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310" tabRatio="866" activeTab="2"/>
  </bookViews>
  <sheets>
    <sheet name="【様式1－1】資金収支" sheetId="1" r:id="rId1"/>
    <sheet name="【様式2－1】事業活動" sheetId="2" r:id="rId2"/>
    <sheet name="【様式3－1】貸借" sheetId="3" r:id="rId3"/>
  </sheets>
  <definedNames>
    <definedName name="_xlnm.Print_Area" localSheetId="0">'【様式1－1】資金収支'!$A$1:$G$67</definedName>
    <definedName name="_xlnm.Print_Area" localSheetId="1">'【様式2－1】事業活動'!$A$1:$F$72</definedName>
  </definedNames>
  <calcPr fullCalcOnLoad="1"/>
</workbook>
</file>

<file path=xl/sharedStrings.xml><?xml version="1.0" encoding="utf-8"?>
<sst xmlns="http://schemas.openxmlformats.org/spreadsheetml/2006/main" count="272" uniqueCount="256">
  <si>
    <t>流動負債</t>
  </si>
  <si>
    <t>固定負債</t>
  </si>
  <si>
    <t>負債の部合計</t>
  </si>
  <si>
    <t>純資産の部合計</t>
  </si>
  <si>
    <t>負債及び純資産の部合計</t>
  </si>
  <si>
    <t>資　　産　　の　　部</t>
  </si>
  <si>
    <t>負　　債　　の　　部</t>
  </si>
  <si>
    <t>当年</t>
  </si>
  <si>
    <t>前年</t>
  </si>
  <si>
    <t>増減</t>
  </si>
  <si>
    <t>度末</t>
  </si>
  <si>
    <t>流動資産</t>
  </si>
  <si>
    <t>備考</t>
  </si>
  <si>
    <t>収入</t>
  </si>
  <si>
    <t>支出</t>
  </si>
  <si>
    <t>収入</t>
  </si>
  <si>
    <t>　予備費支出(10)</t>
  </si>
  <si>
    <t>収益</t>
  </si>
  <si>
    <t>費用</t>
  </si>
  <si>
    <t>繰越活動増減差額の部</t>
  </si>
  <si>
    <t>特別増減の部</t>
  </si>
  <si>
    <t>事業活動計算書</t>
  </si>
  <si>
    <t>貸　　　借　　　対　　　照　　　表</t>
  </si>
  <si>
    <t>特別収益計(８)</t>
  </si>
  <si>
    <t>特別費用計(９)</t>
  </si>
  <si>
    <t>第1号の1様式</t>
  </si>
  <si>
    <t>第2号の1様式</t>
  </si>
  <si>
    <t>就労支援事業収入</t>
  </si>
  <si>
    <t>就労支援事業収益</t>
  </si>
  <si>
    <t>固定資産売却益</t>
  </si>
  <si>
    <t>現金預金</t>
  </si>
  <si>
    <t>有価証券</t>
  </si>
  <si>
    <t>事業未収金</t>
  </si>
  <si>
    <t>未収金</t>
  </si>
  <si>
    <t>経常経費寄附金収入</t>
  </si>
  <si>
    <t>長期貸付金</t>
  </si>
  <si>
    <t>差入保証金</t>
  </si>
  <si>
    <t>短期運営資金借入金</t>
  </si>
  <si>
    <t>支払手形</t>
  </si>
  <si>
    <t>１年以内返済予定設備資金借入金</t>
  </si>
  <si>
    <t>１年以内返済予定長期運営資金借入金</t>
  </si>
  <si>
    <t>１年以内返済予定リース債務</t>
  </si>
  <si>
    <t>未払費用</t>
  </si>
  <si>
    <t>預り金</t>
  </si>
  <si>
    <t>職員預り金</t>
  </si>
  <si>
    <t>前受金</t>
  </si>
  <si>
    <t>前受収益</t>
  </si>
  <si>
    <t>仮受金</t>
  </si>
  <si>
    <t>賞与引当金</t>
  </si>
  <si>
    <t>その他の流動負債</t>
  </si>
  <si>
    <t>設備資金借入金</t>
  </si>
  <si>
    <t>長期運営資金借入金</t>
  </si>
  <si>
    <t>リース債務</t>
  </si>
  <si>
    <t>退職給付引当金</t>
  </si>
  <si>
    <t>長期未払金</t>
  </si>
  <si>
    <t>長期預り金</t>
  </si>
  <si>
    <t>その他の固定負債</t>
  </si>
  <si>
    <t>サービス活動増減の部</t>
  </si>
  <si>
    <t>サービス活動収益計(１)</t>
  </si>
  <si>
    <t>サービス活動費用計（２）</t>
  </si>
  <si>
    <t>サービス活動外増減の部</t>
  </si>
  <si>
    <t>経常増減差額(７)=(３)＋(６)</t>
  </si>
  <si>
    <t>第3号の1様式</t>
  </si>
  <si>
    <t>　サービス活動増減差額 (３)＝(１)－（２）</t>
  </si>
  <si>
    <t>サービス活動外収益計(４)</t>
  </si>
  <si>
    <t>サービス活動外費用計(５)</t>
  </si>
  <si>
    <t>　サービス活動外増減差額(６)＝(４)-（５）</t>
  </si>
  <si>
    <t>　特別増減差額(10)=(８)-(９)</t>
  </si>
  <si>
    <t>固定資産除却・廃棄支出</t>
  </si>
  <si>
    <t>徴収不能引当金繰入</t>
  </si>
  <si>
    <t>ファイナンス・リース債務の返済支出</t>
  </si>
  <si>
    <t>未収補助金</t>
  </si>
  <si>
    <t>事業未払金</t>
  </si>
  <si>
    <t>その他の未払金</t>
  </si>
  <si>
    <t>１年以内回収予定長期貸付金</t>
  </si>
  <si>
    <t>短期貸付金</t>
  </si>
  <si>
    <t>徴収不能引当金</t>
  </si>
  <si>
    <t>建設仮勘定</t>
  </si>
  <si>
    <t>投資有価証券評価益</t>
  </si>
  <si>
    <t>権利</t>
  </si>
  <si>
    <t>その他の固定資産</t>
  </si>
  <si>
    <t>勘定科目</t>
  </si>
  <si>
    <t>次期繰越活動増減差額</t>
  </si>
  <si>
    <t>診療・療養費等材料</t>
  </si>
  <si>
    <t>有価証券評価損</t>
  </si>
  <si>
    <t>投資有価証券評価損</t>
  </si>
  <si>
    <t>事業費</t>
  </si>
  <si>
    <t>（注）予備費支出△×××円は○○支出に充当使用した額である。</t>
  </si>
  <si>
    <t>長期前払費用</t>
  </si>
  <si>
    <t>積立資産支出</t>
  </si>
  <si>
    <t>長期運営資金借入金元金償還支出</t>
  </si>
  <si>
    <t>積立資産取崩収入</t>
  </si>
  <si>
    <t>長期運営資金借入金収入</t>
  </si>
  <si>
    <t>長期運営資金借入金元金償還寄附金収入</t>
  </si>
  <si>
    <t>　施設整備等資金収支差額(６)=(４)－(５)</t>
  </si>
  <si>
    <t>施設整備等支出計(５)</t>
  </si>
  <si>
    <t>設備資金借入金元金償還支出</t>
  </si>
  <si>
    <t>施設整備等収入計(４)</t>
  </si>
  <si>
    <t>固定資産売却収入</t>
  </si>
  <si>
    <t>設備資金借入金収入</t>
  </si>
  <si>
    <t>施設整備等寄附金収入</t>
  </si>
  <si>
    <t>施設整備等補助金収入</t>
  </si>
  <si>
    <t>施設整備等による収支</t>
  </si>
  <si>
    <t>資金収支計算書</t>
  </si>
  <si>
    <t>定期預金</t>
  </si>
  <si>
    <t>介護保険事業収入</t>
  </si>
  <si>
    <t>老人福祉事業収入</t>
  </si>
  <si>
    <t>児童福祉事業収入</t>
  </si>
  <si>
    <t>保育事業収入</t>
  </si>
  <si>
    <t>生活保護事業収入</t>
  </si>
  <si>
    <t>医療事業収入</t>
  </si>
  <si>
    <t>借入金利息補助金収入</t>
  </si>
  <si>
    <t>介護保険事業収益</t>
  </si>
  <si>
    <t>老人福祉事業収益</t>
  </si>
  <si>
    <t>児童福祉事業収益</t>
  </si>
  <si>
    <t>保育事業収益</t>
  </si>
  <si>
    <t>生活保護事業収益</t>
  </si>
  <si>
    <t>医療事業収益</t>
  </si>
  <si>
    <t>受取利息配当金収入</t>
  </si>
  <si>
    <t>流動資産評価益等による資金増加額</t>
  </si>
  <si>
    <t>人件費支出</t>
  </si>
  <si>
    <t>事業費支出</t>
  </si>
  <si>
    <t>事務費支出</t>
  </si>
  <si>
    <t>就労支援事業支出</t>
  </si>
  <si>
    <t>利用者負担軽減額</t>
  </si>
  <si>
    <t>流動資産評価損等による資金減少額</t>
  </si>
  <si>
    <t>その他の施設整備等による収入</t>
  </si>
  <si>
    <t>固定資産取得支出</t>
  </si>
  <si>
    <t>その他の施設整備等による支出</t>
  </si>
  <si>
    <t>その他の活動による収入</t>
  </si>
  <si>
    <t>その他の活動による支出</t>
  </si>
  <si>
    <t>　当期資金収支差額合計(11)=(３)+(６)+(９)－(10)</t>
  </si>
  <si>
    <t>　前期末支払資金残高(12)</t>
  </si>
  <si>
    <t>　当期末支払資金残高(11)＋(12)</t>
  </si>
  <si>
    <r>
      <t>障害福祉サービス等事業</t>
    </r>
    <r>
      <rPr>
        <sz val="11"/>
        <color indexed="8"/>
        <rFont val="ＭＳ 明朝"/>
        <family val="1"/>
      </rPr>
      <t>収入</t>
    </r>
  </si>
  <si>
    <t>事業活動による収支</t>
  </si>
  <si>
    <t>その他の収入</t>
  </si>
  <si>
    <r>
      <t>事業</t>
    </r>
    <r>
      <rPr>
        <sz val="11"/>
        <color indexed="8"/>
        <rFont val="ＭＳ 明朝"/>
        <family val="1"/>
      </rPr>
      <t>活動収入計(１)</t>
    </r>
  </si>
  <si>
    <r>
      <t>支払</t>
    </r>
    <r>
      <rPr>
        <sz val="11"/>
        <color indexed="8"/>
        <rFont val="ＭＳ 明朝"/>
        <family val="1"/>
      </rPr>
      <t>利息支出</t>
    </r>
  </si>
  <si>
    <t>その他の支出</t>
  </si>
  <si>
    <r>
      <t>事業</t>
    </r>
    <r>
      <rPr>
        <sz val="11"/>
        <color indexed="8"/>
        <rFont val="ＭＳ 明朝"/>
        <family val="1"/>
      </rPr>
      <t>活動支出計(２)</t>
    </r>
  </si>
  <si>
    <r>
      <t>　事業</t>
    </r>
    <r>
      <rPr>
        <sz val="11"/>
        <color indexed="8"/>
        <rFont val="ＭＳ 明朝"/>
        <family val="1"/>
      </rPr>
      <t>活動資金収支差額(３)=(１)－(２)</t>
    </r>
  </si>
  <si>
    <t>その他の活動による収支</t>
  </si>
  <si>
    <r>
      <t>その他の活動</t>
    </r>
    <r>
      <rPr>
        <sz val="11"/>
        <color indexed="8"/>
        <rFont val="ＭＳ 明朝"/>
        <family val="1"/>
      </rPr>
      <t>支出計(８)</t>
    </r>
  </si>
  <si>
    <r>
      <t>　その他の</t>
    </r>
    <r>
      <rPr>
        <sz val="11"/>
        <color indexed="8"/>
        <rFont val="ＭＳ 明朝"/>
        <family val="1"/>
      </rPr>
      <t>活動資金収支差額(９)=(７)－(８)</t>
    </r>
  </si>
  <si>
    <t>人件費</t>
  </si>
  <si>
    <t>事務費</t>
  </si>
  <si>
    <t>就労支援事業費用</t>
  </si>
  <si>
    <t>利用者負担軽減額</t>
  </si>
  <si>
    <t>減価償却費</t>
  </si>
  <si>
    <t>徴収不能額</t>
  </si>
  <si>
    <t>受取利息配当金収益</t>
  </si>
  <si>
    <t>有価証券評価益</t>
  </si>
  <si>
    <t>有価証券売却益</t>
  </si>
  <si>
    <t>投資有価証券売却益</t>
  </si>
  <si>
    <t>有価証券売却損</t>
  </si>
  <si>
    <t>投資有価証券売却損</t>
  </si>
  <si>
    <t>資産評価損</t>
  </si>
  <si>
    <t>固定資産受贈額</t>
  </si>
  <si>
    <t>その他の特別収益</t>
  </si>
  <si>
    <t>基本金組入額</t>
  </si>
  <si>
    <t>固定資産売却損・処分損</t>
  </si>
  <si>
    <t>災害損失</t>
  </si>
  <si>
    <r>
      <t>障害福祉サービス等事業</t>
    </r>
    <r>
      <rPr>
        <sz val="11"/>
        <color indexed="8"/>
        <rFont val="ＭＳ 明朝"/>
        <family val="1"/>
      </rPr>
      <t>収益</t>
    </r>
  </si>
  <si>
    <r>
      <t>その他の</t>
    </r>
    <r>
      <rPr>
        <sz val="11"/>
        <color indexed="8"/>
        <rFont val="ＭＳ 明朝"/>
        <family val="1"/>
      </rPr>
      <t>収益</t>
    </r>
  </si>
  <si>
    <r>
      <t>その他の</t>
    </r>
    <r>
      <rPr>
        <sz val="11"/>
        <color indexed="8"/>
        <rFont val="ＭＳ 明朝"/>
        <family val="1"/>
      </rPr>
      <t>費用</t>
    </r>
  </si>
  <si>
    <t>借入金利息補助金収益</t>
  </si>
  <si>
    <r>
      <t>その他のサービス</t>
    </r>
    <r>
      <rPr>
        <sz val="11"/>
        <color indexed="8"/>
        <rFont val="ＭＳ 明朝"/>
        <family val="1"/>
      </rPr>
      <t>活動外収益</t>
    </r>
  </si>
  <si>
    <r>
      <t>支払</t>
    </r>
    <r>
      <rPr>
        <sz val="11"/>
        <color indexed="8"/>
        <rFont val="ＭＳ 明朝"/>
        <family val="1"/>
      </rPr>
      <t>利息</t>
    </r>
  </si>
  <si>
    <t>施設整備等補助金収益</t>
  </si>
  <si>
    <t>施設整備等寄附金収益</t>
  </si>
  <si>
    <t>長期運営資金借入金元金償還寄附金収益</t>
  </si>
  <si>
    <t>その他の特別損失</t>
  </si>
  <si>
    <t>経常経費寄附金収益</t>
  </si>
  <si>
    <r>
      <t>その他のサービス</t>
    </r>
    <r>
      <rPr>
        <sz val="11"/>
        <color indexed="8"/>
        <rFont val="ＭＳ 明朝"/>
        <family val="1"/>
      </rPr>
      <t>活動外費用</t>
    </r>
  </si>
  <si>
    <t>未収収益</t>
  </si>
  <si>
    <t>受取手形</t>
  </si>
  <si>
    <t>貯蔵品</t>
  </si>
  <si>
    <t>医薬品</t>
  </si>
  <si>
    <r>
      <t>1年以内支払</t>
    </r>
    <r>
      <rPr>
        <sz val="10"/>
        <color indexed="8"/>
        <rFont val="ＭＳ 明朝"/>
        <family val="1"/>
      </rPr>
      <t>予定長期未払金</t>
    </r>
  </si>
  <si>
    <t>給食用材料</t>
  </si>
  <si>
    <t>商品・製品</t>
  </si>
  <si>
    <t>仕掛品</t>
  </si>
  <si>
    <t>原材料</t>
  </si>
  <si>
    <t>立替金</t>
  </si>
  <si>
    <t>前払金</t>
  </si>
  <si>
    <t>前払費用</t>
  </si>
  <si>
    <t>仮払金</t>
  </si>
  <si>
    <t>その他の流動資産</t>
  </si>
  <si>
    <t>固定資産</t>
  </si>
  <si>
    <t xml:space="preserve"> 基本財産</t>
  </si>
  <si>
    <t>土地</t>
  </si>
  <si>
    <t>建物</t>
  </si>
  <si>
    <t>投資有価証券</t>
  </si>
  <si>
    <t xml:space="preserve"> その他の固定資産</t>
  </si>
  <si>
    <t>土地</t>
  </si>
  <si>
    <t>建物</t>
  </si>
  <si>
    <t>構築物</t>
  </si>
  <si>
    <t>機械及び装置</t>
  </si>
  <si>
    <t>純　　資　　産　　の　　部</t>
  </si>
  <si>
    <t>器具及び備品</t>
  </si>
  <si>
    <t>基本金</t>
  </si>
  <si>
    <t>国庫補助金等特別積立金</t>
  </si>
  <si>
    <t>その他の積立金</t>
  </si>
  <si>
    <t>（うち当期活動増減差額）</t>
  </si>
  <si>
    <t>資産の部合計</t>
  </si>
  <si>
    <r>
      <t>役員</t>
    </r>
    <r>
      <rPr>
        <sz val="11"/>
        <color indexed="8"/>
        <rFont val="ＭＳ 明朝"/>
        <family val="1"/>
      </rPr>
      <t>等短期借入金</t>
    </r>
  </si>
  <si>
    <r>
      <t>役員</t>
    </r>
    <r>
      <rPr>
        <sz val="11"/>
        <color indexed="8"/>
        <rFont val="ＭＳ 明朝"/>
        <family val="1"/>
      </rPr>
      <t>等長期借入金</t>
    </r>
  </si>
  <si>
    <r>
      <t>車輌</t>
    </r>
    <r>
      <rPr>
        <sz val="11"/>
        <color indexed="8"/>
        <rFont val="ＭＳ 明朝"/>
        <family val="1"/>
      </rPr>
      <t>運搬具</t>
    </r>
  </si>
  <si>
    <t>授産事業支出</t>
  </si>
  <si>
    <t>授産事業費用</t>
  </si>
  <si>
    <t>１年以内返済予定役員等長期借入金</t>
  </si>
  <si>
    <t>投資有価証券売却収入</t>
  </si>
  <si>
    <t>投資有価証券取得支出</t>
  </si>
  <si>
    <t>無形リース資産</t>
  </si>
  <si>
    <t>退職給付引当資産</t>
  </si>
  <si>
    <t>※財務諸表の第１号の１～３様式、第２号の１～３様式は、勘定科目の大区分のみを記載するが、必要のないものは省略することができる。ただし追加・修正はできないものとする。財務諸表の第１号の４様式、第２号の４様式は、勘定科目の小区分までを記載し、必要のない勘定科目は省略できるものとする。また、第３号の１～４様式は、勘定科目の中区分までを記載し、必要のない中区分の勘定科目は省略できるものとする。
※会計基準の別紙３、別紙４については、勘定科目の小区分までを記載し、必要のない勘定科目は省略できるものとする。
※勘定科目の中区分についてはやむを得ない場合、小区分については適当な科目を追加できるものとする。なお、小区分を更に区分する必要がある場合には、小区分の下に適当な科目を設けて処理することができるものとする。
※「水道光熱費（支出）」、「燃料費（支出）」、「賃借料（支出）」、「保険料（支出）」については原則、事業費（支出）のみに計上できる。ただし、措置費、保育所運営費の弾力運用が認められないケースでは、事業費（支出）、事務費（支出）の双方に計上するものとする。
※財務諸表の様式又は運用指針Ⅰ別添３に規定されている勘定科目においても、該当する取引が制度上認められていない事業種別では当該勘定科目を使用することができないものとする。</t>
  </si>
  <si>
    <t>（単位：円）</t>
  </si>
  <si>
    <t>予算(A)</t>
  </si>
  <si>
    <t>決算(B)</t>
  </si>
  <si>
    <t>差異(A)-(B)</t>
  </si>
  <si>
    <t>長期貸付金回収収入</t>
  </si>
  <si>
    <t>その他の活動収入計(７)</t>
  </si>
  <si>
    <t>長期貸付金支出</t>
  </si>
  <si>
    <t>当年度決算(A)</t>
  </si>
  <si>
    <t>前年度決算(B)</t>
  </si>
  <si>
    <t>増減(A)-(B)</t>
  </si>
  <si>
    <t>国庫補助金等特別積立金取崩額</t>
  </si>
  <si>
    <t>当期活動増減差額(11)=(7)+(10)</t>
  </si>
  <si>
    <t>前期繰越活動増減差額(12）</t>
  </si>
  <si>
    <t>当期末繰越活動増減差額(13)=(11)+(12)</t>
  </si>
  <si>
    <t>基本金取崩額(14)</t>
  </si>
  <si>
    <t>その他の積立金取崩額(15)</t>
  </si>
  <si>
    <t>その他の積立金積立額(16)</t>
  </si>
  <si>
    <t>次期繰越活動増減差額(17)=(13)+(14)+(15)-(16)</t>
  </si>
  <si>
    <t>有形リース資産</t>
  </si>
  <si>
    <t>ソフトウェア</t>
  </si>
  <si>
    <t>投資有価証券</t>
  </si>
  <si>
    <t>国庫補助金等特別積立金取崩額（除却等）</t>
  </si>
  <si>
    <t>人件費積立資産</t>
  </si>
  <si>
    <t>修繕積立資産</t>
  </si>
  <si>
    <t>保育所施設・設備整備積立資産</t>
  </si>
  <si>
    <t>建設積立資産</t>
  </si>
  <si>
    <t>周年積立資産</t>
  </si>
  <si>
    <t>備品等購入積立資産</t>
  </si>
  <si>
    <t xml:space="preserve">  人件費積立金</t>
  </si>
  <si>
    <t xml:space="preserve">  修繕積立金</t>
  </si>
  <si>
    <t xml:space="preserve">  備品等購入積立金</t>
  </si>
  <si>
    <t xml:space="preserve">  建設積立金</t>
  </si>
  <si>
    <t xml:space="preserve">  周年積立金</t>
  </si>
  <si>
    <t xml:space="preserve">  保育所施設・設備整備積立金</t>
  </si>
  <si>
    <t>国庫補助金等特別積立金積立額（整備分</t>
  </si>
  <si>
    <t>国庫補助金等特別積立金積立額（償還分）</t>
  </si>
  <si>
    <t>（自）平成26年4月1日　（至）平成27年3月31日</t>
  </si>
  <si>
    <t>（自）平成26年4月1日　（至）平成27年3月31日</t>
  </si>
  <si>
    <t>平成27年3月31日現在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</si>
</sst>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quot;-&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明朝"/>
      <family val="1"/>
    </font>
    <font>
      <sz val="10"/>
      <color indexed="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trike/>
      <sz val="11"/>
      <color indexed="10"/>
      <name val="ＭＳ 明朝"/>
      <family val="1"/>
    </font>
    <font>
      <sz val="14"/>
      <color indexed="8"/>
      <name val="ＭＳ ゴシック"/>
      <family val="3"/>
    </font>
    <font>
      <sz val="9"/>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theme="1"/>
      <name val="ＭＳ 明朝"/>
      <family val="1"/>
    </font>
    <font>
      <sz val="14"/>
      <color theme="1"/>
      <name val="Calibri"/>
      <family val="3"/>
    </font>
    <font>
      <sz val="10"/>
      <color theme="1"/>
      <name val="ＭＳ 明朝"/>
      <family val="1"/>
    </font>
    <font>
      <strike/>
      <sz val="11"/>
      <color rgb="FFFF0000"/>
      <name val="ＭＳ 明朝"/>
      <family val="1"/>
    </font>
    <font>
      <sz val="14"/>
      <color theme="1"/>
      <name val="ＭＳ ゴシック"/>
      <family val="3"/>
    </font>
    <font>
      <sz val="9"/>
      <color theme="1"/>
      <name val="ＭＳ 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style="hair"/>
      <top style="thin"/>
      <bottom style="thin"/>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thin"/>
      <top style="hair"/>
      <bottom style="hair"/>
    </border>
    <border>
      <left style="hair"/>
      <right style="hair"/>
      <top style="thin"/>
      <bottom style="thin"/>
    </border>
    <border>
      <left style="hair"/>
      <right style="thin"/>
      <top style="thin"/>
      <bottom style="thin"/>
    </border>
    <border>
      <left style="hair"/>
      <right style="thin"/>
      <top style="thin"/>
      <bottom>
        <color indexed="63"/>
      </bottom>
    </border>
    <border>
      <left>
        <color indexed="63"/>
      </left>
      <right>
        <color indexed="63"/>
      </right>
      <top style="thin">
        <color theme="1"/>
      </top>
      <bottom style="thin">
        <color theme="1"/>
      </bottom>
    </border>
    <border>
      <left>
        <color indexed="63"/>
      </left>
      <right style="hair"/>
      <top style="thin"/>
      <bottom>
        <color indexed="63"/>
      </bottom>
    </border>
    <border>
      <left>
        <color indexed="63"/>
      </left>
      <right style="hair"/>
      <top>
        <color indexed="63"/>
      </top>
      <bottom style="hair"/>
    </border>
    <border diagonalUp="1">
      <left style="thin"/>
      <right style="thin"/>
      <top style="thin"/>
      <bottom style="thin"/>
      <diagonal style="thin"/>
    </border>
    <border>
      <left style="thin"/>
      <right>
        <color indexed="63"/>
      </right>
      <top style="thin"/>
      <bottom style="thin"/>
    </border>
    <border>
      <left style="hair"/>
      <right style="hair"/>
      <top>
        <color indexed="63"/>
      </top>
      <bottom style="hair"/>
    </border>
    <border>
      <left>
        <color indexed="63"/>
      </left>
      <right style="hair"/>
      <top style="hair"/>
      <bottom style="hair"/>
    </border>
    <border>
      <left style="thin"/>
      <right style="hair"/>
      <top>
        <color indexed="63"/>
      </top>
      <bottom style="thin"/>
    </border>
    <border>
      <left>
        <color indexed="63"/>
      </left>
      <right style="hair"/>
      <top style="thin"/>
      <bottom style="thin"/>
    </border>
    <border>
      <left style="hair"/>
      <right>
        <color indexed="63"/>
      </right>
      <top style="thin"/>
      <bottom style="thin"/>
    </border>
    <border>
      <left style="hair"/>
      <right style="hair"/>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81"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52" fillId="0" borderId="0">
      <alignment vertical="center"/>
      <protection/>
    </xf>
    <xf numFmtId="0" fontId="0"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110">
    <xf numFmtId="0" fontId="0" fillId="0" borderId="0" xfId="0" applyAlignment="1">
      <alignment/>
    </xf>
    <xf numFmtId="38" fontId="54" fillId="0" borderId="0" xfId="58" applyFont="1" applyFill="1" applyAlignment="1">
      <alignment vertical="center" shrinkToFit="1"/>
    </xf>
    <xf numFmtId="38" fontId="54" fillId="0" borderId="0" xfId="58" applyFont="1" applyFill="1" applyAlignment="1">
      <alignment horizontal="center" vertical="center" shrinkToFit="1"/>
    </xf>
    <xf numFmtId="38" fontId="55" fillId="0" borderId="0" xfId="58" applyFont="1" applyFill="1" applyBorder="1" applyAlignment="1">
      <alignment horizontal="center" vertical="center" shrinkToFit="1"/>
    </xf>
    <xf numFmtId="38" fontId="54" fillId="0" borderId="12" xfId="58" applyFont="1" applyFill="1" applyBorder="1" applyAlignment="1">
      <alignment horizontal="center" vertical="center" shrinkToFit="1"/>
    </xf>
    <xf numFmtId="38" fontId="54" fillId="0" borderId="13" xfId="58" applyFont="1" applyFill="1" applyBorder="1" applyAlignment="1">
      <alignment vertical="center" shrinkToFit="1"/>
    </xf>
    <xf numFmtId="38" fontId="54" fillId="0" borderId="14" xfId="58" applyFont="1" applyFill="1" applyBorder="1" applyAlignment="1">
      <alignment vertical="center" shrinkToFit="1"/>
    </xf>
    <xf numFmtId="38" fontId="54" fillId="0" borderId="12" xfId="58" applyFont="1" applyFill="1" applyBorder="1" applyAlignment="1">
      <alignment vertical="center" shrinkToFit="1"/>
    </xf>
    <xf numFmtId="38" fontId="54" fillId="0" borderId="14" xfId="58" applyFont="1" applyFill="1" applyBorder="1" applyAlignment="1">
      <alignment horizontal="left" vertical="center" shrinkToFit="1"/>
    </xf>
    <xf numFmtId="38" fontId="54" fillId="0" borderId="15" xfId="58" applyFont="1" applyFill="1" applyBorder="1" applyAlignment="1">
      <alignment vertical="center" shrinkToFit="1"/>
    </xf>
    <xf numFmtId="38" fontId="54" fillId="0" borderId="13" xfId="58" applyFont="1" applyFill="1" applyBorder="1" applyAlignment="1">
      <alignment horizontal="left" vertical="center" shrinkToFit="1"/>
    </xf>
    <xf numFmtId="38" fontId="54" fillId="0" borderId="16" xfId="58" applyFont="1" applyFill="1" applyBorder="1" applyAlignment="1">
      <alignment vertical="center" shrinkToFit="1"/>
    </xf>
    <xf numFmtId="38" fontId="54" fillId="0" borderId="17" xfId="58" applyFont="1" applyFill="1" applyBorder="1" applyAlignment="1">
      <alignment vertical="center" shrinkToFit="1"/>
    </xf>
    <xf numFmtId="38" fontId="54" fillId="0" borderId="2" xfId="58" applyFont="1" applyFill="1" applyBorder="1" applyAlignment="1">
      <alignment horizontal="left" vertical="center" shrinkToFit="1"/>
    </xf>
    <xf numFmtId="38" fontId="54" fillId="0" borderId="2" xfId="58" applyFont="1" applyFill="1" applyBorder="1" applyAlignment="1">
      <alignment vertical="center" shrinkToFit="1"/>
    </xf>
    <xf numFmtId="38" fontId="54" fillId="0" borderId="0" xfId="58" applyFont="1" applyFill="1" applyBorder="1" applyAlignment="1">
      <alignment vertical="center" shrinkToFit="1"/>
    </xf>
    <xf numFmtId="38" fontId="54" fillId="0" borderId="18" xfId="58" applyFont="1" applyFill="1" applyBorder="1" applyAlignment="1">
      <alignment vertical="center" shrinkToFit="1"/>
    </xf>
    <xf numFmtId="38" fontId="54" fillId="0" borderId="0" xfId="58" applyFont="1" applyFill="1" applyAlignment="1">
      <alignment horizontal="right" vertical="center"/>
    </xf>
    <xf numFmtId="38" fontId="54" fillId="0" borderId="0" xfId="58" applyFont="1" applyFill="1" applyBorder="1" applyAlignment="1">
      <alignment vertical="center" shrinkToFit="1"/>
    </xf>
    <xf numFmtId="38" fontId="54" fillId="0" borderId="0" xfId="58" applyFont="1" applyFill="1" applyAlignment="1">
      <alignment horizontal="right" vertical="center" shrinkToFit="1"/>
    </xf>
    <xf numFmtId="38" fontId="11" fillId="0" borderId="14" xfId="58" applyFont="1" applyFill="1" applyBorder="1" applyAlignment="1">
      <alignment vertical="center" shrinkToFit="1"/>
    </xf>
    <xf numFmtId="38" fontId="54" fillId="0" borderId="14" xfId="58" applyFont="1" applyFill="1" applyBorder="1" applyAlignment="1">
      <alignment horizontal="right" vertical="center" shrinkToFit="1"/>
    </xf>
    <xf numFmtId="38" fontId="54" fillId="0" borderId="0" xfId="58" applyFont="1" applyFill="1" applyAlignment="1">
      <alignment horizontal="centerContinuous" vertical="center" shrinkToFit="1"/>
    </xf>
    <xf numFmtId="38" fontId="54" fillId="0" borderId="12" xfId="58" applyFont="1" applyFill="1" applyBorder="1" applyAlignment="1">
      <alignment horizontal="centerContinuous" vertical="center" shrinkToFit="1"/>
    </xf>
    <xf numFmtId="38" fontId="54" fillId="0" borderId="19" xfId="58" applyFont="1" applyFill="1" applyBorder="1" applyAlignment="1">
      <alignment vertical="center" shrinkToFit="1"/>
    </xf>
    <xf numFmtId="38" fontId="54" fillId="0" borderId="20" xfId="58" applyFont="1" applyFill="1" applyBorder="1" applyAlignment="1">
      <alignment horizontal="center" vertical="center" shrinkToFit="1"/>
    </xf>
    <xf numFmtId="38" fontId="54" fillId="0" borderId="21" xfId="58" applyFont="1" applyFill="1" applyBorder="1" applyAlignment="1">
      <alignment vertical="center" shrinkToFit="1"/>
    </xf>
    <xf numFmtId="38" fontId="54" fillId="0" borderId="22" xfId="58" applyFont="1" applyFill="1" applyBorder="1" applyAlignment="1">
      <alignment horizontal="center" vertical="center" shrinkToFit="1"/>
    </xf>
    <xf numFmtId="38" fontId="54" fillId="0" borderId="21" xfId="58" applyFont="1" applyFill="1" applyBorder="1" applyAlignment="1">
      <alignment horizontal="left" vertical="center" indent="1" shrinkToFit="1"/>
    </xf>
    <xf numFmtId="38" fontId="54" fillId="0" borderId="23" xfId="58" applyFont="1" applyFill="1" applyBorder="1" applyAlignment="1">
      <alignment vertical="center" shrinkToFit="1"/>
    </xf>
    <xf numFmtId="38" fontId="54" fillId="0" borderId="24" xfId="58" applyFont="1" applyFill="1" applyBorder="1" applyAlignment="1">
      <alignment horizontal="left" vertical="center" indent="1" shrinkToFit="1"/>
    </xf>
    <xf numFmtId="38" fontId="54" fillId="0" borderId="25" xfId="58" applyFont="1" applyFill="1" applyBorder="1" applyAlignment="1">
      <alignment horizontal="left" vertical="center" indent="1" shrinkToFit="1"/>
    </xf>
    <xf numFmtId="38" fontId="13" fillId="0" borderId="21" xfId="58" applyFont="1" applyFill="1" applyBorder="1" applyAlignment="1">
      <alignment horizontal="left" vertical="center" indent="1" shrinkToFit="1"/>
    </xf>
    <xf numFmtId="38" fontId="54" fillId="0" borderId="26" xfId="58" applyFont="1" applyFill="1" applyBorder="1" applyAlignment="1">
      <alignment horizontal="center" vertical="center" shrinkToFit="1"/>
    </xf>
    <xf numFmtId="38" fontId="54" fillId="0" borderId="13" xfId="58" applyFont="1" applyFill="1" applyBorder="1" applyAlignment="1">
      <alignment horizontal="right" vertical="center" shrinkToFit="1"/>
    </xf>
    <xf numFmtId="38" fontId="54" fillId="0" borderId="12" xfId="58" applyFont="1" applyFill="1" applyBorder="1" applyAlignment="1">
      <alignment horizontal="right" vertical="center" shrinkToFit="1"/>
    </xf>
    <xf numFmtId="38" fontId="54" fillId="0" borderId="15" xfId="58" applyFont="1" applyFill="1" applyBorder="1" applyAlignment="1">
      <alignment horizontal="right" vertical="center" shrinkToFit="1"/>
    </xf>
    <xf numFmtId="38" fontId="56" fillId="0" borderId="22" xfId="58" applyFont="1" applyFill="1" applyBorder="1" applyAlignment="1">
      <alignment vertical="center" shrinkToFit="1"/>
    </xf>
    <xf numFmtId="38" fontId="56" fillId="0" borderId="27" xfId="58" applyFont="1" applyFill="1" applyBorder="1" applyAlignment="1">
      <alignment vertical="center" shrinkToFit="1"/>
    </xf>
    <xf numFmtId="38" fontId="56" fillId="0" borderId="28" xfId="58" applyFont="1" applyFill="1" applyBorder="1" applyAlignment="1">
      <alignment vertical="center" shrinkToFit="1"/>
    </xf>
    <xf numFmtId="38" fontId="56" fillId="0" borderId="29" xfId="58" applyFont="1" applyFill="1" applyBorder="1" applyAlignment="1">
      <alignment vertical="center" shrinkToFit="1"/>
    </xf>
    <xf numFmtId="38" fontId="56" fillId="0" borderId="30" xfId="58" applyFont="1" applyFill="1" applyBorder="1" applyAlignment="1">
      <alignment vertical="center" shrinkToFit="1"/>
    </xf>
    <xf numFmtId="38" fontId="56" fillId="0" borderId="31" xfId="58" applyFont="1" applyFill="1" applyBorder="1" applyAlignment="1">
      <alignment vertical="center" shrinkToFit="1"/>
    </xf>
    <xf numFmtId="38" fontId="56" fillId="0" borderId="32" xfId="58" applyFont="1" applyFill="1" applyBorder="1" applyAlignment="1">
      <alignment vertical="center" shrinkToFit="1"/>
    </xf>
    <xf numFmtId="38" fontId="56" fillId="0" borderId="33" xfId="58" applyFont="1" applyFill="1" applyBorder="1" applyAlignment="1">
      <alignment vertical="center" shrinkToFit="1"/>
    </xf>
    <xf numFmtId="38" fontId="56" fillId="0" borderId="22" xfId="58" applyFont="1" applyFill="1" applyBorder="1" applyAlignment="1">
      <alignment horizontal="left" vertical="center" indent="1" shrinkToFit="1"/>
    </xf>
    <xf numFmtId="38" fontId="56" fillId="0" borderId="34" xfId="58" applyFont="1" applyFill="1" applyBorder="1" applyAlignment="1">
      <alignment vertical="center" shrinkToFit="1"/>
    </xf>
    <xf numFmtId="38" fontId="56" fillId="0" borderId="35" xfId="58" applyFont="1" applyFill="1" applyBorder="1" applyAlignment="1">
      <alignment vertical="center" shrinkToFit="1"/>
    </xf>
    <xf numFmtId="38" fontId="56" fillId="0" borderId="26" xfId="58" applyFont="1" applyFill="1" applyBorder="1" applyAlignment="1">
      <alignment horizontal="centerContinuous" vertical="center" shrinkToFit="1"/>
    </xf>
    <xf numFmtId="38" fontId="56" fillId="0" borderId="35" xfId="58" applyFont="1" applyFill="1" applyBorder="1" applyAlignment="1">
      <alignment horizontal="centerContinuous" vertical="center" shrinkToFit="1"/>
    </xf>
    <xf numFmtId="38" fontId="56" fillId="0" borderId="36" xfId="58" applyFont="1" applyFill="1" applyBorder="1" applyAlignment="1">
      <alignment vertical="center" shrinkToFit="1"/>
    </xf>
    <xf numFmtId="38" fontId="56" fillId="0" borderId="0" xfId="58" applyFont="1" applyFill="1" applyBorder="1" applyAlignment="1">
      <alignment vertical="center" shrinkToFit="1"/>
    </xf>
    <xf numFmtId="38" fontId="54" fillId="0" borderId="12" xfId="58" applyFont="1" applyFill="1" applyBorder="1" applyAlignment="1">
      <alignment vertical="center" shrinkToFit="1"/>
    </xf>
    <xf numFmtId="38" fontId="54" fillId="0" borderId="37" xfId="58" applyFont="1" applyFill="1" applyBorder="1" applyAlignment="1">
      <alignment vertical="center" shrinkToFit="1"/>
    </xf>
    <xf numFmtId="38" fontId="56" fillId="0" borderId="38" xfId="58" applyFont="1" applyFill="1" applyBorder="1" applyAlignment="1">
      <alignment vertical="center" shrinkToFit="1"/>
    </xf>
    <xf numFmtId="38" fontId="56" fillId="0" borderId="39" xfId="58" applyFont="1" applyFill="1" applyBorder="1" applyAlignment="1">
      <alignment vertical="center" shrinkToFit="1"/>
    </xf>
    <xf numFmtId="38" fontId="54" fillId="0" borderId="13" xfId="58" applyFont="1" applyFill="1" applyBorder="1" applyAlignment="1">
      <alignment horizontal="right" vertical="center" shrinkToFit="1"/>
    </xf>
    <xf numFmtId="38" fontId="54" fillId="0" borderId="15" xfId="58" applyFont="1" applyFill="1" applyBorder="1" applyAlignment="1">
      <alignment horizontal="right" vertical="center" shrinkToFit="1"/>
    </xf>
    <xf numFmtId="38" fontId="54" fillId="0" borderId="12" xfId="58" applyFont="1" applyFill="1" applyBorder="1" applyAlignment="1">
      <alignment horizontal="right" vertical="center" shrinkToFit="1"/>
    </xf>
    <xf numFmtId="38" fontId="54" fillId="0" borderId="40" xfId="58" applyFont="1" applyFill="1" applyBorder="1" applyAlignment="1">
      <alignment horizontal="center" vertical="center" shrinkToFit="1"/>
    </xf>
    <xf numFmtId="38" fontId="54" fillId="0" borderId="41" xfId="58" applyFont="1" applyFill="1" applyBorder="1" applyAlignment="1">
      <alignment horizontal="center" vertical="center" shrinkToFit="1"/>
    </xf>
    <xf numFmtId="38" fontId="56" fillId="0" borderId="17" xfId="58" applyFont="1" applyFill="1" applyBorder="1" applyAlignment="1">
      <alignment vertical="center" shrinkToFit="1"/>
    </xf>
    <xf numFmtId="38" fontId="56" fillId="0" borderId="42" xfId="58" applyFont="1" applyFill="1" applyBorder="1" applyAlignment="1">
      <alignment vertical="center" shrinkToFit="1"/>
    </xf>
    <xf numFmtId="38" fontId="56" fillId="0" borderId="43" xfId="58" applyFont="1" applyFill="1" applyBorder="1" applyAlignment="1">
      <alignment vertical="center" shrinkToFit="1"/>
    </xf>
    <xf numFmtId="38" fontId="54" fillId="0" borderId="38" xfId="58" applyFont="1" applyFill="1" applyBorder="1" applyAlignment="1">
      <alignment horizontal="center" vertical="center" shrinkToFit="1"/>
    </xf>
    <xf numFmtId="38" fontId="54" fillId="0" borderId="31" xfId="58" applyFont="1" applyFill="1" applyBorder="1" applyAlignment="1">
      <alignment horizontal="center" vertical="center" shrinkToFit="1"/>
    </xf>
    <xf numFmtId="38" fontId="54" fillId="0" borderId="31" xfId="58" applyFont="1" applyFill="1" applyBorder="1" applyAlignment="1">
      <alignment horizontal="left" vertical="center" indent="1" shrinkToFit="1"/>
    </xf>
    <xf numFmtId="38" fontId="57" fillId="0" borderId="21" xfId="58" applyFont="1" applyFill="1" applyBorder="1" applyAlignment="1">
      <alignment horizontal="left" vertical="center" indent="1" shrinkToFit="1"/>
    </xf>
    <xf numFmtId="38" fontId="54" fillId="0" borderId="44" xfId="58" applyFont="1" applyFill="1" applyBorder="1" applyAlignment="1">
      <alignment horizontal="left" vertical="center" indent="1" shrinkToFit="1"/>
    </xf>
    <xf numFmtId="38" fontId="56" fillId="0" borderId="45" xfId="58" applyFont="1" applyFill="1" applyBorder="1" applyAlignment="1">
      <alignment vertical="center" shrinkToFit="1"/>
    </xf>
    <xf numFmtId="38" fontId="54" fillId="0" borderId="31" xfId="58" applyFont="1" applyFill="1" applyBorder="1" applyAlignment="1">
      <alignment vertical="center" shrinkToFit="1"/>
    </xf>
    <xf numFmtId="38" fontId="56" fillId="0" borderId="46" xfId="58" applyFont="1" applyFill="1" applyBorder="1" applyAlignment="1">
      <alignment vertical="center" shrinkToFit="1"/>
    </xf>
    <xf numFmtId="38" fontId="56" fillId="0" borderId="20" xfId="58" applyFont="1" applyFill="1" applyBorder="1" applyAlignment="1">
      <alignment vertical="center" shrinkToFit="1"/>
    </xf>
    <xf numFmtId="38" fontId="56" fillId="0" borderId="47" xfId="58" applyFont="1" applyFill="1" applyBorder="1" applyAlignment="1">
      <alignment vertical="center" shrinkToFit="1"/>
    </xf>
    <xf numFmtId="38" fontId="54" fillId="0" borderId="0" xfId="58" applyFont="1" applyFill="1" applyAlignment="1">
      <alignment horizontal="center" vertical="center" shrinkToFit="1"/>
    </xf>
    <xf numFmtId="38" fontId="58" fillId="0" borderId="0" xfId="58" applyFont="1" applyFill="1" applyBorder="1" applyAlignment="1">
      <alignment horizontal="center" vertical="center" shrinkToFit="1"/>
    </xf>
    <xf numFmtId="38" fontId="54" fillId="0" borderId="0" xfId="58" applyFont="1" applyFill="1" applyAlignment="1">
      <alignment horizontal="right" vertical="center" shrinkToFit="1"/>
    </xf>
    <xf numFmtId="38" fontId="54" fillId="0" borderId="41" xfId="58" applyFont="1" applyFill="1" applyBorder="1" applyAlignment="1">
      <alignment horizontal="center" vertical="center" shrinkToFit="1"/>
    </xf>
    <xf numFmtId="38" fontId="54" fillId="0" borderId="2" xfId="58" applyFont="1" applyFill="1" applyBorder="1" applyAlignment="1">
      <alignment horizontal="center" vertical="center" shrinkToFit="1"/>
    </xf>
    <xf numFmtId="38" fontId="54" fillId="0" borderId="18" xfId="58" applyFont="1" applyFill="1" applyBorder="1" applyAlignment="1">
      <alignment horizontal="center" vertical="center" shrinkToFit="1"/>
    </xf>
    <xf numFmtId="38" fontId="59" fillId="0" borderId="0" xfId="58" applyFont="1" applyAlignment="1">
      <alignment horizontal="left" vertical="top" wrapText="1"/>
    </xf>
    <xf numFmtId="38" fontId="60" fillId="0" borderId="0" xfId="58" applyFont="1" applyAlignment="1">
      <alignment horizontal="left"/>
    </xf>
    <xf numFmtId="38" fontId="54" fillId="0" borderId="13" xfId="58" applyFont="1" applyFill="1" applyBorder="1" applyAlignment="1">
      <alignment horizontal="center" vertical="center" textRotation="255" shrinkToFit="1"/>
    </xf>
    <xf numFmtId="38" fontId="54" fillId="0" borderId="14" xfId="58" applyFont="1" applyFill="1" applyBorder="1" applyAlignment="1">
      <alignment horizontal="center" vertical="center" textRotation="255" shrinkToFit="1"/>
    </xf>
    <xf numFmtId="38" fontId="54" fillId="0" borderId="15" xfId="58" applyFont="1" applyFill="1" applyBorder="1" applyAlignment="1">
      <alignment horizontal="center" vertical="center" textRotation="255" shrinkToFit="1"/>
    </xf>
    <xf numFmtId="38" fontId="54" fillId="0" borderId="41" xfId="58" applyFont="1" applyFill="1" applyBorder="1" applyAlignment="1">
      <alignment horizontal="left" vertical="center" shrinkToFit="1"/>
    </xf>
    <xf numFmtId="38" fontId="54" fillId="0" borderId="18" xfId="58" applyFont="1" applyFill="1" applyBorder="1" applyAlignment="1">
      <alignment horizontal="left" vertical="center" shrinkToFit="1"/>
    </xf>
    <xf numFmtId="38" fontId="54" fillId="0" borderId="12" xfId="58" applyFont="1" applyFill="1" applyBorder="1" applyAlignment="1">
      <alignment horizontal="center" vertical="center" textRotation="255" shrinkToFit="1"/>
    </xf>
    <xf numFmtId="38" fontId="52" fillId="0" borderId="14" xfId="58" applyFont="1" applyFill="1" applyBorder="1" applyAlignment="1">
      <alignment horizontal="center" vertical="center" textRotation="255" shrinkToFit="1"/>
    </xf>
    <xf numFmtId="38" fontId="52" fillId="0" borderId="15" xfId="58" applyFont="1" applyFill="1" applyBorder="1" applyAlignment="1">
      <alignment horizontal="center" vertical="center" textRotation="255" shrinkToFit="1"/>
    </xf>
    <xf numFmtId="38" fontId="54" fillId="0" borderId="12" xfId="58" applyFont="1" applyFill="1" applyBorder="1" applyAlignment="1">
      <alignment horizontal="left" vertical="center" shrinkToFit="1"/>
    </xf>
    <xf numFmtId="38" fontId="54" fillId="0" borderId="13" xfId="58" applyFont="1" applyFill="1" applyBorder="1" applyAlignment="1">
      <alignment horizontal="left" vertical="center" shrinkToFit="1"/>
    </xf>
    <xf numFmtId="38" fontId="54" fillId="0" borderId="0" xfId="58" applyFont="1" applyFill="1" applyBorder="1" applyAlignment="1">
      <alignment horizontal="left" vertical="center" shrinkToFit="1"/>
    </xf>
    <xf numFmtId="38" fontId="54" fillId="0" borderId="48" xfId="58" applyFont="1" applyFill="1" applyBorder="1" applyAlignment="1">
      <alignment horizontal="left" vertical="center" shrinkToFit="1"/>
    </xf>
    <xf numFmtId="38" fontId="52" fillId="0" borderId="14" xfId="58" applyFont="1" applyFill="1" applyBorder="1" applyAlignment="1">
      <alignment vertical="center" shrinkToFit="1"/>
    </xf>
    <xf numFmtId="38" fontId="52" fillId="0" borderId="15" xfId="58" applyFont="1" applyFill="1" applyBorder="1" applyAlignment="1">
      <alignment vertical="center" shrinkToFit="1"/>
    </xf>
    <xf numFmtId="38" fontId="54" fillId="0" borderId="49" xfId="58" applyFont="1" applyFill="1" applyBorder="1" applyAlignment="1">
      <alignment horizontal="center" vertical="center" textRotation="255" shrinkToFit="1"/>
    </xf>
    <xf numFmtId="38" fontId="54" fillId="0" borderId="16" xfId="58" applyFont="1" applyFill="1" applyBorder="1" applyAlignment="1">
      <alignment horizontal="center" vertical="center" textRotation="255" shrinkToFit="1"/>
    </xf>
    <xf numFmtId="38" fontId="54" fillId="0" borderId="50" xfId="58" applyFont="1" applyFill="1" applyBorder="1" applyAlignment="1">
      <alignment horizontal="center" vertical="center" textRotation="255" shrinkToFit="1"/>
    </xf>
    <xf numFmtId="38" fontId="54" fillId="0" borderId="12" xfId="58" applyFont="1" applyFill="1" applyBorder="1" applyAlignment="1">
      <alignment horizontal="right" vertical="center" shrinkToFit="1"/>
    </xf>
    <xf numFmtId="38" fontId="54" fillId="0" borderId="2" xfId="58" applyFont="1" applyFill="1" applyBorder="1" applyAlignment="1">
      <alignment horizontal="left" vertical="center" shrinkToFit="1"/>
    </xf>
    <xf numFmtId="38" fontId="54" fillId="0" borderId="13" xfId="58" applyFont="1" applyFill="1" applyBorder="1" applyAlignment="1">
      <alignment horizontal="right" vertical="center" shrinkToFit="1"/>
    </xf>
    <xf numFmtId="38" fontId="54" fillId="0" borderId="15" xfId="58" applyFont="1" applyFill="1" applyBorder="1" applyAlignment="1">
      <alignment horizontal="right" vertical="center" shrinkToFit="1"/>
    </xf>
    <xf numFmtId="38" fontId="54" fillId="0" borderId="49" xfId="58" applyFont="1" applyFill="1" applyBorder="1" applyAlignment="1">
      <alignment horizontal="left" vertical="center" shrinkToFit="1"/>
    </xf>
    <xf numFmtId="38" fontId="54" fillId="0" borderId="51" xfId="58" applyFont="1" applyFill="1" applyBorder="1" applyAlignment="1">
      <alignment horizontal="left" vertical="center" shrinkToFit="1"/>
    </xf>
    <xf numFmtId="38" fontId="54" fillId="0" borderId="12" xfId="58" applyFont="1" applyFill="1" applyBorder="1" applyAlignment="1">
      <alignment horizontal="left" vertical="center" wrapText="1" shrinkToFit="1"/>
    </xf>
    <xf numFmtId="38" fontId="54" fillId="0" borderId="36" xfId="58" applyFont="1" applyFill="1" applyBorder="1" applyAlignment="1">
      <alignment horizontal="center" vertical="center" shrinkToFit="1"/>
    </xf>
    <xf numFmtId="38" fontId="54" fillId="0" borderId="29" xfId="58" applyFont="1" applyFill="1" applyBorder="1" applyAlignment="1">
      <alignment horizontal="center" vertical="center" shrinkToFit="1"/>
    </xf>
    <xf numFmtId="38" fontId="54" fillId="0" borderId="17" xfId="58" applyFont="1" applyFill="1" applyBorder="1" applyAlignment="1">
      <alignment horizontal="center" vertical="center" shrinkToFit="1"/>
    </xf>
    <xf numFmtId="38" fontId="54" fillId="0" borderId="0" xfId="58" applyFont="1" applyFill="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9525</xdr:rowOff>
    </xdr:from>
    <xdr:to>
      <xdr:col>3</xdr:col>
      <xdr:colOff>962025</xdr:colOff>
      <xdr:row>2</xdr:row>
      <xdr:rowOff>9525</xdr:rowOff>
    </xdr:to>
    <xdr:sp>
      <xdr:nvSpPr>
        <xdr:cNvPr id="1" name="テキスト ボックス 2"/>
        <xdr:cNvSpPr txBox="1">
          <a:spLocks noChangeArrowheads="1"/>
        </xdr:cNvSpPr>
      </xdr:nvSpPr>
      <xdr:spPr>
        <a:xfrm>
          <a:off x="4848225" y="304800"/>
          <a:ext cx="0" cy="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別添３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7"/>
  <sheetViews>
    <sheetView view="pageBreakPreview" zoomScale="112" zoomScaleSheetLayoutView="112" zoomScalePageLayoutView="0" workbookViewId="0" topLeftCell="A43">
      <selection activeCell="H57" sqref="H57"/>
    </sheetView>
  </sheetViews>
  <sheetFormatPr defaultColWidth="9.00390625" defaultRowHeight="13.5"/>
  <cols>
    <col min="1" max="1" width="5.375" style="1" customWidth="1"/>
    <col min="2" max="2" width="3.375" style="1" customWidth="1"/>
    <col min="3" max="3" width="42.25390625" style="1" customWidth="1"/>
    <col min="4" max="7" width="12.625" style="1" customWidth="1"/>
    <col min="8" max="8" width="21.625" style="1" customWidth="1"/>
    <col min="9" max="16384" width="9.00390625" style="1" customWidth="1"/>
  </cols>
  <sheetData>
    <row r="1" spans="1:7" ht="18.75" customHeight="1">
      <c r="A1" s="74"/>
      <c r="B1" s="74"/>
      <c r="F1" s="75"/>
      <c r="G1" s="75"/>
    </row>
    <row r="2" spans="1:7" ht="4.5" customHeight="1">
      <c r="A2" s="2"/>
      <c r="B2" s="2"/>
      <c r="F2" s="3"/>
      <c r="G2" s="3"/>
    </row>
    <row r="3" spans="1:7" ht="139.5" customHeight="1">
      <c r="A3" s="80" t="s">
        <v>216</v>
      </c>
      <c r="B3" s="80"/>
      <c r="C3" s="80"/>
      <c r="D3" s="80"/>
      <c r="E3" s="81"/>
      <c r="F3" s="81"/>
      <c r="G3" s="81"/>
    </row>
    <row r="4" spans="1:7" ht="15" customHeight="1">
      <c r="A4" s="2"/>
      <c r="B4" s="2"/>
      <c r="C4" s="2"/>
      <c r="D4" s="2"/>
      <c r="E4" s="76" t="s">
        <v>25</v>
      </c>
      <c r="F4" s="76"/>
      <c r="G4" s="76"/>
    </row>
    <row r="5" spans="1:7" ht="13.5">
      <c r="A5" s="74" t="s">
        <v>103</v>
      </c>
      <c r="B5" s="74"/>
      <c r="C5" s="74"/>
      <c r="D5" s="74"/>
      <c r="E5" s="74"/>
      <c r="F5" s="74"/>
      <c r="G5" s="74"/>
    </row>
    <row r="6" spans="1:7" ht="13.5">
      <c r="A6" s="2"/>
      <c r="B6" s="2"/>
      <c r="C6" s="2"/>
      <c r="D6" s="2"/>
      <c r="E6" s="2"/>
      <c r="F6" s="2"/>
      <c r="G6" s="2"/>
    </row>
    <row r="7" spans="1:7" ht="13.5">
      <c r="A7" s="74" t="s">
        <v>253</v>
      </c>
      <c r="B7" s="74"/>
      <c r="C7" s="74"/>
      <c r="D7" s="74"/>
      <c r="E7" s="74"/>
      <c r="F7" s="74"/>
      <c r="G7" s="74"/>
    </row>
    <row r="8" spans="1:7" ht="13.5" customHeight="1">
      <c r="A8" s="2"/>
      <c r="B8" s="2"/>
      <c r="C8" s="2"/>
      <c r="D8" s="2"/>
      <c r="E8" s="2"/>
      <c r="F8" s="2"/>
      <c r="G8" s="2" t="s">
        <v>217</v>
      </c>
    </row>
    <row r="9" spans="1:7" ht="14.25" customHeight="1">
      <c r="A9" s="77" t="s">
        <v>81</v>
      </c>
      <c r="B9" s="78"/>
      <c r="C9" s="79"/>
      <c r="D9" s="4" t="s">
        <v>218</v>
      </c>
      <c r="E9" s="4" t="s">
        <v>219</v>
      </c>
      <c r="F9" s="4" t="s">
        <v>220</v>
      </c>
      <c r="G9" s="4" t="s">
        <v>12</v>
      </c>
    </row>
    <row r="10" spans="1:7" ht="14.25" customHeight="1">
      <c r="A10" s="82" t="s">
        <v>135</v>
      </c>
      <c r="B10" s="82" t="s">
        <v>13</v>
      </c>
      <c r="C10" s="5" t="s">
        <v>105</v>
      </c>
      <c r="D10" s="5">
        <v>0</v>
      </c>
      <c r="E10" s="5">
        <v>0</v>
      </c>
      <c r="F10" s="5">
        <f>D10-E10</f>
        <v>0</v>
      </c>
      <c r="G10" s="5"/>
    </row>
    <row r="11" spans="1:7" ht="14.25" customHeight="1">
      <c r="A11" s="83"/>
      <c r="B11" s="83"/>
      <c r="C11" s="6" t="s">
        <v>106</v>
      </c>
      <c r="D11" s="6">
        <v>0</v>
      </c>
      <c r="E11" s="6">
        <v>0</v>
      </c>
      <c r="F11" s="6">
        <f aca="true" t="shared" si="0" ref="F11:F65">D11-E11</f>
        <v>0</v>
      </c>
      <c r="G11" s="6"/>
    </row>
    <row r="12" spans="1:7" ht="14.25" customHeight="1">
      <c r="A12" s="83"/>
      <c r="B12" s="83"/>
      <c r="C12" s="6" t="s">
        <v>107</v>
      </c>
      <c r="D12" s="6">
        <v>0</v>
      </c>
      <c r="E12" s="6">
        <v>0</v>
      </c>
      <c r="F12" s="6">
        <f t="shared" si="0"/>
        <v>0</v>
      </c>
      <c r="G12" s="6"/>
    </row>
    <row r="13" spans="1:7" ht="14.25" customHeight="1">
      <c r="A13" s="83"/>
      <c r="B13" s="83"/>
      <c r="C13" s="6" t="s">
        <v>108</v>
      </c>
      <c r="D13" s="6">
        <v>153695491</v>
      </c>
      <c r="E13" s="6">
        <v>153733521</v>
      </c>
      <c r="F13" s="6">
        <f t="shared" si="0"/>
        <v>-38030</v>
      </c>
      <c r="G13" s="6"/>
    </row>
    <row r="14" spans="1:7" ht="14.25" customHeight="1">
      <c r="A14" s="83"/>
      <c r="B14" s="83"/>
      <c r="C14" s="6" t="s">
        <v>27</v>
      </c>
      <c r="D14" s="6">
        <v>0</v>
      </c>
      <c r="E14" s="6">
        <v>0</v>
      </c>
      <c r="F14" s="6">
        <f t="shared" si="0"/>
        <v>0</v>
      </c>
      <c r="G14" s="6"/>
    </row>
    <row r="15" spans="1:7" ht="14.25" customHeight="1">
      <c r="A15" s="83"/>
      <c r="B15" s="83"/>
      <c r="C15" s="6" t="s">
        <v>134</v>
      </c>
      <c r="D15" s="6">
        <v>0</v>
      </c>
      <c r="E15" s="6">
        <v>0</v>
      </c>
      <c r="F15" s="6">
        <f t="shared" si="0"/>
        <v>0</v>
      </c>
      <c r="G15" s="6"/>
    </row>
    <row r="16" spans="1:7" ht="14.25" customHeight="1">
      <c r="A16" s="83"/>
      <c r="B16" s="83"/>
      <c r="C16" s="6" t="s">
        <v>109</v>
      </c>
      <c r="D16" s="6">
        <v>0</v>
      </c>
      <c r="E16" s="6">
        <v>0</v>
      </c>
      <c r="F16" s="6">
        <f t="shared" si="0"/>
        <v>0</v>
      </c>
      <c r="G16" s="6"/>
    </row>
    <row r="17" spans="1:7" ht="14.25" customHeight="1">
      <c r="A17" s="83"/>
      <c r="B17" s="83"/>
      <c r="C17" s="6" t="s">
        <v>110</v>
      </c>
      <c r="D17" s="6">
        <v>0</v>
      </c>
      <c r="E17" s="6">
        <v>0</v>
      </c>
      <c r="F17" s="6">
        <f t="shared" si="0"/>
        <v>0</v>
      </c>
      <c r="G17" s="6"/>
    </row>
    <row r="18" spans="1:7" ht="14.25" customHeight="1">
      <c r="A18" s="83"/>
      <c r="B18" s="83"/>
      <c r="C18" s="6" t="s">
        <v>111</v>
      </c>
      <c r="D18" s="6">
        <v>100000</v>
      </c>
      <c r="E18" s="6">
        <v>100000</v>
      </c>
      <c r="F18" s="6">
        <f t="shared" si="0"/>
        <v>0</v>
      </c>
      <c r="G18" s="6"/>
    </row>
    <row r="19" spans="1:7" ht="14.25" customHeight="1">
      <c r="A19" s="83"/>
      <c r="B19" s="83"/>
      <c r="C19" s="6" t="s">
        <v>34</v>
      </c>
      <c r="D19" s="6">
        <v>905000</v>
      </c>
      <c r="E19" s="6">
        <v>915000</v>
      </c>
      <c r="F19" s="6">
        <f t="shared" si="0"/>
        <v>-10000</v>
      </c>
      <c r="G19" s="6"/>
    </row>
    <row r="20" spans="1:7" ht="14.25" customHeight="1">
      <c r="A20" s="83"/>
      <c r="B20" s="83"/>
      <c r="C20" s="6" t="s">
        <v>118</v>
      </c>
      <c r="D20" s="6">
        <v>35920</v>
      </c>
      <c r="E20" s="6">
        <v>43221</v>
      </c>
      <c r="F20" s="6">
        <f t="shared" si="0"/>
        <v>-7301</v>
      </c>
      <c r="G20" s="6"/>
    </row>
    <row r="21" spans="1:7" ht="14.25" customHeight="1">
      <c r="A21" s="83"/>
      <c r="B21" s="83"/>
      <c r="C21" s="6" t="s">
        <v>136</v>
      </c>
      <c r="D21" s="6">
        <v>2802300</v>
      </c>
      <c r="E21" s="6">
        <v>2804840</v>
      </c>
      <c r="F21" s="6">
        <f t="shared" si="0"/>
        <v>-2540</v>
      </c>
      <c r="G21" s="6"/>
    </row>
    <row r="22" spans="1:7" ht="14.25" customHeight="1">
      <c r="A22" s="83"/>
      <c r="B22" s="83"/>
      <c r="C22" s="6" t="s">
        <v>119</v>
      </c>
      <c r="D22" s="6">
        <v>0</v>
      </c>
      <c r="E22" s="6">
        <v>0</v>
      </c>
      <c r="F22" s="6">
        <f t="shared" si="0"/>
        <v>0</v>
      </c>
      <c r="G22" s="6"/>
    </row>
    <row r="23" spans="1:7" ht="14.25" customHeight="1">
      <c r="A23" s="83"/>
      <c r="B23" s="84"/>
      <c r="C23" s="4" t="s">
        <v>137</v>
      </c>
      <c r="D23" s="7">
        <f>SUM(D10:D22)</f>
        <v>157538711</v>
      </c>
      <c r="E23" s="7">
        <f>SUM(E10:E22)</f>
        <v>157596582</v>
      </c>
      <c r="F23" s="7">
        <f t="shared" si="0"/>
        <v>-57871</v>
      </c>
      <c r="G23" s="7"/>
    </row>
    <row r="24" spans="1:7" ht="14.25" customHeight="1">
      <c r="A24" s="83"/>
      <c r="B24" s="82" t="s">
        <v>14</v>
      </c>
      <c r="C24" s="6" t="s">
        <v>120</v>
      </c>
      <c r="D24" s="6">
        <v>121982360</v>
      </c>
      <c r="E24" s="6">
        <v>122261223</v>
      </c>
      <c r="F24" s="6">
        <f t="shared" si="0"/>
        <v>-278863</v>
      </c>
      <c r="G24" s="6"/>
    </row>
    <row r="25" spans="1:7" ht="14.25" customHeight="1">
      <c r="A25" s="83"/>
      <c r="B25" s="83"/>
      <c r="C25" s="6" t="s">
        <v>121</v>
      </c>
      <c r="D25" s="6">
        <v>15280000</v>
      </c>
      <c r="E25" s="6">
        <v>15524302</v>
      </c>
      <c r="F25" s="6">
        <f t="shared" si="0"/>
        <v>-244302</v>
      </c>
      <c r="G25" s="6"/>
    </row>
    <row r="26" spans="1:7" ht="14.25" customHeight="1">
      <c r="A26" s="83"/>
      <c r="B26" s="83"/>
      <c r="C26" s="6" t="s">
        <v>122</v>
      </c>
      <c r="D26" s="6">
        <v>13971440</v>
      </c>
      <c r="E26" s="6">
        <v>13090345</v>
      </c>
      <c r="F26" s="6">
        <f t="shared" si="0"/>
        <v>881095</v>
      </c>
      <c r="G26" s="6"/>
    </row>
    <row r="27" spans="1:7" ht="14.25" customHeight="1">
      <c r="A27" s="83"/>
      <c r="B27" s="83"/>
      <c r="C27" s="6" t="s">
        <v>123</v>
      </c>
      <c r="D27" s="6">
        <v>0</v>
      </c>
      <c r="E27" s="6">
        <v>0</v>
      </c>
      <c r="F27" s="6">
        <f t="shared" si="0"/>
        <v>0</v>
      </c>
      <c r="G27" s="6"/>
    </row>
    <row r="28" spans="1:7" ht="14.25" customHeight="1">
      <c r="A28" s="83"/>
      <c r="B28" s="83"/>
      <c r="C28" s="6" t="s">
        <v>209</v>
      </c>
      <c r="D28" s="6">
        <v>0</v>
      </c>
      <c r="E28" s="6">
        <v>0</v>
      </c>
      <c r="F28" s="6">
        <f t="shared" si="0"/>
        <v>0</v>
      </c>
      <c r="G28" s="6"/>
    </row>
    <row r="29" spans="1:7" ht="14.25" customHeight="1">
      <c r="A29" s="83"/>
      <c r="B29" s="83"/>
      <c r="C29" s="6" t="s">
        <v>124</v>
      </c>
      <c r="D29" s="6">
        <v>0</v>
      </c>
      <c r="E29" s="6">
        <v>0</v>
      </c>
      <c r="F29" s="6">
        <f t="shared" si="0"/>
        <v>0</v>
      </c>
      <c r="G29" s="6"/>
    </row>
    <row r="30" spans="1:7" ht="14.25" customHeight="1">
      <c r="A30" s="83"/>
      <c r="B30" s="83"/>
      <c r="C30" s="8" t="s">
        <v>138</v>
      </c>
      <c r="D30" s="6">
        <v>195375</v>
      </c>
      <c r="E30" s="6">
        <v>195375</v>
      </c>
      <c r="F30" s="6">
        <f t="shared" si="0"/>
        <v>0</v>
      </c>
      <c r="G30" s="6"/>
    </row>
    <row r="31" spans="1:7" ht="14.25" customHeight="1">
      <c r="A31" s="83"/>
      <c r="B31" s="83"/>
      <c r="C31" s="6" t="s">
        <v>139</v>
      </c>
      <c r="D31" s="6">
        <v>1686000</v>
      </c>
      <c r="E31" s="6">
        <v>1683240</v>
      </c>
      <c r="F31" s="6">
        <f t="shared" si="0"/>
        <v>2760</v>
      </c>
      <c r="G31" s="6"/>
    </row>
    <row r="32" spans="1:7" ht="14.25" customHeight="1">
      <c r="A32" s="83"/>
      <c r="B32" s="83"/>
      <c r="C32" s="9" t="s">
        <v>125</v>
      </c>
      <c r="D32" s="9">
        <v>0</v>
      </c>
      <c r="E32" s="9">
        <v>0</v>
      </c>
      <c r="F32" s="9">
        <f t="shared" si="0"/>
        <v>0</v>
      </c>
      <c r="G32" s="9"/>
    </row>
    <row r="33" spans="1:7" ht="14.25" customHeight="1">
      <c r="A33" s="83"/>
      <c r="B33" s="84"/>
      <c r="C33" s="4" t="s">
        <v>140</v>
      </c>
      <c r="D33" s="7">
        <f>SUM(D24:D32)</f>
        <v>153115175</v>
      </c>
      <c r="E33" s="7">
        <f>SUM(E24:E32)</f>
        <v>152754485</v>
      </c>
      <c r="F33" s="7">
        <f t="shared" si="0"/>
        <v>360690</v>
      </c>
      <c r="G33" s="7"/>
    </row>
    <row r="34" spans="1:7" ht="14.25" customHeight="1">
      <c r="A34" s="84"/>
      <c r="B34" s="85" t="s">
        <v>141</v>
      </c>
      <c r="C34" s="86"/>
      <c r="D34" s="7">
        <f>D23-D33</f>
        <v>4423536</v>
      </c>
      <c r="E34" s="7">
        <f>E23-E33</f>
        <v>4842097</v>
      </c>
      <c r="F34" s="7">
        <f t="shared" si="0"/>
        <v>-418561</v>
      </c>
      <c r="G34" s="7"/>
    </row>
    <row r="35" spans="1:7" ht="14.25" customHeight="1">
      <c r="A35" s="87" t="s">
        <v>102</v>
      </c>
      <c r="B35" s="87" t="s">
        <v>13</v>
      </c>
      <c r="C35" s="5" t="s">
        <v>101</v>
      </c>
      <c r="D35" s="5">
        <v>2850000</v>
      </c>
      <c r="E35" s="5">
        <v>2850000</v>
      </c>
      <c r="F35" s="5">
        <f t="shared" si="0"/>
        <v>0</v>
      </c>
      <c r="G35" s="5"/>
    </row>
    <row r="36" spans="1:7" ht="14.25" customHeight="1">
      <c r="A36" s="87"/>
      <c r="B36" s="87"/>
      <c r="C36" s="6" t="s">
        <v>100</v>
      </c>
      <c r="D36" s="6">
        <v>0</v>
      </c>
      <c r="E36" s="6">
        <v>0</v>
      </c>
      <c r="F36" s="6">
        <f t="shared" si="0"/>
        <v>0</v>
      </c>
      <c r="G36" s="6"/>
    </row>
    <row r="37" spans="1:7" ht="14.25" customHeight="1">
      <c r="A37" s="87"/>
      <c r="B37" s="87"/>
      <c r="C37" s="6" t="s">
        <v>99</v>
      </c>
      <c r="D37" s="6">
        <v>0</v>
      </c>
      <c r="E37" s="6">
        <v>0</v>
      </c>
      <c r="F37" s="6">
        <f t="shared" si="0"/>
        <v>0</v>
      </c>
      <c r="G37" s="6"/>
    </row>
    <row r="38" spans="1:7" ht="14.25" customHeight="1">
      <c r="A38" s="87"/>
      <c r="B38" s="87"/>
      <c r="C38" s="6" t="s">
        <v>98</v>
      </c>
      <c r="D38" s="6">
        <v>0</v>
      </c>
      <c r="E38" s="6">
        <v>0</v>
      </c>
      <c r="F38" s="6">
        <f t="shared" si="0"/>
        <v>0</v>
      </c>
      <c r="G38" s="6"/>
    </row>
    <row r="39" spans="1:7" ht="14.25" customHeight="1">
      <c r="A39" s="87"/>
      <c r="B39" s="87"/>
      <c r="C39" s="6" t="s">
        <v>126</v>
      </c>
      <c r="D39" s="6">
        <v>0</v>
      </c>
      <c r="E39" s="6">
        <v>0</v>
      </c>
      <c r="F39" s="6">
        <f t="shared" si="0"/>
        <v>0</v>
      </c>
      <c r="G39" s="6"/>
    </row>
    <row r="40" spans="1:7" ht="14.25" customHeight="1">
      <c r="A40" s="87"/>
      <c r="B40" s="87"/>
      <c r="C40" s="4" t="s">
        <v>97</v>
      </c>
      <c r="D40" s="7">
        <f>SUM(D35:D39)</f>
        <v>2850000</v>
      </c>
      <c r="E40" s="7">
        <f>SUM(E35:E39)</f>
        <v>2850000</v>
      </c>
      <c r="F40" s="7">
        <f t="shared" si="0"/>
        <v>0</v>
      </c>
      <c r="G40" s="7"/>
    </row>
    <row r="41" spans="1:7" ht="14.25" customHeight="1">
      <c r="A41" s="87"/>
      <c r="B41" s="82" t="s">
        <v>14</v>
      </c>
      <c r="C41" s="10" t="s">
        <v>96</v>
      </c>
      <c r="D41" s="5">
        <v>3800000</v>
      </c>
      <c r="E41" s="5">
        <v>3800000</v>
      </c>
      <c r="F41" s="5">
        <f t="shared" si="0"/>
        <v>0</v>
      </c>
      <c r="G41" s="5"/>
    </row>
    <row r="42" spans="1:7" ht="14.25" customHeight="1">
      <c r="A42" s="87"/>
      <c r="B42" s="88"/>
      <c r="C42" s="6" t="s">
        <v>127</v>
      </c>
      <c r="D42" s="6">
        <v>7130000</v>
      </c>
      <c r="E42" s="6">
        <v>6528712</v>
      </c>
      <c r="F42" s="6">
        <f t="shared" si="0"/>
        <v>601288</v>
      </c>
      <c r="G42" s="6"/>
    </row>
    <row r="43" spans="1:7" ht="14.25" customHeight="1">
      <c r="A43" s="87"/>
      <c r="B43" s="88"/>
      <c r="C43" s="6" t="s">
        <v>68</v>
      </c>
      <c r="D43" s="6">
        <v>0</v>
      </c>
      <c r="E43" s="6">
        <v>0</v>
      </c>
      <c r="F43" s="6">
        <f t="shared" si="0"/>
        <v>0</v>
      </c>
      <c r="G43" s="6"/>
    </row>
    <row r="44" spans="1:7" ht="14.25" customHeight="1">
      <c r="A44" s="87"/>
      <c r="B44" s="88"/>
      <c r="C44" s="6" t="s">
        <v>70</v>
      </c>
      <c r="D44" s="6">
        <v>0</v>
      </c>
      <c r="E44" s="6">
        <v>0</v>
      </c>
      <c r="F44" s="6">
        <f t="shared" si="0"/>
        <v>0</v>
      </c>
      <c r="G44" s="6"/>
    </row>
    <row r="45" spans="1:7" ht="14.25" customHeight="1">
      <c r="A45" s="87"/>
      <c r="B45" s="88"/>
      <c r="C45" s="6" t="s">
        <v>128</v>
      </c>
      <c r="D45" s="6">
        <v>0</v>
      </c>
      <c r="E45" s="6">
        <v>0</v>
      </c>
      <c r="F45" s="6">
        <f t="shared" si="0"/>
        <v>0</v>
      </c>
      <c r="G45" s="6"/>
    </row>
    <row r="46" spans="1:7" ht="14.25" customHeight="1">
      <c r="A46" s="87"/>
      <c r="B46" s="89"/>
      <c r="C46" s="4" t="s">
        <v>95</v>
      </c>
      <c r="D46" s="7">
        <f>SUM(D41:D45)</f>
        <v>10930000</v>
      </c>
      <c r="E46" s="7">
        <f>SUM(E41:E45)</f>
        <v>10328712</v>
      </c>
      <c r="F46" s="7">
        <f t="shared" si="0"/>
        <v>601288</v>
      </c>
      <c r="G46" s="7"/>
    </row>
    <row r="47" spans="1:7" ht="14.25" customHeight="1">
      <c r="A47" s="87"/>
      <c r="B47" s="90" t="s">
        <v>94</v>
      </c>
      <c r="C47" s="90"/>
      <c r="D47" s="7">
        <f>D40-D46</f>
        <v>-8080000</v>
      </c>
      <c r="E47" s="7">
        <f>E40-E46</f>
        <v>-7478712</v>
      </c>
      <c r="F47" s="7">
        <f t="shared" si="0"/>
        <v>-601288</v>
      </c>
      <c r="G47" s="7"/>
    </row>
    <row r="48" spans="1:7" ht="14.25" customHeight="1">
      <c r="A48" s="82" t="s">
        <v>142</v>
      </c>
      <c r="B48" s="82" t="s">
        <v>15</v>
      </c>
      <c r="C48" s="8" t="s">
        <v>93</v>
      </c>
      <c r="D48" s="11">
        <v>0</v>
      </c>
      <c r="E48" s="6">
        <v>0</v>
      </c>
      <c r="F48" s="6">
        <f t="shared" si="0"/>
        <v>0</v>
      </c>
      <c r="G48" s="12"/>
    </row>
    <row r="49" spans="1:7" ht="14.25" customHeight="1">
      <c r="A49" s="83"/>
      <c r="B49" s="94"/>
      <c r="C49" s="8" t="s">
        <v>92</v>
      </c>
      <c r="D49" s="11">
        <v>0</v>
      </c>
      <c r="E49" s="6">
        <v>0</v>
      </c>
      <c r="F49" s="6">
        <f t="shared" si="0"/>
        <v>0</v>
      </c>
      <c r="G49" s="12"/>
    </row>
    <row r="50" spans="1:7" ht="14.25" customHeight="1">
      <c r="A50" s="83"/>
      <c r="B50" s="94"/>
      <c r="C50" s="8" t="s">
        <v>221</v>
      </c>
      <c r="D50" s="11">
        <v>0</v>
      </c>
      <c r="E50" s="6">
        <v>0</v>
      </c>
      <c r="F50" s="6">
        <f t="shared" si="0"/>
        <v>0</v>
      </c>
      <c r="G50" s="12"/>
    </row>
    <row r="51" spans="1:7" ht="14.25" customHeight="1">
      <c r="A51" s="83"/>
      <c r="B51" s="94"/>
      <c r="C51" s="6" t="s">
        <v>212</v>
      </c>
      <c r="D51" s="6">
        <v>0</v>
      </c>
      <c r="E51" s="6">
        <v>0</v>
      </c>
      <c r="F51" s="6">
        <f t="shared" si="0"/>
        <v>0</v>
      </c>
      <c r="G51" s="6"/>
    </row>
    <row r="52" spans="1:7" ht="14.25" customHeight="1">
      <c r="A52" s="83"/>
      <c r="B52" s="94"/>
      <c r="C52" s="8" t="s">
        <v>91</v>
      </c>
      <c r="D52" s="6">
        <v>7320000</v>
      </c>
      <c r="E52" s="6">
        <v>6320000</v>
      </c>
      <c r="F52" s="6">
        <f t="shared" si="0"/>
        <v>1000000</v>
      </c>
      <c r="G52" s="6"/>
    </row>
    <row r="53" spans="1:7" ht="14.25" customHeight="1">
      <c r="A53" s="83"/>
      <c r="B53" s="94"/>
      <c r="C53" s="6" t="s">
        <v>129</v>
      </c>
      <c r="D53" s="6">
        <v>0</v>
      </c>
      <c r="E53" s="6">
        <v>0</v>
      </c>
      <c r="F53" s="6">
        <f t="shared" si="0"/>
        <v>0</v>
      </c>
      <c r="G53" s="6"/>
    </row>
    <row r="54" spans="1:7" ht="14.25" customHeight="1">
      <c r="A54" s="83"/>
      <c r="B54" s="95"/>
      <c r="C54" s="4" t="s">
        <v>222</v>
      </c>
      <c r="D54" s="7">
        <f>SUM(D48:D53)</f>
        <v>7320000</v>
      </c>
      <c r="E54" s="7">
        <f>SUM(E48:E53)</f>
        <v>6320000</v>
      </c>
      <c r="F54" s="7">
        <f t="shared" si="0"/>
        <v>1000000</v>
      </c>
      <c r="G54" s="7"/>
    </row>
    <row r="55" spans="1:7" ht="14.25" customHeight="1">
      <c r="A55" s="83"/>
      <c r="B55" s="82" t="s">
        <v>14</v>
      </c>
      <c r="C55" s="6" t="s">
        <v>90</v>
      </c>
      <c r="D55" s="6">
        <v>0</v>
      </c>
      <c r="E55" s="6">
        <v>0</v>
      </c>
      <c r="F55" s="6">
        <f t="shared" si="0"/>
        <v>0</v>
      </c>
      <c r="G55" s="6"/>
    </row>
    <row r="56" spans="1:7" ht="14.25" customHeight="1">
      <c r="A56" s="83"/>
      <c r="B56" s="94"/>
      <c r="C56" s="6" t="s">
        <v>223</v>
      </c>
      <c r="D56" s="6">
        <v>0</v>
      </c>
      <c r="E56" s="6">
        <v>0</v>
      </c>
      <c r="F56" s="6">
        <f t="shared" si="0"/>
        <v>0</v>
      </c>
      <c r="G56" s="6"/>
    </row>
    <row r="57" spans="1:7" ht="14.25" customHeight="1">
      <c r="A57" s="83"/>
      <c r="B57" s="94"/>
      <c r="C57" s="6" t="s">
        <v>213</v>
      </c>
      <c r="D57" s="6">
        <v>0</v>
      </c>
      <c r="E57" s="6">
        <v>0</v>
      </c>
      <c r="F57" s="6">
        <f t="shared" si="0"/>
        <v>0</v>
      </c>
      <c r="G57" s="6"/>
    </row>
    <row r="58" spans="1:7" ht="14.25" customHeight="1">
      <c r="A58" s="83"/>
      <c r="B58" s="94"/>
      <c r="C58" s="6" t="s">
        <v>89</v>
      </c>
      <c r="D58" s="6">
        <v>3031000</v>
      </c>
      <c r="E58" s="6">
        <v>3031000</v>
      </c>
      <c r="F58" s="6">
        <f t="shared" si="0"/>
        <v>0</v>
      </c>
      <c r="G58" s="6"/>
    </row>
    <row r="59" spans="1:7" ht="14.25" customHeight="1">
      <c r="A59" s="83"/>
      <c r="B59" s="94"/>
      <c r="C59" s="6" t="s">
        <v>130</v>
      </c>
      <c r="D59" s="6">
        <v>300000</v>
      </c>
      <c r="E59" s="6">
        <v>0</v>
      </c>
      <c r="F59" s="6">
        <f t="shared" si="0"/>
        <v>300000</v>
      </c>
      <c r="G59" s="6"/>
    </row>
    <row r="60" spans="1:7" ht="14.25" customHeight="1">
      <c r="A60" s="83"/>
      <c r="B60" s="95"/>
      <c r="C60" s="4" t="s">
        <v>143</v>
      </c>
      <c r="D60" s="7">
        <f>SUM(D55:D59)</f>
        <v>3331000</v>
      </c>
      <c r="E60" s="7">
        <f>SUM(E55:E59)</f>
        <v>3031000</v>
      </c>
      <c r="F60" s="7">
        <f t="shared" si="0"/>
        <v>300000</v>
      </c>
      <c r="G60" s="7"/>
    </row>
    <row r="61" spans="1:7" ht="14.25" customHeight="1">
      <c r="A61" s="84"/>
      <c r="B61" s="90" t="s">
        <v>144</v>
      </c>
      <c r="C61" s="90"/>
      <c r="D61" s="7">
        <f>D54-D60</f>
        <v>3989000</v>
      </c>
      <c r="E61" s="7">
        <f>E54-E60</f>
        <v>3289000</v>
      </c>
      <c r="F61" s="7">
        <f t="shared" si="0"/>
        <v>700000</v>
      </c>
      <c r="G61" s="7"/>
    </row>
    <row r="62" spans="1:7" ht="14.25" customHeight="1">
      <c r="A62" s="91" t="s">
        <v>16</v>
      </c>
      <c r="B62" s="91"/>
      <c r="C62" s="91"/>
      <c r="D62" s="5">
        <v>332536</v>
      </c>
      <c r="E62" s="59"/>
      <c r="F62" s="59"/>
      <c r="G62" s="5"/>
    </row>
    <row r="63" spans="1:7" ht="14.25" customHeight="1">
      <c r="A63" s="90" t="s">
        <v>131</v>
      </c>
      <c r="B63" s="90"/>
      <c r="C63" s="90"/>
      <c r="D63" s="7">
        <f>(D34+D47+D61)-D62</f>
        <v>0</v>
      </c>
      <c r="E63" s="7">
        <f>E34+E47+E61-E62</f>
        <v>652385</v>
      </c>
      <c r="F63" s="7">
        <f>F34+F47+F61-F62</f>
        <v>-319849</v>
      </c>
      <c r="G63" s="7"/>
    </row>
    <row r="64" spans="1:7" s="15" customFormat="1" ht="14.25" customHeight="1">
      <c r="A64" s="13"/>
      <c r="B64" s="13"/>
      <c r="C64" s="13"/>
      <c r="D64" s="14"/>
      <c r="E64" s="14"/>
      <c r="F64" s="14">
        <f t="shared" si="0"/>
        <v>0</v>
      </c>
      <c r="G64" s="14"/>
    </row>
    <row r="65" spans="1:7" ht="14.25" customHeight="1">
      <c r="A65" s="91" t="s">
        <v>132</v>
      </c>
      <c r="B65" s="91"/>
      <c r="C65" s="91"/>
      <c r="D65" s="5">
        <v>36274369</v>
      </c>
      <c r="E65" s="5">
        <f>D65</f>
        <v>36274369</v>
      </c>
      <c r="F65" s="7">
        <f t="shared" si="0"/>
        <v>0</v>
      </c>
      <c r="G65" s="7"/>
    </row>
    <row r="66" spans="1:7" ht="14.25" customHeight="1">
      <c r="A66" s="90" t="s">
        <v>133</v>
      </c>
      <c r="B66" s="90"/>
      <c r="C66" s="90"/>
      <c r="D66" s="53">
        <f>D63+D65</f>
        <v>36274369</v>
      </c>
      <c r="E66" s="52">
        <f>E63+E65</f>
        <v>36926754</v>
      </c>
      <c r="F66" s="16">
        <f>F63+F65</f>
        <v>-319849</v>
      </c>
      <c r="G66" s="7"/>
    </row>
    <row r="67" spans="1:7" ht="30" customHeight="1">
      <c r="A67" s="92" t="s">
        <v>87</v>
      </c>
      <c r="B67" s="92"/>
      <c r="C67" s="92"/>
      <c r="D67" s="92"/>
      <c r="E67" s="92"/>
      <c r="F67" s="93"/>
      <c r="G67" s="93"/>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sheetData>
  <sheetProtection password="EDA9" sheet="1"/>
  <mergeCells count="24">
    <mergeCell ref="A63:C63"/>
    <mergeCell ref="A65:C65"/>
    <mergeCell ref="A66:C66"/>
    <mergeCell ref="A67:G67"/>
    <mergeCell ref="A48:A61"/>
    <mergeCell ref="B48:B54"/>
    <mergeCell ref="B55:B60"/>
    <mergeCell ref="B61:C61"/>
    <mergeCell ref="A62:C62"/>
    <mergeCell ref="A10:A34"/>
    <mergeCell ref="B10:B23"/>
    <mergeCell ref="B24:B33"/>
    <mergeCell ref="B34:C34"/>
    <mergeCell ref="A35:A47"/>
    <mergeCell ref="B35:B40"/>
    <mergeCell ref="B41:B46"/>
    <mergeCell ref="B47:C47"/>
    <mergeCell ref="A1:B1"/>
    <mergeCell ref="F1:G1"/>
    <mergeCell ref="E4:G4"/>
    <mergeCell ref="A5:G5"/>
    <mergeCell ref="A7:G7"/>
    <mergeCell ref="A9:C9"/>
    <mergeCell ref="A3:G3"/>
  </mergeCells>
  <printOptions horizontalCentered="1"/>
  <pageMargins left="0" right="0" top="0" bottom="0" header="0" footer="0"/>
  <pageSetup blackAndWhite="1" firstPageNumber="1" useFirstPageNumber="1" horizontalDpi="300" verticalDpi="300" orientation="portrait" paperSize="9" scale="73" r:id="rId2"/>
  <headerFooter scaleWithDoc="0">
    <oddFooter>&amp;C&amp;P</oddFooter>
  </headerFooter>
  <drawing r:id="rId1"/>
</worksheet>
</file>

<file path=xl/worksheets/sheet2.xml><?xml version="1.0" encoding="utf-8"?>
<worksheet xmlns="http://schemas.openxmlformats.org/spreadsheetml/2006/main" xmlns:r="http://schemas.openxmlformats.org/officeDocument/2006/relationships">
  <dimension ref="A2:F72"/>
  <sheetViews>
    <sheetView view="pageBreakPreview" zoomScaleSheetLayoutView="100" workbookViewId="0" topLeftCell="A37">
      <selection activeCell="F8" sqref="F8:F72"/>
    </sheetView>
  </sheetViews>
  <sheetFormatPr defaultColWidth="9.00390625" defaultRowHeight="13.5"/>
  <cols>
    <col min="1" max="1" width="3.625" style="1" customWidth="1"/>
    <col min="2" max="2" width="3.375" style="1" customWidth="1"/>
    <col min="3" max="3" width="38.75390625" style="1" customWidth="1"/>
    <col min="4" max="6" width="16.625" style="1" customWidth="1"/>
    <col min="7" max="7" width="1.4921875" style="1" customWidth="1"/>
    <col min="8" max="16384" width="9.00390625" style="1" customWidth="1"/>
  </cols>
  <sheetData>
    <row r="1" ht="21.75" customHeight="1"/>
    <row r="2" spans="1:6" ht="15.75" customHeight="1">
      <c r="A2" s="2"/>
      <c r="B2" s="2"/>
      <c r="C2" s="2"/>
      <c r="D2" s="76" t="s">
        <v>26</v>
      </c>
      <c r="E2" s="76"/>
      <c r="F2" s="76"/>
    </row>
    <row r="3" spans="1:6" ht="13.5">
      <c r="A3" s="74" t="s">
        <v>21</v>
      </c>
      <c r="B3" s="74"/>
      <c r="C3" s="74"/>
      <c r="D3" s="74"/>
      <c r="E3" s="74"/>
      <c r="F3" s="74"/>
    </row>
    <row r="4" spans="1:6" ht="13.5">
      <c r="A4" s="74" t="s">
        <v>254</v>
      </c>
      <c r="B4" s="74"/>
      <c r="C4" s="74"/>
      <c r="D4" s="74"/>
      <c r="E4" s="74"/>
      <c r="F4" s="74"/>
    </row>
    <row r="5" spans="1:6" ht="13.5" customHeight="1">
      <c r="A5" s="2"/>
      <c r="B5" s="2"/>
      <c r="C5" s="2"/>
      <c r="D5" s="2"/>
      <c r="E5" s="2"/>
      <c r="F5" s="19" t="s">
        <v>217</v>
      </c>
    </row>
    <row r="6" spans="1:6" ht="14.25" customHeight="1">
      <c r="A6" s="77" t="s">
        <v>81</v>
      </c>
      <c r="B6" s="78"/>
      <c r="C6" s="79"/>
      <c r="D6" s="4" t="s">
        <v>224</v>
      </c>
      <c r="E6" s="4" t="s">
        <v>225</v>
      </c>
      <c r="F6" s="4" t="s">
        <v>226</v>
      </c>
    </row>
    <row r="7" spans="1:6" ht="14.25" customHeight="1">
      <c r="A7" s="82" t="s">
        <v>57</v>
      </c>
      <c r="B7" s="82" t="s">
        <v>17</v>
      </c>
      <c r="C7" s="5" t="s">
        <v>112</v>
      </c>
      <c r="D7" s="34">
        <v>0</v>
      </c>
      <c r="E7" s="56">
        <v>0</v>
      </c>
      <c r="F7" s="34">
        <f>D7-E7</f>
        <v>0</v>
      </c>
    </row>
    <row r="8" spans="1:6" ht="14.25" customHeight="1">
      <c r="A8" s="83"/>
      <c r="B8" s="83"/>
      <c r="C8" s="6" t="s">
        <v>113</v>
      </c>
      <c r="D8" s="21">
        <v>0</v>
      </c>
      <c r="E8" s="21">
        <v>0</v>
      </c>
      <c r="F8" s="21">
        <f aca="true" t="shared" si="0" ref="F8:F71">D8-E8</f>
        <v>0</v>
      </c>
    </row>
    <row r="9" spans="1:6" ht="14.25" customHeight="1">
      <c r="A9" s="83"/>
      <c r="B9" s="83"/>
      <c r="C9" s="6" t="s">
        <v>114</v>
      </c>
      <c r="D9" s="21">
        <v>0</v>
      </c>
      <c r="E9" s="21">
        <v>0</v>
      </c>
      <c r="F9" s="21">
        <f t="shared" si="0"/>
        <v>0</v>
      </c>
    </row>
    <row r="10" spans="1:6" ht="14.25" customHeight="1">
      <c r="A10" s="83"/>
      <c r="B10" s="83"/>
      <c r="C10" s="6" t="s">
        <v>115</v>
      </c>
      <c r="D10" s="21">
        <v>153733521</v>
      </c>
      <c r="E10" s="21">
        <v>149317142</v>
      </c>
      <c r="F10" s="21">
        <f t="shared" si="0"/>
        <v>4416379</v>
      </c>
    </row>
    <row r="11" spans="1:6" ht="14.25" customHeight="1">
      <c r="A11" s="83"/>
      <c r="B11" s="83"/>
      <c r="C11" s="6" t="s">
        <v>28</v>
      </c>
      <c r="D11" s="21">
        <v>0</v>
      </c>
      <c r="E11" s="21">
        <v>0</v>
      </c>
      <c r="F11" s="21">
        <f t="shared" si="0"/>
        <v>0</v>
      </c>
    </row>
    <row r="12" spans="1:6" ht="14.25" customHeight="1">
      <c r="A12" s="83"/>
      <c r="B12" s="83"/>
      <c r="C12" s="6" t="s">
        <v>163</v>
      </c>
      <c r="D12" s="21">
        <v>0</v>
      </c>
      <c r="E12" s="21">
        <v>0</v>
      </c>
      <c r="F12" s="21">
        <f t="shared" si="0"/>
        <v>0</v>
      </c>
    </row>
    <row r="13" spans="1:6" ht="14.25" customHeight="1">
      <c r="A13" s="83"/>
      <c r="B13" s="83"/>
      <c r="C13" s="6" t="s">
        <v>116</v>
      </c>
      <c r="D13" s="21">
        <v>0</v>
      </c>
      <c r="E13" s="21">
        <v>0</v>
      </c>
      <c r="F13" s="21">
        <f t="shared" si="0"/>
        <v>0</v>
      </c>
    </row>
    <row r="14" spans="1:6" ht="14.25" customHeight="1">
      <c r="A14" s="83"/>
      <c r="B14" s="83"/>
      <c r="C14" s="6" t="s">
        <v>117</v>
      </c>
      <c r="D14" s="21">
        <v>0</v>
      </c>
      <c r="E14" s="21">
        <v>0</v>
      </c>
      <c r="F14" s="21">
        <f t="shared" si="0"/>
        <v>0</v>
      </c>
    </row>
    <row r="15" spans="1:6" ht="14.25" customHeight="1">
      <c r="A15" s="83"/>
      <c r="B15" s="83"/>
      <c r="C15" s="6" t="s">
        <v>173</v>
      </c>
      <c r="D15" s="21">
        <v>915000</v>
      </c>
      <c r="E15" s="21">
        <v>551000</v>
      </c>
      <c r="F15" s="21">
        <f t="shared" si="0"/>
        <v>364000</v>
      </c>
    </row>
    <row r="16" spans="1:6" ht="14.25" customHeight="1">
      <c r="A16" s="83"/>
      <c r="B16" s="83"/>
      <c r="C16" s="6" t="s">
        <v>164</v>
      </c>
      <c r="D16" s="21">
        <v>1121600</v>
      </c>
      <c r="E16" s="21">
        <v>1009900</v>
      </c>
      <c r="F16" s="21">
        <f t="shared" si="0"/>
        <v>111700</v>
      </c>
    </row>
    <row r="17" spans="1:6" ht="14.25" customHeight="1">
      <c r="A17" s="83"/>
      <c r="B17" s="84"/>
      <c r="C17" s="4" t="s">
        <v>58</v>
      </c>
      <c r="D17" s="35">
        <f>SUM(D7:D16)</f>
        <v>155770121</v>
      </c>
      <c r="E17" s="58">
        <v>150878042</v>
      </c>
      <c r="F17" s="35">
        <f t="shared" si="0"/>
        <v>4892079</v>
      </c>
    </row>
    <row r="18" spans="1:6" ht="14.25" customHeight="1">
      <c r="A18" s="83"/>
      <c r="B18" s="83" t="s">
        <v>18</v>
      </c>
      <c r="C18" s="6" t="s">
        <v>145</v>
      </c>
      <c r="D18" s="21">
        <v>122928149</v>
      </c>
      <c r="E18" s="21">
        <v>120023398</v>
      </c>
      <c r="F18" s="21">
        <f t="shared" si="0"/>
        <v>2904751</v>
      </c>
    </row>
    <row r="19" spans="1:6" ht="14.25" customHeight="1">
      <c r="A19" s="83"/>
      <c r="B19" s="83"/>
      <c r="C19" s="6" t="s">
        <v>86</v>
      </c>
      <c r="D19" s="21">
        <v>15524302</v>
      </c>
      <c r="E19" s="21">
        <v>15503415</v>
      </c>
      <c r="F19" s="21">
        <f t="shared" si="0"/>
        <v>20887</v>
      </c>
    </row>
    <row r="20" spans="1:6" ht="14.25" customHeight="1">
      <c r="A20" s="83"/>
      <c r="B20" s="83"/>
      <c r="C20" s="6" t="s">
        <v>146</v>
      </c>
      <c r="D20" s="21">
        <v>13138945</v>
      </c>
      <c r="E20" s="21">
        <v>13319537</v>
      </c>
      <c r="F20" s="21">
        <f t="shared" si="0"/>
        <v>-180592</v>
      </c>
    </row>
    <row r="21" spans="1:6" ht="14.25" customHeight="1">
      <c r="A21" s="83"/>
      <c r="B21" s="83"/>
      <c r="C21" s="6" t="s">
        <v>147</v>
      </c>
      <c r="D21" s="21">
        <v>0</v>
      </c>
      <c r="E21" s="21">
        <v>0</v>
      </c>
      <c r="F21" s="21">
        <f t="shared" si="0"/>
        <v>0</v>
      </c>
    </row>
    <row r="22" spans="1:6" ht="14.25" customHeight="1">
      <c r="A22" s="83"/>
      <c r="B22" s="83"/>
      <c r="C22" s="6" t="s">
        <v>210</v>
      </c>
      <c r="D22" s="21">
        <v>0</v>
      </c>
      <c r="E22" s="21">
        <v>0</v>
      </c>
      <c r="F22" s="21">
        <f t="shared" si="0"/>
        <v>0</v>
      </c>
    </row>
    <row r="23" spans="1:6" ht="14.25" customHeight="1">
      <c r="A23" s="83"/>
      <c r="B23" s="83"/>
      <c r="C23" s="6" t="s">
        <v>148</v>
      </c>
      <c r="D23" s="21">
        <v>0</v>
      </c>
      <c r="E23" s="21">
        <v>0</v>
      </c>
      <c r="F23" s="21">
        <f t="shared" si="0"/>
        <v>0</v>
      </c>
    </row>
    <row r="24" spans="1:6" ht="14.25" customHeight="1">
      <c r="A24" s="83"/>
      <c r="B24" s="83"/>
      <c r="C24" s="6" t="s">
        <v>149</v>
      </c>
      <c r="D24" s="21">
        <v>9759772</v>
      </c>
      <c r="E24" s="21">
        <v>9071407</v>
      </c>
      <c r="F24" s="21">
        <f t="shared" si="0"/>
        <v>688365</v>
      </c>
    </row>
    <row r="25" spans="1:6" ht="14.25" customHeight="1">
      <c r="A25" s="83"/>
      <c r="B25" s="83"/>
      <c r="C25" s="20" t="s">
        <v>227</v>
      </c>
      <c r="D25" s="21">
        <v>-6310549</v>
      </c>
      <c r="E25" s="21">
        <v>-6942823</v>
      </c>
      <c r="F25" s="21">
        <f t="shared" si="0"/>
        <v>632274</v>
      </c>
    </row>
    <row r="26" spans="1:6" ht="14.25" customHeight="1">
      <c r="A26" s="83"/>
      <c r="B26" s="83"/>
      <c r="C26" s="6" t="s">
        <v>150</v>
      </c>
      <c r="D26" s="21">
        <v>0</v>
      </c>
      <c r="E26" s="21">
        <v>0</v>
      </c>
      <c r="F26" s="21">
        <f t="shared" si="0"/>
        <v>0</v>
      </c>
    </row>
    <row r="27" spans="1:6" ht="14.25" customHeight="1">
      <c r="A27" s="83"/>
      <c r="B27" s="83"/>
      <c r="C27" s="6" t="s">
        <v>69</v>
      </c>
      <c r="D27" s="21">
        <v>0</v>
      </c>
      <c r="E27" s="21">
        <v>0</v>
      </c>
      <c r="F27" s="21">
        <f t="shared" si="0"/>
        <v>0</v>
      </c>
    </row>
    <row r="28" spans="1:6" ht="14.25" customHeight="1">
      <c r="A28" s="83"/>
      <c r="B28" s="83"/>
      <c r="C28" s="9" t="s">
        <v>165</v>
      </c>
      <c r="D28" s="36">
        <v>0</v>
      </c>
      <c r="E28" s="57">
        <v>0</v>
      </c>
      <c r="F28" s="36">
        <f t="shared" si="0"/>
        <v>0</v>
      </c>
    </row>
    <row r="29" spans="1:6" ht="14.25" customHeight="1">
      <c r="A29" s="83"/>
      <c r="B29" s="84"/>
      <c r="C29" s="4" t="s">
        <v>59</v>
      </c>
      <c r="D29" s="35">
        <f>SUM(D18:D28)</f>
        <v>155040619</v>
      </c>
      <c r="E29" s="58">
        <v>150974934</v>
      </c>
      <c r="F29" s="35">
        <f t="shared" si="0"/>
        <v>4065685</v>
      </c>
    </row>
    <row r="30" spans="1:6" ht="14.25" customHeight="1">
      <c r="A30" s="84"/>
      <c r="B30" s="90" t="s">
        <v>63</v>
      </c>
      <c r="C30" s="90"/>
      <c r="D30" s="35">
        <f>D17-D29</f>
        <v>729502</v>
      </c>
      <c r="E30" s="58">
        <v>-96892</v>
      </c>
      <c r="F30" s="35">
        <f t="shared" si="0"/>
        <v>826394</v>
      </c>
    </row>
    <row r="31" spans="1:6" ht="14.25" customHeight="1">
      <c r="A31" s="82" t="s">
        <v>60</v>
      </c>
      <c r="B31" s="82" t="s">
        <v>17</v>
      </c>
      <c r="C31" s="5" t="s">
        <v>166</v>
      </c>
      <c r="D31" s="34">
        <v>100000</v>
      </c>
      <c r="E31" s="56">
        <v>110000</v>
      </c>
      <c r="F31" s="34">
        <f t="shared" si="0"/>
        <v>-10000</v>
      </c>
    </row>
    <row r="32" spans="1:6" ht="14.25" customHeight="1">
      <c r="A32" s="83"/>
      <c r="B32" s="83"/>
      <c r="C32" s="6" t="s">
        <v>151</v>
      </c>
      <c r="D32" s="21">
        <v>43221</v>
      </c>
      <c r="E32" s="21">
        <v>38458</v>
      </c>
      <c r="F32" s="21">
        <f t="shared" si="0"/>
        <v>4763</v>
      </c>
    </row>
    <row r="33" spans="1:6" ht="14.25" customHeight="1">
      <c r="A33" s="83"/>
      <c r="B33" s="83"/>
      <c r="C33" s="6" t="s">
        <v>152</v>
      </c>
      <c r="D33" s="21">
        <v>0</v>
      </c>
      <c r="E33" s="21">
        <v>0</v>
      </c>
      <c r="F33" s="21">
        <f t="shared" si="0"/>
        <v>0</v>
      </c>
    </row>
    <row r="34" spans="1:6" ht="14.25" customHeight="1">
      <c r="A34" s="83"/>
      <c r="B34" s="83"/>
      <c r="C34" s="6" t="s">
        <v>153</v>
      </c>
      <c r="D34" s="21">
        <v>0</v>
      </c>
      <c r="E34" s="21">
        <v>0</v>
      </c>
      <c r="F34" s="21">
        <f t="shared" si="0"/>
        <v>0</v>
      </c>
    </row>
    <row r="35" spans="1:6" ht="14.25" customHeight="1">
      <c r="A35" s="83"/>
      <c r="B35" s="83"/>
      <c r="C35" s="6" t="s">
        <v>78</v>
      </c>
      <c r="D35" s="21">
        <v>0</v>
      </c>
      <c r="E35" s="21">
        <v>0</v>
      </c>
      <c r="F35" s="21">
        <f t="shared" si="0"/>
        <v>0</v>
      </c>
    </row>
    <row r="36" spans="1:6" ht="14.25" customHeight="1">
      <c r="A36" s="83"/>
      <c r="B36" s="83"/>
      <c r="C36" s="6" t="s">
        <v>154</v>
      </c>
      <c r="D36" s="21">
        <v>0</v>
      </c>
      <c r="E36" s="21">
        <v>0</v>
      </c>
      <c r="F36" s="21">
        <f t="shared" si="0"/>
        <v>0</v>
      </c>
    </row>
    <row r="37" spans="1:6" ht="14.25" customHeight="1">
      <c r="A37" s="83"/>
      <c r="B37" s="83"/>
      <c r="C37" s="6" t="s">
        <v>167</v>
      </c>
      <c r="D37" s="21">
        <v>1683240</v>
      </c>
      <c r="E37" s="21">
        <v>1534050</v>
      </c>
      <c r="F37" s="21">
        <f t="shared" si="0"/>
        <v>149190</v>
      </c>
    </row>
    <row r="38" spans="1:6" ht="14.25" customHeight="1">
      <c r="A38" s="83"/>
      <c r="B38" s="84"/>
      <c r="C38" s="4" t="s">
        <v>64</v>
      </c>
      <c r="D38" s="35">
        <f>SUM(D31:D37)</f>
        <v>1826461</v>
      </c>
      <c r="E38" s="58">
        <v>1682508</v>
      </c>
      <c r="F38" s="35">
        <f t="shared" si="0"/>
        <v>143953</v>
      </c>
    </row>
    <row r="39" spans="1:6" ht="14.25" customHeight="1">
      <c r="A39" s="83"/>
      <c r="B39" s="82" t="s">
        <v>18</v>
      </c>
      <c r="C39" s="8" t="s">
        <v>168</v>
      </c>
      <c r="D39" s="34">
        <v>195375</v>
      </c>
      <c r="E39" s="56">
        <v>214912</v>
      </c>
      <c r="F39" s="34">
        <f t="shared" si="0"/>
        <v>-19537</v>
      </c>
    </row>
    <row r="40" spans="1:6" ht="14.25" customHeight="1">
      <c r="A40" s="83"/>
      <c r="B40" s="83"/>
      <c r="C40" s="8" t="s">
        <v>84</v>
      </c>
      <c r="D40" s="21">
        <v>0</v>
      </c>
      <c r="E40" s="21">
        <v>0</v>
      </c>
      <c r="F40" s="21">
        <f t="shared" si="0"/>
        <v>0</v>
      </c>
    </row>
    <row r="41" spans="1:6" ht="14.25" customHeight="1">
      <c r="A41" s="83"/>
      <c r="B41" s="83"/>
      <c r="C41" s="8" t="s">
        <v>155</v>
      </c>
      <c r="D41" s="21">
        <v>0</v>
      </c>
      <c r="E41" s="21">
        <v>0</v>
      </c>
      <c r="F41" s="21">
        <f t="shared" si="0"/>
        <v>0</v>
      </c>
    </row>
    <row r="42" spans="1:6" ht="14.25" customHeight="1">
      <c r="A42" s="83"/>
      <c r="B42" s="83"/>
      <c r="C42" s="8" t="s">
        <v>85</v>
      </c>
      <c r="D42" s="21">
        <v>0</v>
      </c>
      <c r="E42" s="21">
        <v>0</v>
      </c>
      <c r="F42" s="21">
        <f t="shared" si="0"/>
        <v>0</v>
      </c>
    </row>
    <row r="43" spans="1:6" ht="14.25" customHeight="1">
      <c r="A43" s="83"/>
      <c r="B43" s="83"/>
      <c r="C43" s="8" t="s">
        <v>156</v>
      </c>
      <c r="D43" s="21">
        <v>0</v>
      </c>
      <c r="E43" s="21">
        <v>0</v>
      </c>
      <c r="F43" s="21">
        <f t="shared" si="0"/>
        <v>0</v>
      </c>
    </row>
    <row r="44" spans="1:6" ht="14.25" customHeight="1">
      <c r="A44" s="83"/>
      <c r="B44" s="83"/>
      <c r="C44" s="8" t="s">
        <v>174</v>
      </c>
      <c r="D44" s="21">
        <v>1683240</v>
      </c>
      <c r="E44" s="21">
        <v>1534050</v>
      </c>
      <c r="F44" s="21">
        <f t="shared" si="0"/>
        <v>149190</v>
      </c>
    </row>
    <row r="45" spans="1:6" ht="14.25" customHeight="1">
      <c r="A45" s="83"/>
      <c r="B45" s="84"/>
      <c r="C45" s="4" t="s">
        <v>65</v>
      </c>
      <c r="D45" s="35">
        <f>SUM(D39:D44)</f>
        <v>1878615</v>
      </c>
      <c r="E45" s="58">
        <v>1748962</v>
      </c>
      <c r="F45" s="35">
        <f t="shared" si="0"/>
        <v>129653</v>
      </c>
    </row>
    <row r="46" spans="1:6" ht="14.25" customHeight="1">
      <c r="A46" s="84"/>
      <c r="B46" s="90" t="s">
        <v>66</v>
      </c>
      <c r="C46" s="90"/>
      <c r="D46" s="35">
        <f>D38-D45</f>
        <v>-52154</v>
      </c>
      <c r="E46" s="58">
        <v>-66454</v>
      </c>
      <c r="F46" s="35">
        <f t="shared" si="0"/>
        <v>14300</v>
      </c>
    </row>
    <row r="47" spans="1:6" ht="14.25" customHeight="1">
      <c r="A47" s="77" t="s">
        <v>61</v>
      </c>
      <c r="B47" s="78"/>
      <c r="C47" s="79"/>
      <c r="D47" s="35">
        <f>D30+D46</f>
        <v>677348</v>
      </c>
      <c r="E47" s="58">
        <v>-163346</v>
      </c>
      <c r="F47" s="35">
        <f t="shared" si="0"/>
        <v>840694</v>
      </c>
    </row>
    <row r="48" spans="1:6" ht="14.25" customHeight="1">
      <c r="A48" s="82" t="s">
        <v>20</v>
      </c>
      <c r="B48" s="82" t="s">
        <v>17</v>
      </c>
      <c r="C48" s="5" t="s">
        <v>169</v>
      </c>
      <c r="D48" s="34">
        <v>2850000</v>
      </c>
      <c r="E48" s="56">
        <v>2850000</v>
      </c>
      <c r="F48" s="34">
        <f t="shared" si="0"/>
        <v>0</v>
      </c>
    </row>
    <row r="49" spans="1:6" ht="14.25" customHeight="1">
      <c r="A49" s="83"/>
      <c r="B49" s="83"/>
      <c r="C49" s="6" t="s">
        <v>170</v>
      </c>
      <c r="D49" s="21">
        <v>0</v>
      </c>
      <c r="E49" s="21">
        <v>0</v>
      </c>
      <c r="F49" s="21">
        <f t="shared" si="0"/>
        <v>0</v>
      </c>
    </row>
    <row r="50" spans="1:6" ht="14.25" customHeight="1">
      <c r="A50" s="83"/>
      <c r="B50" s="83"/>
      <c r="C50" s="6" t="s">
        <v>171</v>
      </c>
      <c r="D50" s="21">
        <v>0</v>
      </c>
      <c r="E50" s="21">
        <v>0</v>
      </c>
      <c r="F50" s="21">
        <f t="shared" si="0"/>
        <v>0</v>
      </c>
    </row>
    <row r="51" spans="1:6" ht="14.25" customHeight="1">
      <c r="A51" s="83"/>
      <c r="B51" s="83"/>
      <c r="C51" s="6" t="s">
        <v>158</v>
      </c>
      <c r="D51" s="21">
        <v>0</v>
      </c>
      <c r="E51" s="21">
        <v>0</v>
      </c>
      <c r="F51" s="21">
        <f t="shared" si="0"/>
        <v>0</v>
      </c>
    </row>
    <row r="52" spans="1:6" ht="14.25" customHeight="1">
      <c r="A52" s="83"/>
      <c r="B52" s="83"/>
      <c r="C52" s="6" t="s">
        <v>29</v>
      </c>
      <c r="D52" s="21">
        <v>0</v>
      </c>
      <c r="E52" s="21">
        <v>0</v>
      </c>
      <c r="F52" s="21">
        <f t="shared" si="0"/>
        <v>0</v>
      </c>
    </row>
    <row r="53" spans="1:6" ht="14.25" customHeight="1">
      <c r="A53" s="83"/>
      <c r="B53" s="83"/>
      <c r="C53" s="6" t="s">
        <v>159</v>
      </c>
      <c r="D53" s="21">
        <v>0</v>
      </c>
      <c r="E53" s="21">
        <v>0</v>
      </c>
      <c r="F53" s="21">
        <f t="shared" si="0"/>
        <v>0</v>
      </c>
    </row>
    <row r="54" spans="1:6" ht="14.25" customHeight="1">
      <c r="A54" s="83"/>
      <c r="B54" s="84"/>
      <c r="C54" s="4" t="s">
        <v>23</v>
      </c>
      <c r="D54" s="35">
        <v>2850000</v>
      </c>
      <c r="E54" s="58">
        <v>2850000</v>
      </c>
      <c r="F54" s="35">
        <f t="shared" si="0"/>
        <v>0</v>
      </c>
    </row>
    <row r="55" spans="1:6" ht="14.25" customHeight="1">
      <c r="A55" s="83"/>
      <c r="B55" s="82" t="s">
        <v>18</v>
      </c>
      <c r="C55" s="8" t="s">
        <v>160</v>
      </c>
      <c r="D55" s="21">
        <v>0</v>
      </c>
      <c r="E55" s="21">
        <v>0</v>
      </c>
      <c r="F55" s="21">
        <f t="shared" si="0"/>
        <v>0</v>
      </c>
    </row>
    <row r="56" spans="1:6" ht="14.25" customHeight="1">
      <c r="A56" s="83"/>
      <c r="B56" s="83"/>
      <c r="C56" s="8" t="s">
        <v>157</v>
      </c>
      <c r="D56" s="21">
        <v>0</v>
      </c>
      <c r="E56" s="21">
        <v>0</v>
      </c>
      <c r="F56" s="21">
        <f t="shared" si="0"/>
        <v>0</v>
      </c>
    </row>
    <row r="57" spans="1:6" ht="14.25" customHeight="1">
      <c r="A57" s="83"/>
      <c r="B57" s="83"/>
      <c r="C57" s="6" t="s">
        <v>161</v>
      </c>
      <c r="D57" s="21">
        <v>1</v>
      </c>
      <c r="E57" s="21">
        <v>1</v>
      </c>
      <c r="F57" s="21">
        <f t="shared" si="0"/>
        <v>0</v>
      </c>
    </row>
    <row r="58" spans="1:6" ht="14.25" customHeight="1">
      <c r="A58" s="83"/>
      <c r="B58" s="83"/>
      <c r="C58" s="20" t="s">
        <v>238</v>
      </c>
      <c r="D58" s="21">
        <v>0</v>
      </c>
      <c r="E58" s="21">
        <v>0</v>
      </c>
      <c r="F58" s="21">
        <f t="shared" si="0"/>
        <v>0</v>
      </c>
    </row>
    <row r="59" spans="1:6" ht="14.25" customHeight="1">
      <c r="A59" s="83"/>
      <c r="B59" s="83"/>
      <c r="C59" s="20" t="s">
        <v>251</v>
      </c>
      <c r="D59" s="21">
        <v>0</v>
      </c>
      <c r="E59" s="21">
        <v>150000</v>
      </c>
      <c r="F59" s="21">
        <f t="shared" si="0"/>
        <v>-150000</v>
      </c>
    </row>
    <row r="60" spans="1:6" ht="14.25" customHeight="1">
      <c r="A60" s="83"/>
      <c r="B60" s="83"/>
      <c r="C60" s="20" t="s">
        <v>252</v>
      </c>
      <c r="D60" s="21">
        <v>2850000</v>
      </c>
      <c r="E60" s="21">
        <v>2850000</v>
      </c>
      <c r="F60" s="21">
        <f t="shared" si="0"/>
        <v>0</v>
      </c>
    </row>
    <row r="61" spans="1:6" ht="14.25" customHeight="1">
      <c r="A61" s="83"/>
      <c r="B61" s="83"/>
      <c r="C61" s="6" t="s">
        <v>162</v>
      </c>
      <c r="D61" s="21">
        <v>0</v>
      </c>
      <c r="E61" s="21">
        <v>0</v>
      </c>
      <c r="F61" s="21">
        <f t="shared" si="0"/>
        <v>0</v>
      </c>
    </row>
    <row r="62" spans="1:6" ht="14.25" customHeight="1">
      <c r="A62" s="83"/>
      <c r="B62" s="83"/>
      <c r="C62" s="6" t="s">
        <v>172</v>
      </c>
      <c r="D62" s="21">
        <v>0</v>
      </c>
      <c r="E62" s="21">
        <v>0</v>
      </c>
      <c r="F62" s="21">
        <f t="shared" si="0"/>
        <v>0</v>
      </c>
    </row>
    <row r="63" spans="1:6" ht="14.25" customHeight="1">
      <c r="A63" s="83"/>
      <c r="B63" s="84"/>
      <c r="C63" s="4" t="s">
        <v>24</v>
      </c>
      <c r="D63" s="35">
        <f>SUM(D55:D62)</f>
        <v>2850001</v>
      </c>
      <c r="E63" s="58">
        <v>3000001</v>
      </c>
      <c r="F63" s="35">
        <f t="shared" si="0"/>
        <v>-150000</v>
      </c>
    </row>
    <row r="64" spans="1:6" ht="14.25" customHeight="1">
      <c r="A64" s="84"/>
      <c r="B64" s="85" t="s">
        <v>67</v>
      </c>
      <c r="C64" s="86"/>
      <c r="D64" s="35">
        <f>D54-D63</f>
        <v>-1</v>
      </c>
      <c r="E64" s="58">
        <v>-150001</v>
      </c>
      <c r="F64" s="35">
        <f t="shared" si="0"/>
        <v>150000</v>
      </c>
    </row>
    <row r="65" spans="1:6" ht="14.25" customHeight="1">
      <c r="A65" s="85" t="s">
        <v>228</v>
      </c>
      <c r="B65" s="100"/>
      <c r="C65" s="86"/>
      <c r="D65" s="35">
        <f>D47+D64</f>
        <v>677347</v>
      </c>
      <c r="E65" s="58">
        <v>-313347</v>
      </c>
      <c r="F65" s="35">
        <f t="shared" si="0"/>
        <v>990694</v>
      </c>
    </row>
    <row r="66" spans="1:6" ht="14.25" customHeight="1">
      <c r="A66" s="96" t="s">
        <v>19</v>
      </c>
      <c r="B66" s="85" t="s">
        <v>229</v>
      </c>
      <c r="C66" s="86"/>
      <c r="D66" s="35">
        <v>51133625</v>
      </c>
      <c r="E66" s="58">
        <v>49176972</v>
      </c>
      <c r="F66" s="35">
        <f t="shared" si="0"/>
        <v>1956653</v>
      </c>
    </row>
    <row r="67" spans="1:6" ht="14.25" customHeight="1">
      <c r="A67" s="97"/>
      <c r="B67" s="85" t="s">
        <v>230</v>
      </c>
      <c r="C67" s="86"/>
      <c r="D67" s="35">
        <f>D65+D66</f>
        <v>51810972</v>
      </c>
      <c r="E67" s="58">
        <v>48863625</v>
      </c>
      <c r="F67" s="35">
        <f t="shared" si="0"/>
        <v>2947347</v>
      </c>
    </row>
    <row r="68" spans="1:6" ht="14.25" customHeight="1">
      <c r="A68" s="97"/>
      <c r="B68" s="85" t="s">
        <v>231</v>
      </c>
      <c r="C68" s="86"/>
      <c r="D68" s="35">
        <v>0</v>
      </c>
      <c r="E68" s="58">
        <v>0</v>
      </c>
      <c r="F68" s="35">
        <f t="shared" si="0"/>
        <v>0</v>
      </c>
    </row>
    <row r="69" spans="1:6" ht="14.25" customHeight="1">
      <c r="A69" s="97"/>
      <c r="B69" s="85" t="s">
        <v>232</v>
      </c>
      <c r="C69" s="86"/>
      <c r="D69" s="35">
        <v>6320000</v>
      </c>
      <c r="E69" s="58">
        <v>7000000</v>
      </c>
      <c r="F69" s="35">
        <f t="shared" si="0"/>
        <v>-680000</v>
      </c>
    </row>
    <row r="70" spans="1:6" ht="14.25" customHeight="1">
      <c r="A70" s="97"/>
      <c r="B70" s="103" t="s">
        <v>233</v>
      </c>
      <c r="C70" s="104"/>
      <c r="D70" s="34">
        <v>2140000</v>
      </c>
      <c r="E70" s="56">
        <v>4730000</v>
      </c>
      <c r="F70" s="35">
        <f t="shared" si="0"/>
        <v>-2590000</v>
      </c>
    </row>
    <row r="71" spans="1:6" ht="14.25" customHeight="1">
      <c r="A71" s="97"/>
      <c r="B71" s="105" t="s">
        <v>234</v>
      </c>
      <c r="C71" s="105"/>
      <c r="D71" s="99">
        <f>D67+D68+D69-D70</f>
        <v>55990972</v>
      </c>
      <c r="E71" s="99">
        <v>51133625</v>
      </c>
      <c r="F71" s="101">
        <f t="shared" si="0"/>
        <v>4857347</v>
      </c>
    </row>
    <row r="72" spans="1:6" ht="14.25" customHeight="1">
      <c r="A72" s="98"/>
      <c r="B72" s="105"/>
      <c r="C72" s="105"/>
      <c r="D72" s="99"/>
      <c r="E72" s="99"/>
      <c r="F72" s="102">
        <f>D72-E72</f>
        <v>0</v>
      </c>
    </row>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sheetData>
  <sheetProtection password="EDA9" sheet="1"/>
  <mergeCells count="28">
    <mergeCell ref="B31:B38"/>
    <mergeCell ref="B39:B45"/>
    <mergeCell ref="D2:F2"/>
    <mergeCell ref="A4:F4"/>
    <mergeCell ref="A3:F3"/>
    <mergeCell ref="A6:C6"/>
    <mergeCell ref="B18:B29"/>
    <mergeCell ref="B30:C30"/>
    <mergeCell ref="B7:B17"/>
    <mergeCell ref="A7:A30"/>
    <mergeCell ref="B64:C64"/>
    <mergeCell ref="B67:C67"/>
    <mergeCell ref="B46:C46"/>
    <mergeCell ref="F71:F72"/>
    <mergeCell ref="B66:C66"/>
    <mergeCell ref="B69:C69"/>
    <mergeCell ref="B70:C70"/>
    <mergeCell ref="B71:C72"/>
    <mergeCell ref="A48:A64"/>
    <mergeCell ref="A31:A46"/>
    <mergeCell ref="A66:A72"/>
    <mergeCell ref="D71:D72"/>
    <mergeCell ref="B68:C68"/>
    <mergeCell ref="E71:E72"/>
    <mergeCell ref="A47:C47"/>
    <mergeCell ref="A65:C65"/>
    <mergeCell ref="B48:B54"/>
    <mergeCell ref="B55:B63"/>
  </mergeCells>
  <printOptions horizontalCentered="1"/>
  <pageMargins left="0" right="0" top="0.3937007874015748" bottom="0" header="0" footer="0"/>
  <pageSetup firstPageNumber="11" useFirstPageNumber="1" horizontalDpi="300" verticalDpi="300" orientation="portrait" paperSize="9" r:id="rId1"/>
  <headerFooter scaleWithDoc="0">
    <oddFooter>&amp;C&amp;P</oddFooter>
  </headerFooter>
  <rowBreaks count="1" manualBreakCount="1">
    <brk id="47" max="5" man="1"/>
  </rowBreaks>
</worksheet>
</file>

<file path=xl/worksheets/sheet3.xml><?xml version="1.0" encoding="utf-8"?>
<worksheet xmlns="http://schemas.openxmlformats.org/spreadsheetml/2006/main" xmlns:r="http://schemas.openxmlformats.org/officeDocument/2006/relationships">
  <dimension ref="A2:L65"/>
  <sheetViews>
    <sheetView tabSelected="1" view="pageBreakPreview" zoomScale="142" zoomScaleNormal="142" zoomScaleSheetLayoutView="142" workbookViewId="0" topLeftCell="A1">
      <selection activeCell="A68" sqref="A68"/>
    </sheetView>
  </sheetViews>
  <sheetFormatPr defaultColWidth="9.00390625" defaultRowHeight="13.5"/>
  <cols>
    <col min="1" max="1" width="21.625" style="1" customWidth="1"/>
    <col min="2" max="4" width="8.625" style="1" customWidth="1"/>
    <col min="5" max="5" width="21.625" style="1" customWidth="1"/>
    <col min="6" max="8" width="8.625" style="1" customWidth="1"/>
    <col min="9" max="9" width="0.875" style="1" customWidth="1"/>
    <col min="10" max="16384" width="9.00390625" style="1" customWidth="1"/>
  </cols>
  <sheetData>
    <row r="1" ht="21.75" customHeight="1"/>
    <row r="2" ht="15" customHeight="1">
      <c r="H2" s="17" t="s">
        <v>62</v>
      </c>
    </row>
    <row r="3" spans="1:8" ht="13.5">
      <c r="A3" s="22" t="s">
        <v>22</v>
      </c>
      <c r="B3" s="22"/>
      <c r="C3" s="22"/>
      <c r="D3" s="22"/>
      <c r="E3" s="22"/>
      <c r="F3" s="22"/>
      <c r="G3" s="22"/>
      <c r="H3" s="22"/>
    </row>
    <row r="4" spans="1:8" ht="13.5">
      <c r="A4" s="109" t="s">
        <v>255</v>
      </c>
      <c r="B4" s="109"/>
      <c r="C4" s="109"/>
      <c r="D4" s="109"/>
      <c r="E4" s="109"/>
      <c r="F4" s="109"/>
      <c r="G4" s="109"/>
      <c r="H4" s="109"/>
    </row>
    <row r="5" ht="13.5" customHeight="1">
      <c r="H5" s="1" t="s">
        <v>217</v>
      </c>
    </row>
    <row r="6" spans="1:8" ht="14.25" customHeight="1">
      <c r="A6" s="23" t="s">
        <v>5</v>
      </c>
      <c r="B6" s="23"/>
      <c r="C6" s="23"/>
      <c r="D6" s="23"/>
      <c r="E6" s="23" t="s">
        <v>6</v>
      </c>
      <c r="F6" s="23"/>
      <c r="G6" s="23"/>
      <c r="H6" s="23"/>
    </row>
    <row r="7" spans="1:8" ht="14.25" customHeight="1">
      <c r="A7" s="24"/>
      <c r="B7" s="25" t="s">
        <v>7</v>
      </c>
      <c r="C7" s="25" t="s">
        <v>8</v>
      </c>
      <c r="D7" s="106" t="s">
        <v>9</v>
      </c>
      <c r="E7" s="24"/>
      <c r="F7" s="64" t="s">
        <v>7</v>
      </c>
      <c r="G7" s="25" t="s">
        <v>8</v>
      </c>
      <c r="H7" s="106" t="s">
        <v>9</v>
      </c>
    </row>
    <row r="8" spans="1:8" ht="14.25" customHeight="1">
      <c r="A8" s="26"/>
      <c r="B8" s="27" t="s">
        <v>10</v>
      </c>
      <c r="C8" s="27" t="s">
        <v>10</v>
      </c>
      <c r="D8" s="108"/>
      <c r="E8" s="26"/>
      <c r="F8" s="27" t="s">
        <v>10</v>
      </c>
      <c r="G8" s="65" t="s">
        <v>10</v>
      </c>
      <c r="H8" s="107"/>
    </row>
    <row r="9" spans="1:8" ht="14.25" customHeight="1">
      <c r="A9" s="26" t="s">
        <v>11</v>
      </c>
      <c r="B9" s="37">
        <f>SUM(B10:B32)</f>
        <v>39778498</v>
      </c>
      <c r="C9" s="42">
        <v>39558762</v>
      </c>
      <c r="D9" s="40">
        <f>B9-C9</f>
        <v>219736</v>
      </c>
      <c r="E9" s="26" t="s">
        <v>0</v>
      </c>
      <c r="F9" s="37">
        <f>SUM(F10:F32)</f>
        <v>10099143</v>
      </c>
      <c r="G9" s="51">
        <v>10755866</v>
      </c>
      <c r="H9" s="40">
        <f>F9-G9</f>
        <v>-656723</v>
      </c>
    </row>
    <row r="10" spans="1:8" ht="14.25" customHeight="1">
      <c r="A10" s="28" t="s">
        <v>30</v>
      </c>
      <c r="B10" s="37">
        <v>28866683</v>
      </c>
      <c r="C10" s="42">
        <v>28482100</v>
      </c>
      <c r="D10" s="40">
        <f aca="true" t="shared" si="0" ref="D10:D65">B10-C10</f>
        <v>384583</v>
      </c>
      <c r="E10" s="28" t="s">
        <v>37</v>
      </c>
      <c r="F10" s="37">
        <v>0</v>
      </c>
      <c r="G10" s="42">
        <v>0</v>
      </c>
      <c r="H10" s="40">
        <f aca="true" t="shared" si="1" ref="H10:H65">F10-G10</f>
        <v>0</v>
      </c>
    </row>
    <row r="11" spans="1:8" ht="14.25" customHeight="1">
      <c r="A11" s="28" t="s">
        <v>31</v>
      </c>
      <c r="B11" s="37">
        <v>0</v>
      </c>
      <c r="C11" s="42">
        <v>0</v>
      </c>
      <c r="D11" s="40">
        <f t="shared" si="0"/>
        <v>0</v>
      </c>
      <c r="E11" s="28" t="s">
        <v>72</v>
      </c>
      <c r="F11" s="37">
        <v>2742945</v>
      </c>
      <c r="G11" s="42">
        <v>3205793</v>
      </c>
      <c r="H11" s="40">
        <f t="shared" si="1"/>
        <v>-462848</v>
      </c>
    </row>
    <row r="12" spans="1:8" ht="14.25" customHeight="1">
      <c r="A12" s="28" t="s">
        <v>32</v>
      </c>
      <c r="B12" s="37">
        <v>70000</v>
      </c>
      <c r="C12" s="42">
        <v>70500</v>
      </c>
      <c r="D12" s="61">
        <f t="shared" si="0"/>
        <v>-500</v>
      </c>
      <c r="E12" s="28" t="s">
        <v>73</v>
      </c>
      <c r="F12" s="37">
        <v>0</v>
      </c>
      <c r="G12" s="42">
        <v>0</v>
      </c>
      <c r="H12" s="40">
        <f t="shared" si="1"/>
        <v>0</v>
      </c>
    </row>
    <row r="13" spans="1:8" ht="14.25" customHeight="1">
      <c r="A13" s="28" t="s">
        <v>33</v>
      </c>
      <c r="B13" s="37">
        <v>0</v>
      </c>
      <c r="C13" s="42">
        <v>0</v>
      </c>
      <c r="D13" s="61">
        <f t="shared" si="0"/>
        <v>0</v>
      </c>
      <c r="E13" s="28" t="s">
        <v>38</v>
      </c>
      <c r="F13" s="37">
        <v>0</v>
      </c>
      <c r="G13" s="42">
        <v>0</v>
      </c>
      <c r="H13" s="40">
        <f t="shared" si="1"/>
        <v>0</v>
      </c>
    </row>
    <row r="14" spans="1:8" ht="14.25" customHeight="1">
      <c r="A14" s="28" t="s">
        <v>71</v>
      </c>
      <c r="B14" s="37">
        <v>9936604</v>
      </c>
      <c r="C14" s="42">
        <v>10546333</v>
      </c>
      <c r="D14" s="61">
        <f t="shared" si="0"/>
        <v>-609729</v>
      </c>
      <c r="E14" s="66" t="s">
        <v>206</v>
      </c>
      <c r="F14" s="37">
        <v>0</v>
      </c>
      <c r="G14" s="42">
        <v>0</v>
      </c>
      <c r="H14" s="40">
        <f t="shared" si="1"/>
        <v>0</v>
      </c>
    </row>
    <row r="15" spans="1:8" ht="14.25" customHeight="1">
      <c r="A15" s="28" t="s">
        <v>175</v>
      </c>
      <c r="B15" s="37">
        <v>0</v>
      </c>
      <c r="C15" s="42">
        <v>0</v>
      </c>
      <c r="D15" s="61">
        <f t="shared" si="0"/>
        <v>0</v>
      </c>
      <c r="E15" s="28" t="s">
        <v>39</v>
      </c>
      <c r="F15" s="37">
        <v>3800000</v>
      </c>
      <c r="G15" s="37">
        <v>3800000</v>
      </c>
      <c r="H15" s="61">
        <f t="shared" si="1"/>
        <v>0</v>
      </c>
    </row>
    <row r="16" spans="1:8" ht="14.25" customHeight="1">
      <c r="A16" s="28" t="s">
        <v>176</v>
      </c>
      <c r="B16" s="37">
        <v>0</v>
      </c>
      <c r="C16" s="42">
        <v>0</v>
      </c>
      <c r="D16" s="61">
        <f t="shared" si="0"/>
        <v>0</v>
      </c>
      <c r="E16" s="28" t="s">
        <v>40</v>
      </c>
      <c r="F16" s="37">
        <v>0</v>
      </c>
      <c r="G16" s="37">
        <v>0</v>
      </c>
      <c r="H16" s="61">
        <f t="shared" si="1"/>
        <v>0</v>
      </c>
    </row>
    <row r="17" spans="1:8" ht="14.25" customHeight="1">
      <c r="A17" s="28" t="s">
        <v>177</v>
      </c>
      <c r="B17" s="37">
        <v>0</v>
      </c>
      <c r="C17" s="42">
        <v>0</v>
      </c>
      <c r="D17" s="61">
        <f t="shared" si="0"/>
        <v>0</v>
      </c>
      <c r="E17" s="28" t="s">
        <v>41</v>
      </c>
      <c r="F17" s="37">
        <v>0</v>
      </c>
      <c r="G17" s="37">
        <v>0</v>
      </c>
      <c r="H17" s="61">
        <f t="shared" si="1"/>
        <v>0</v>
      </c>
    </row>
    <row r="18" spans="1:8" ht="14.25" customHeight="1">
      <c r="A18" s="28" t="s">
        <v>178</v>
      </c>
      <c r="B18" s="37">
        <v>0</v>
      </c>
      <c r="C18" s="42">
        <v>0</v>
      </c>
      <c r="D18" s="61">
        <f t="shared" si="0"/>
        <v>0</v>
      </c>
      <c r="E18" s="66" t="s">
        <v>211</v>
      </c>
      <c r="F18" s="37">
        <v>0</v>
      </c>
      <c r="G18" s="37">
        <v>0</v>
      </c>
      <c r="H18" s="61">
        <f t="shared" si="1"/>
        <v>0</v>
      </c>
    </row>
    <row r="19" spans="1:8" ht="14.25" customHeight="1">
      <c r="A19" s="28" t="s">
        <v>83</v>
      </c>
      <c r="B19" s="37">
        <v>0</v>
      </c>
      <c r="C19" s="42">
        <v>0</v>
      </c>
      <c r="D19" s="61">
        <f t="shared" si="0"/>
        <v>0</v>
      </c>
      <c r="E19" s="66" t="s">
        <v>179</v>
      </c>
      <c r="F19" s="37">
        <v>0</v>
      </c>
      <c r="G19" s="37">
        <v>0</v>
      </c>
      <c r="H19" s="61">
        <f t="shared" si="1"/>
        <v>0</v>
      </c>
    </row>
    <row r="20" spans="1:8" ht="14.25" customHeight="1">
      <c r="A20" s="28" t="s">
        <v>180</v>
      </c>
      <c r="B20" s="37">
        <v>0</v>
      </c>
      <c r="C20" s="42">
        <v>0</v>
      </c>
      <c r="D20" s="61">
        <f t="shared" si="0"/>
        <v>0</v>
      </c>
      <c r="E20" s="28" t="s">
        <v>42</v>
      </c>
      <c r="F20" s="37">
        <v>0</v>
      </c>
      <c r="G20" s="37">
        <v>0</v>
      </c>
      <c r="H20" s="61">
        <f t="shared" si="1"/>
        <v>0</v>
      </c>
    </row>
    <row r="21" spans="1:8" ht="14.25" customHeight="1">
      <c r="A21" s="28" t="s">
        <v>181</v>
      </c>
      <c r="B21" s="37">
        <v>0</v>
      </c>
      <c r="C21" s="42">
        <v>0</v>
      </c>
      <c r="D21" s="61">
        <f t="shared" si="0"/>
        <v>0</v>
      </c>
      <c r="E21" s="28" t="s">
        <v>43</v>
      </c>
      <c r="F21" s="37">
        <v>0</v>
      </c>
      <c r="G21" s="37">
        <v>0</v>
      </c>
      <c r="H21" s="61">
        <f t="shared" si="1"/>
        <v>0</v>
      </c>
    </row>
    <row r="22" spans="1:8" ht="14.25" customHeight="1">
      <c r="A22" s="28" t="s">
        <v>182</v>
      </c>
      <c r="B22" s="37">
        <v>0</v>
      </c>
      <c r="C22" s="42">
        <v>0</v>
      </c>
      <c r="D22" s="61">
        <f t="shared" si="0"/>
        <v>0</v>
      </c>
      <c r="E22" s="28" t="s">
        <v>44</v>
      </c>
      <c r="F22" s="37">
        <v>30199</v>
      </c>
      <c r="G22" s="37">
        <v>0</v>
      </c>
      <c r="H22" s="61">
        <f t="shared" si="1"/>
        <v>30199</v>
      </c>
    </row>
    <row r="23" spans="1:8" ht="14.25" customHeight="1">
      <c r="A23" s="28" t="s">
        <v>183</v>
      </c>
      <c r="B23" s="37">
        <v>0</v>
      </c>
      <c r="C23" s="42">
        <v>0</v>
      </c>
      <c r="D23" s="61">
        <f t="shared" si="0"/>
        <v>0</v>
      </c>
      <c r="E23" s="28" t="s">
        <v>45</v>
      </c>
      <c r="F23" s="37">
        <v>0</v>
      </c>
      <c r="G23" s="37">
        <v>0</v>
      </c>
      <c r="H23" s="61">
        <f t="shared" si="1"/>
        <v>0</v>
      </c>
    </row>
    <row r="24" spans="1:8" ht="14.25" customHeight="1">
      <c r="A24" s="28" t="s">
        <v>184</v>
      </c>
      <c r="B24" s="37">
        <v>0</v>
      </c>
      <c r="C24" s="42">
        <v>0</v>
      </c>
      <c r="D24" s="61">
        <f t="shared" si="0"/>
        <v>0</v>
      </c>
      <c r="E24" s="28" t="s">
        <v>46</v>
      </c>
      <c r="F24" s="37">
        <v>30000</v>
      </c>
      <c r="G24" s="37">
        <v>30000</v>
      </c>
      <c r="H24" s="61">
        <f t="shared" si="1"/>
        <v>0</v>
      </c>
    </row>
    <row r="25" spans="1:8" ht="14.25" customHeight="1">
      <c r="A25" s="28" t="s">
        <v>185</v>
      </c>
      <c r="B25" s="37">
        <v>856611</v>
      </c>
      <c r="C25" s="42">
        <v>411229</v>
      </c>
      <c r="D25" s="61">
        <f t="shared" si="0"/>
        <v>445382</v>
      </c>
      <c r="E25" s="28" t="s">
        <v>47</v>
      </c>
      <c r="F25" s="37">
        <v>0</v>
      </c>
      <c r="G25" s="37">
        <v>0</v>
      </c>
      <c r="H25" s="61">
        <f t="shared" si="1"/>
        <v>0</v>
      </c>
    </row>
    <row r="26" spans="1:8" ht="14.25" customHeight="1">
      <c r="A26" s="28" t="s">
        <v>186</v>
      </c>
      <c r="B26" s="37">
        <v>48600</v>
      </c>
      <c r="C26" s="42">
        <v>48600</v>
      </c>
      <c r="D26" s="40">
        <f t="shared" si="0"/>
        <v>0</v>
      </c>
      <c r="E26" s="66" t="s">
        <v>48</v>
      </c>
      <c r="F26" s="37">
        <v>3495999</v>
      </c>
      <c r="G26" s="37">
        <v>3720073</v>
      </c>
      <c r="H26" s="61">
        <f t="shared" si="1"/>
        <v>-224074</v>
      </c>
    </row>
    <row r="27" spans="1:8" ht="14.25" customHeight="1">
      <c r="A27" s="28" t="s">
        <v>74</v>
      </c>
      <c r="B27" s="37">
        <v>0</v>
      </c>
      <c r="C27" s="42">
        <v>0</v>
      </c>
      <c r="D27" s="61">
        <f t="shared" si="0"/>
        <v>0</v>
      </c>
      <c r="E27" s="28" t="s">
        <v>49</v>
      </c>
      <c r="F27" s="37">
        <v>0</v>
      </c>
      <c r="G27" s="37">
        <v>0</v>
      </c>
      <c r="H27" s="61">
        <f t="shared" si="1"/>
        <v>0</v>
      </c>
    </row>
    <row r="28" spans="1:8" ht="14.25" customHeight="1">
      <c r="A28" s="28" t="s">
        <v>75</v>
      </c>
      <c r="B28" s="37">
        <v>0</v>
      </c>
      <c r="C28" s="42">
        <v>0</v>
      </c>
      <c r="D28" s="61">
        <f t="shared" si="0"/>
        <v>0</v>
      </c>
      <c r="E28" s="67"/>
      <c r="F28" s="37"/>
      <c r="G28" s="42"/>
      <c r="H28" s="40">
        <f t="shared" si="1"/>
        <v>0</v>
      </c>
    </row>
    <row r="29" spans="1:8" ht="14.25" customHeight="1">
      <c r="A29" s="28" t="s">
        <v>187</v>
      </c>
      <c r="B29" s="37">
        <v>0</v>
      </c>
      <c r="C29" s="42">
        <v>0</v>
      </c>
      <c r="D29" s="61">
        <f t="shared" si="0"/>
        <v>0</v>
      </c>
      <c r="E29" s="28"/>
      <c r="F29" s="37"/>
      <c r="G29" s="42"/>
      <c r="H29" s="40">
        <f t="shared" si="1"/>
        <v>0</v>
      </c>
    </row>
    <row r="30" spans="1:8" ht="14.25" customHeight="1">
      <c r="A30" s="28" t="s">
        <v>188</v>
      </c>
      <c r="B30" s="37">
        <v>0</v>
      </c>
      <c r="C30" s="42">
        <v>0</v>
      </c>
      <c r="D30" s="61">
        <f t="shared" si="0"/>
        <v>0</v>
      </c>
      <c r="E30" s="28"/>
      <c r="F30" s="37"/>
      <c r="G30" s="42"/>
      <c r="H30" s="40">
        <f t="shared" si="1"/>
        <v>0</v>
      </c>
    </row>
    <row r="31" spans="1:8" ht="14.25" customHeight="1">
      <c r="A31" s="28" t="s">
        <v>76</v>
      </c>
      <c r="B31" s="37">
        <v>0</v>
      </c>
      <c r="C31" s="42">
        <v>0</v>
      </c>
      <c r="D31" s="61">
        <f t="shared" si="0"/>
        <v>0</v>
      </c>
      <c r="E31" s="28"/>
      <c r="F31" s="37"/>
      <c r="G31" s="42"/>
      <c r="H31" s="40">
        <f t="shared" si="1"/>
        <v>0</v>
      </c>
    </row>
    <row r="32" spans="1:8" ht="14.25" customHeight="1">
      <c r="A32" s="31"/>
      <c r="B32" s="62"/>
      <c r="C32" s="55"/>
      <c r="D32" s="61">
        <f t="shared" si="0"/>
        <v>0</v>
      </c>
      <c r="E32" s="28"/>
      <c r="F32" s="37"/>
      <c r="G32" s="42"/>
      <c r="H32" s="40">
        <f t="shared" si="1"/>
        <v>0</v>
      </c>
    </row>
    <row r="33" spans="1:8" ht="14.25" customHeight="1">
      <c r="A33" s="29" t="s">
        <v>189</v>
      </c>
      <c r="B33" s="43">
        <f>B34+B40</f>
        <v>270765624</v>
      </c>
      <c r="C33" s="63">
        <v>277334285</v>
      </c>
      <c r="D33" s="44">
        <f t="shared" si="0"/>
        <v>-6568661</v>
      </c>
      <c r="E33" s="29" t="s">
        <v>1</v>
      </c>
      <c r="F33" s="43">
        <f>SUM(F34:F43)</f>
        <v>41396800</v>
      </c>
      <c r="G33" s="63">
        <v>44305800</v>
      </c>
      <c r="H33" s="44">
        <f t="shared" si="1"/>
        <v>-2909000</v>
      </c>
    </row>
    <row r="34" spans="1:8" ht="14.25" customHeight="1">
      <c r="A34" s="29" t="s">
        <v>190</v>
      </c>
      <c r="B34" s="43">
        <f>SUM(B35:B39)</f>
        <v>163392035</v>
      </c>
      <c r="C34" s="43">
        <v>170182296</v>
      </c>
      <c r="D34" s="44">
        <f t="shared" si="0"/>
        <v>-6790261</v>
      </c>
      <c r="E34" s="28" t="s">
        <v>50</v>
      </c>
      <c r="F34" s="51">
        <v>30400000</v>
      </c>
      <c r="G34" s="38">
        <v>34200000</v>
      </c>
      <c r="H34" s="40">
        <f t="shared" si="1"/>
        <v>-3800000</v>
      </c>
    </row>
    <row r="35" spans="1:8" ht="14.25" customHeight="1">
      <c r="A35" s="30" t="s">
        <v>191</v>
      </c>
      <c r="B35" s="38">
        <v>3331440</v>
      </c>
      <c r="C35" s="38">
        <v>3331440</v>
      </c>
      <c r="D35" s="39">
        <f t="shared" si="0"/>
        <v>0</v>
      </c>
      <c r="E35" s="28" t="s">
        <v>51</v>
      </c>
      <c r="F35" s="37">
        <v>0</v>
      </c>
      <c r="G35" s="42">
        <v>0</v>
      </c>
      <c r="H35" s="40">
        <f t="shared" si="1"/>
        <v>0</v>
      </c>
    </row>
    <row r="36" spans="1:8" ht="14.25" customHeight="1">
      <c r="A36" s="28" t="s">
        <v>192</v>
      </c>
      <c r="B36" s="37">
        <v>160060595</v>
      </c>
      <c r="C36" s="37">
        <v>166850856</v>
      </c>
      <c r="D36" s="40">
        <f t="shared" si="0"/>
        <v>-6790261</v>
      </c>
      <c r="E36" s="28" t="s">
        <v>52</v>
      </c>
      <c r="F36" s="37">
        <v>0</v>
      </c>
      <c r="G36" s="42">
        <v>0</v>
      </c>
      <c r="H36" s="40">
        <f t="shared" si="1"/>
        <v>0</v>
      </c>
    </row>
    <row r="37" spans="1:8" ht="14.25" customHeight="1">
      <c r="A37" s="28" t="s">
        <v>104</v>
      </c>
      <c r="B37" s="37">
        <v>0</v>
      </c>
      <c r="C37" s="37">
        <v>0</v>
      </c>
      <c r="D37" s="40">
        <f t="shared" si="0"/>
        <v>0</v>
      </c>
      <c r="E37" s="28" t="s">
        <v>207</v>
      </c>
      <c r="F37" s="37">
        <v>0</v>
      </c>
      <c r="G37" s="42">
        <v>0</v>
      </c>
      <c r="H37" s="40">
        <f t="shared" si="1"/>
        <v>0</v>
      </c>
    </row>
    <row r="38" spans="1:8" ht="14.25" customHeight="1">
      <c r="A38" s="28" t="s">
        <v>193</v>
      </c>
      <c r="B38" s="37">
        <v>0</v>
      </c>
      <c r="C38" s="37">
        <v>0</v>
      </c>
      <c r="D38" s="40">
        <f t="shared" si="0"/>
        <v>0</v>
      </c>
      <c r="E38" s="28" t="s">
        <v>53</v>
      </c>
      <c r="F38" s="37">
        <v>10996800</v>
      </c>
      <c r="G38" s="42">
        <v>10105800</v>
      </c>
      <c r="H38" s="40">
        <f t="shared" si="1"/>
        <v>891000</v>
      </c>
    </row>
    <row r="39" spans="1:8" ht="14.25" customHeight="1">
      <c r="A39" s="31"/>
      <c r="B39" s="37"/>
      <c r="C39" s="37"/>
      <c r="D39" s="40">
        <f t="shared" si="0"/>
        <v>0</v>
      </c>
      <c r="E39" s="28" t="s">
        <v>54</v>
      </c>
      <c r="F39" s="37">
        <v>0</v>
      </c>
      <c r="G39" s="42">
        <v>0</v>
      </c>
      <c r="H39" s="40">
        <f t="shared" si="1"/>
        <v>0</v>
      </c>
    </row>
    <row r="40" spans="1:8" ht="14.25" customHeight="1">
      <c r="A40" s="29" t="s">
        <v>194</v>
      </c>
      <c r="B40" s="43">
        <f>SUM(B41:B64)</f>
        <v>107373589</v>
      </c>
      <c r="C40" s="43">
        <v>107151989</v>
      </c>
      <c r="D40" s="44">
        <f t="shared" si="0"/>
        <v>221600</v>
      </c>
      <c r="E40" s="28" t="s">
        <v>55</v>
      </c>
      <c r="F40" s="37">
        <v>0</v>
      </c>
      <c r="G40" s="42">
        <v>0</v>
      </c>
      <c r="H40" s="40">
        <f t="shared" si="1"/>
        <v>0</v>
      </c>
    </row>
    <row r="41" spans="1:8" ht="14.25" customHeight="1">
      <c r="A41" s="30" t="s">
        <v>195</v>
      </c>
      <c r="B41" s="38">
        <v>0</v>
      </c>
      <c r="C41" s="38">
        <v>0</v>
      </c>
      <c r="D41" s="39">
        <f t="shared" si="0"/>
        <v>0</v>
      </c>
      <c r="E41" s="28" t="s">
        <v>56</v>
      </c>
      <c r="F41" s="37">
        <v>0</v>
      </c>
      <c r="G41" s="42">
        <v>0</v>
      </c>
      <c r="H41" s="40">
        <f t="shared" si="1"/>
        <v>0</v>
      </c>
    </row>
    <row r="42" spans="1:8" ht="14.25" customHeight="1">
      <c r="A42" s="28" t="s">
        <v>196</v>
      </c>
      <c r="B42" s="37">
        <v>3331491</v>
      </c>
      <c r="C42" s="37">
        <v>1646808</v>
      </c>
      <c r="D42" s="40">
        <f t="shared" si="0"/>
        <v>1684683</v>
      </c>
      <c r="E42" s="28"/>
      <c r="F42" s="37"/>
      <c r="G42" s="42"/>
      <c r="H42" s="40">
        <f t="shared" si="1"/>
        <v>0</v>
      </c>
    </row>
    <row r="43" spans="1:8" ht="14.25" customHeight="1">
      <c r="A43" s="28" t="s">
        <v>197</v>
      </c>
      <c r="B43" s="37">
        <v>3473382</v>
      </c>
      <c r="C43" s="37">
        <v>4075858</v>
      </c>
      <c r="D43" s="40">
        <f t="shared" si="0"/>
        <v>-602476</v>
      </c>
      <c r="E43" s="68"/>
      <c r="F43" s="73"/>
      <c r="G43" s="42"/>
      <c r="H43" s="40">
        <f t="shared" si="1"/>
        <v>0</v>
      </c>
    </row>
    <row r="44" spans="1:8" ht="14.25" customHeight="1">
      <c r="A44" s="28" t="s">
        <v>198</v>
      </c>
      <c r="B44" s="37">
        <v>0</v>
      </c>
      <c r="C44" s="37">
        <v>0</v>
      </c>
      <c r="D44" s="40">
        <f t="shared" si="0"/>
        <v>0</v>
      </c>
      <c r="E44" s="33" t="s">
        <v>2</v>
      </c>
      <c r="F44" s="46">
        <f>F9+F33</f>
        <v>51495943</v>
      </c>
      <c r="G44" s="69">
        <v>55061666</v>
      </c>
      <c r="H44" s="47">
        <f t="shared" si="1"/>
        <v>-3565723</v>
      </c>
    </row>
    <row r="45" spans="1:8" ht="14.25" customHeight="1">
      <c r="A45" s="28" t="s">
        <v>208</v>
      </c>
      <c r="B45" s="37">
        <v>0</v>
      </c>
      <c r="C45" s="37">
        <v>0</v>
      </c>
      <c r="D45" s="40">
        <f t="shared" si="0"/>
        <v>0</v>
      </c>
      <c r="E45" s="23" t="s">
        <v>199</v>
      </c>
      <c r="F45" s="48"/>
      <c r="G45" s="48"/>
      <c r="H45" s="49">
        <f t="shared" si="1"/>
        <v>0</v>
      </c>
    </row>
    <row r="46" spans="1:8" ht="14.25" customHeight="1">
      <c r="A46" s="28" t="s">
        <v>200</v>
      </c>
      <c r="B46" s="37">
        <v>8092526</v>
      </c>
      <c r="C46" s="37">
        <v>5615533</v>
      </c>
      <c r="D46" s="40">
        <f t="shared" si="0"/>
        <v>2476993</v>
      </c>
      <c r="E46" s="24" t="s">
        <v>201</v>
      </c>
      <c r="F46" s="72">
        <v>3531440</v>
      </c>
      <c r="G46" s="54">
        <v>3531440</v>
      </c>
      <c r="H46" s="50">
        <f t="shared" si="1"/>
        <v>0</v>
      </c>
    </row>
    <row r="47" spans="1:8" ht="14.25" customHeight="1">
      <c r="A47" s="28" t="s">
        <v>77</v>
      </c>
      <c r="B47" s="37">
        <v>0</v>
      </c>
      <c r="C47" s="37">
        <v>0</v>
      </c>
      <c r="D47" s="40">
        <f t="shared" si="0"/>
        <v>0</v>
      </c>
      <c r="E47" s="26" t="s">
        <v>202</v>
      </c>
      <c r="F47" s="37">
        <v>118285767</v>
      </c>
      <c r="G47" s="42">
        <v>121746316</v>
      </c>
      <c r="H47" s="40">
        <f t="shared" si="1"/>
        <v>-3460549</v>
      </c>
    </row>
    <row r="48" spans="1:8" ht="14.25" customHeight="1">
      <c r="A48" s="28" t="s">
        <v>235</v>
      </c>
      <c r="B48" s="37">
        <v>0</v>
      </c>
      <c r="C48" s="37">
        <v>0</v>
      </c>
      <c r="D48" s="40">
        <f t="shared" si="0"/>
        <v>0</v>
      </c>
      <c r="E48" s="26" t="s">
        <v>203</v>
      </c>
      <c r="F48" s="37">
        <f>SUM(F49:F54)</f>
        <v>81240000</v>
      </c>
      <c r="G48" s="42">
        <v>85420000</v>
      </c>
      <c r="H48" s="40">
        <f t="shared" si="1"/>
        <v>-4180000</v>
      </c>
    </row>
    <row r="49" spans="1:8" ht="14.25" customHeight="1">
      <c r="A49" s="28" t="s">
        <v>79</v>
      </c>
      <c r="B49" s="37">
        <v>23840</v>
      </c>
      <c r="C49" s="37">
        <v>23840</v>
      </c>
      <c r="D49" s="40">
        <f t="shared" si="0"/>
        <v>0</v>
      </c>
      <c r="E49" s="26" t="s">
        <v>245</v>
      </c>
      <c r="F49" s="37">
        <v>10500000</v>
      </c>
      <c r="G49" s="42">
        <v>12500000</v>
      </c>
      <c r="H49" s="40">
        <f t="shared" si="1"/>
        <v>-2000000</v>
      </c>
    </row>
    <row r="50" spans="1:8" ht="14.25" customHeight="1">
      <c r="A50" s="28" t="s">
        <v>236</v>
      </c>
      <c r="B50" s="37">
        <v>0</v>
      </c>
      <c r="C50" s="37">
        <v>0</v>
      </c>
      <c r="D50" s="41">
        <f t="shared" si="0"/>
        <v>0</v>
      </c>
      <c r="E50" s="26" t="s">
        <v>246</v>
      </c>
      <c r="F50" s="37">
        <v>36000000</v>
      </c>
      <c r="G50" s="51">
        <v>36000000</v>
      </c>
      <c r="H50" s="40">
        <f t="shared" si="1"/>
        <v>0</v>
      </c>
    </row>
    <row r="51" spans="1:8" ht="14.25" customHeight="1">
      <c r="A51" s="28" t="s">
        <v>214</v>
      </c>
      <c r="B51" s="37">
        <v>0</v>
      </c>
      <c r="C51" s="37">
        <v>0</v>
      </c>
      <c r="D51" s="40">
        <f t="shared" si="0"/>
        <v>0</v>
      </c>
      <c r="E51" s="70" t="s">
        <v>247</v>
      </c>
      <c r="F51" s="37">
        <v>4950000</v>
      </c>
      <c r="G51" s="42">
        <v>8950000</v>
      </c>
      <c r="H51" s="40">
        <f t="shared" si="1"/>
        <v>-4000000</v>
      </c>
    </row>
    <row r="52" spans="1:12" ht="14.25" customHeight="1">
      <c r="A52" s="28" t="s">
        <v>237</v>
      </c>
      <c r="B52" s="37">
        <v>0</v>
      </c>
      <c r="C52" s="37">
        <v>0</v>
      </c>
      <c r="D52" s="40">
        <f t="shared" si="0"/>
        <v>0</v>
      </c>
      <c r="E52" s="26" t="s">
        <v>250</v>
      </c>
      <c r="F52" s="37">
        <v>24650000</v>
      </c>
      <c r="G52" s="42">
        <v>22510000</v>
      </c>
      <c r="H52" s="40">
        <f t="shared" si="1"/>
        <v>2140000</v>
      </c>
      <c r="L52" s="18"/>
    </row>
    <row r="53" spans="1:8" ht="14.25" customHeight="1">
      <c r="A53" s="28" t="s">
        <v>35</v>
      </c>
      <c r="B53" s="37">
        <v>0</v>
      </c>
      <c r="C53" s="37">
        <v>0</v>
      </c>
      <c r="D53" s="40">
        <f t="shared" si="0"/>
        <v>0</v>
      </c>
      <c r="E53" s="26" t="s">
        <v>248</v>
      </c>
      <c r="F53" s="37">
        <v>5140000</v>
      </c>
      <c r="G53" s="42">
        <v>5140000</v>
      </c>
      <c r="H53" s="40">
        <f t="shared" si="1"/>
        <v>0</v>
      </c>
    </row>
    <row r="54" spans="1:8" ht="14.25" customHeight="1">
      <c r="A54" s="28" t="s">
        <v>215</v>
      </c>
      <c r="B54" s="37">
        <v>10996800</v>
      </c>
      <c r="C54" s="37">
        <v>10105800</v>
      </c>
      <c r="D54" s="40">
        <f t="shared" si="0"/>
        <v>891000</v>
      </c>
      <c r="E54" s="70" t="s">
        <v>249</v>
      </c>
      <c r="F54" s="37">
        <v>0</v>
      </c>
      <c r="G54" s="42">
        <v>320000</v>
      </c>
      <c r="H54" s="40">
        <f t="shared" si="1"/>
        <v>-320000</v>
      </c>
    </row>
    <row r="55" spans="1:8" ht="14.25" customHeight="1">
      <c r="A55" s="32" t="s">
        <v>239</v>
      </c>
      <c r="B55" s="37">
        <v>10500000</v>
      </c>
      <c r="C55" s="37">
        <v>12500000</v>
      </c>
      <c r="D55" s="41">
        <f t="shared" si="0"/>
        <v>-2000000</v>
      </c>
      <c r="E55" s="26" t="s">
        <v>82</v>
      </c>
      <c r="F55" s="37">
        <v>55990972</v>
      </c>
      <c r="G55" s="42">
        <v>51133625</v>
      </c>
      <c r="H55" s="40">
        <f t="shared" si="1"/>
        <v>4857347</v>
      </c>
    </row>
    <row r="56" spans="1:8" ht="14.25" customHeight="1">
      <c r="A56" s="32" t="s">
        <v>240</v>
      </c>
      <c r="B56" s="45">
        <v>36000000</v>
      </c>
      <c r="C56" s="45">
        <v>36000000</v>
      </c>
      <c r="D56" s="40">
        <f t="shared" si="0"/>
        <v>0</v>
      </c>
      <c r="E56" s="26" t="s">
        <v>204</v>
      </c>
      <c r="F56" s="37">
        <v>677347</v>
      </c>
      <c r="G56" s="42">
        <v>-313347</v>
      </c>
      <c r="H56" s="40">
        <f t="shared" si="1"/>
        <v>990694</v>
      </c>
    </row>
    <row r="57" spans="1:8" ht="14.25" customHeight="1">
      <c r="A57" s="32" t="s">
        <v>244</v>
      </c>
      <c r="B57" s="45">
        <v>4950000</v>
      </c>
      <c r="C57" s="45">
        <v>8950000</v>
      </c>
      <c r="D57" s="40">
        <f t="shared" si="0"/>
        <v>-4000000</v>
      </c>
      <c r="E57" s="70"/>
      <c r="F57" s="37"/>
      <c r="G57" s="42"/>
      <c r="H57" s="40">
        <f t="shared" si="1"/>
        <v>0</v>
      </c>
    </row>
    <row r="58" spans="1:8" ht="14.25" customHeight="1">
      <c r="A58" s="32" t="s">
        <v>241</v>
      </c>
      <c r="B58" s="45">
        <v>24650000</v>
      </c>
      <c r="C58" s="45">
        <v>22510000</v>
      </c>
      <c r="D58" s="40">
        <f t="shared" si="0"/>
        <v>2140000</v>
      </c>
      <c r="E58" s="70"/>
      <c r="F58" s="37"/>
      <c r="G58" s="42"/>
      <c r="H58" s="40">
        <f t="shared" si="1"/>
        <v>0</v>
      </c>
    </row>
    <row r="59" spans="1:8" ht="14.25" customHeight="1">
      <c r="A59" s="32" t="s">
        <v>242</v>
      </c>
      <c r="B59" s="45">
        <v>5140000</v>
      </c>
      <c r="C59" s="45">
        <v>5140000</v>
      </c>
      <c r="D59" s="40">
        <f t="shared" si="0"/>
        <v>0</v>
      </c>
      <c r="E59" s="70"/>
      <c r="F59" s="37"/>
      <c r="G59" s="42"/>
      <c r="H59" s="40">
        <f t="shared" si="1"/>
        <v>0</v>
      </c>
    </row>
    <row r="60" spans="1:8" ht="14.25" customHeight="1">
      <c r="A60" s="32" t="s">
        <v>243</v>
      </c>
      <c r="B60" s="37">
        <v>0</v>
      </c>
      <c r="C60" s="45">
        <v>320000</v>
      </c>
      <c r="D60" s="40">
        <f t="shared" si="0"/>
        <v>-320000</v>
      </c>
      <c r="E60" s="70"/>
      <c r="F60" s="37"/>
      <c r="G60" s="42"/>
      <c r="H60" s="40">
        <f t="shared" si="1"/>
        <v>0</v>
      </c>
    </row>
    <row r="61" spans="1:8" ht="14.25" customHeight="1">
      <c r="A61" s="32" t="s">
        <v>36</v>
      </c>
      <c r="B61" s="37">
        <v>0</v>
      </c>
      <c r="C61" s="37">
        <v>0</v>
      </c>
      <c r="D61" s="40">
        <f t="shared" si="0"/>
        <v>0</v>
      </c>
      <c r="E61" s="70"/>
      <c r="F61" s="37"/>
      <c r="G61" s="42"/>
      <c r="H61" s="40">
        <f t="shared" si="1"/>
        <v>0</v>
      </c>
    </row>
    <row r="62" spans="1:8" ht="14.25" customHeight="1">
      <c r="A62" s="32" t="s">
        <v>88</v>
      </c>
      <c r="B62" s="37">
        <v>181550</v>
      </c>
      <c r="C62" s="37">
        <v>230150</v>
      </c>
      <c r="D62" s="40">
        <f t="shared" si="0"/>
        <v>-48600</v>
      </c>
      <c r="E62" s="26"/>
      <c r="F62" s="37"/>
      <c r="G62" s="42"/>
      <c r="H62" s="40">
        <f t="shared" si="1"/>
        <v>0</v>
      </c>
    </row>
    <row r="63" spans="1:8" ht="14.25" customHeight="1">
      <c r="A63" s="28" t="s">
        <v>80</v>
      </c>
      <c r="B63" s="37">
        <v>34000</v>
      </c>
      <c r="C63" s="37">
        <v>34000</v>
      </c>
      <c r="D63" s="40">
        <f t="shared" si="0"/>
        <v>0</v>
      </c>
      <c r="E63" s="26"/>
      <c r="F63" s="37"/>
      <c r="G63" s="42"/>
      <c r="H63" s="40">
        <f t="shared" si="1"/>
        <v>0</v>
      </c>
    </row>
    <row r="64" spans="1:8" ht="14.25" customHeight="1">
      <c r="A64" s="28"/>
      <c r="B64" s="37"/>
      <c r="C64" s="37"/>
      <c r="D64" s="40">
        <f t="shared" si="0"/>
        <v>0</v>
      </c>
      <c r="E64" s="33" t="s">
        <v>3</v>
      </c>
      <c r="F64" s="69">
        <v>259048179</v>
      </c>
      <c r="G64" s="46">
        <v>261831381</v>
      </c>
      <c r="H64" s="47">
        <f t="shared" si="1"/>
        <v>-2783202</v>
      </c>
    </row>
    <row r="65" spans="1:8" ht="20.25" customHeight="1">
      <c r="A65" s="33" t="s">
        <v>205</v>
      </c>
      <c r="B65" s="46">
        <f>B9+B33</f>
        <v>310544122</v>
      </c>
      <c r="C65" s="46">
        <v>316893047</v>
      </c>
      <c r="D65" s="47">
        <f t="shared" si="0"/>
        <v>-6348925</v>
      </c>
      <c r="E65" s="60" t="s">
        <v>4</v>
      </c>
      <c r="F65" s="71">
        <v>310544122</v>
      </c>
      <c r="G65" s="71">
        <v>316893047</v>
      </c>
      <c r="H65" s="47">
        <f t="shared" si="1"/>
        <v>-6348925</v>
      </c>
    </row>
    <row r="66" ht="7.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sheetProtection password="EDA9" sheet="1"/>
  <mergeCells count="3">
    <mergeCell ref="H7:H8"/>
    <mergeCell ref="D7:D8"/>
    <mergeCell ref="A4:H4"/>
  </mergeCells>
  <printOptions horizontalCentered="1"/>
  <pageMargins left="0" right="0" top="0" bottom="0" header="0" footer="0"/>
  <pageSetup firstPageNumber="22" useFirstPageNumber="1" horizontalDpi="300" verticalDpi="300" orientation="portrait" paperSize="9" scale="94" r:id="rId1"/>
  <headerFooter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明治安田生活福祉研究所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Y.Takahashi</dc:creator>
  <cp:keywords/>
  <dc:description/>
  <cp:lastModifiedBy>A12P019</cp:lastModifiedBy>
  <cp:lastPrinted>2015-06-30T00:16:52Z</cp:lastPrinted>
  <dcterms:created xsi:type="dcterms:W3CDTF">2008-06-06T01:55:09Z</dcterms:created>
  <dcterms:modified xsi:type="dcterms:W3CDTF">2016-01-20T07:19:03Z</dcterms:modified>
  <cp:category/>
  <cp:version/>
  <cp:contentType/>
  <cp:contentStatus/>
</cp:coreProperties>
</file>