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75" windowHeight="8550" tabRatio="727" activeTab="2"/>
  </bookViews>
  <sheets>
    <sheet name="資金収支計算書　" sheetId="1" r:id="rId1"/>
    <sheet name="事業活動計算書" sheetId="2" r:id="rId2"/>
    <sheet name="貸借対照表" sheetId="3" r:id="rId3"/>
  </sheets>
  <definedNames>
    <definedName name="_xlnm.Print_Area" localSheetId="0">'資金収支計算書　'!$A$1:$H$51</definedName>
  </definedNames>
  <calcPr fullCalcOnLoad="1"/>
</workbook>
</file>

<file path=xl/sharedStrings.xml><?xml version="1.0" encoding="utf-8"?>
<sst xmlns="http://schemas.openxmlformats.org/spreadsheetml/2006/main" count="144" uniqueCount="123">
  <si>
    <t>業</t>
  </si>
  <si>
    <t>活</t>
  </si>
  <si>
    <t>科　　　目</t>
  </si>
  <si>
    <t>収</t>
  </si>
  <si>
    <t>支</t>
  </si>
  <si>
    <t>人件費支出</t>
  </si>
  <si>
    <t>事務費支出</t>
  </si>
  <si>
    <t>事業費支出</t>
  </si>
  <si>
    <t>固定資産取得支出</t>
  </si>
  <si>
    <t>施設整備等資金収支差額</t>
  </si>
  <si>
    <t>その他の収入</t>
  </si>
  <si>
    <t>その他の支出</t>
  </si>
  <si>
    <t>予備費</t>
  </si>
  <si>
    <t>前期末支払資金残高</t>
  </si>
  <si>
    <t>当期末支払資金残高</t>
  </si>
  <si>
    <t>受取利息配当金収入</t>
  </si>
  <si>
    <t>に</t>
  </si>
  <si>
    <t>よ</t>
  </si>
  <si>
    <t>る</t>
  </si>
  <si>
    <t>就労支援事業収入</t>
  </si>
  <si>
    <t>就労支援事業支出</t>
  </si>
  <si>
    <t>障害福祉サービス等事業収入</t>
  </si>
  <si>
    <t>その他の活動収入計</t>
  </si>
  <si>
    <t>その他の活動支出計</t>
  </si>
  <si>
    <t>その他の活動資金収支差額</t>
  </si>
  <si>
    <t>事業活動収入計</t>
  </si>
  <si>
    <t>事業活動支出計</t>
  </si>
  <si>
    <t>事業活動資金収支差額</t>
  </si>
  <si>
    <t>資金収支計算書</t>
  </si>
  <si>
    <t>経常経費寄付金収入</t>
  </si>
  <si>
    <t>施設整備等収入計</t>
  </si>
  <si>
    <t>動</t>
  </si>
  <si>
    <t>施設整備等支出計</t>
  </si>
  <si>
    <t>当期資金収支差額合計</t>
  </si>
  <si>
    <t>予算（A）</t>
  </si>
  <si>
    <t>決算（B）</t>
  </si>
  <si>
    <t>差異（A）－（B）</t>
  </si>
  <si>
    <t>備考</t>
  </si>
  <si>
    <t>当期末支払資金残高</t>
  </si>
  <si>
    <t>施設整備等による収支</t>
  </si>
  <si>
    <t>収入</t>
  </si>
  <si>
    <t>支出</t>
  </si>
  <si>
    <t>その他の活動による収支</t>
  </si>
  <si>
    <t>退職金給付引当支出</t>
  </si>
  <si>
    <t>(平成26年4月1日～平成27年3月31日)</t>
  </si>
  <si>
    <t>事</t>
  </si>
  <si>
    <t>事業活動計算書　</t>
  </si>
  <si>
    <t xml:space="preserve">        （平成26年4月1日～27年3月31日）</t>
  </si>
  <si>
    <t>本年度決算</t>
  </si>
  <si>
    <t>前年度決算</t>
  </si>
  <si>
    <t>増減</t>
  </si>
  <si>
    <t>収益</t>
  </si>
  <si>
    <t>就労支援事業収益</t>
  </si>
  <si>
    <t>サ</t>
  </si>
  <si>
    <t>障害者福祉サービス等事業収益</t>
  </si>
  <si>
    <t>｜</t>
  </si>
  <si>
    <t>経常経費寄付金収益</t>
  </si>
  <si>
    <t>ビ</t>
  </si>
  <si>
    <t>その他の収益</t>
  </si>
  <si>
    <t>ス</t>
  </si>
  <si>
    <t>サービス活動収益計</t>
  </si>
  <si>
    <t>費用</t>
  </si>
  <si>
    <t>人件費</t>
  </si>
  <si>
    <t>事業費</t>
  </si>
  <si>
    <t>増</t>
  </si>
  <si>
    <t>事務費</t>
  </si>
  <si>
    <t>減</t>
  </si>
  <si>
    <t>就労支援事業費用</t>
  </si>
  <si>
    <t>の</t>
  </si>
  <si>
    <t>減価償却費</t>
  </si>
  <si>
    <t>部</t>
  </si>
  <si>
    <t>サービス活動費用計</t>
  </si>
  <si>
    <t>サービス活動増減差額</t>
  </si>
  <si>
    <t>サ</t>
  </si>
  <si>
    <t>受取利息配当金収益</t>
  </si>
  <si>
    <t>｜</t>
  </si>
  <si>
    <t>ビ</t>
  </si>
  <si>
    <t>ス</t>
  </si>
  <si>
    <t>サービス活動外収益計</t>
  </si>
  <si>
    <t>外</t>
  </si>
  <si>
    <t>サービス活動外費用計</t>
  </si>
  <si>
    <t>サービス活動外増減差額</t>
  </si>
  <si>
    <t>経常増減差額</t>
  </si>
  <si>
    <t>特別増減の部</t>
  </si>
  <si>
    <t>その他の特別収益</t>
  </si>
  <si>
    <t>特別収益計</t>
  </si>
  <si>
    <t>特別費用計</t>
  </si>
  <si>
    <t>特別増減差額</t>
  </si>
  <si>
    <t>当期活動増減差額</t>
  </si>
  <si>
    <t>繰越活動増減差額の部</t>
  </si>
  <si>
    <t>前期繰越活動増減差額</t>
  </si>
  <si>
    <t>当期末繰越活動増減差額</t>
  </si>
  <si>
    <t>次期繰越活動増減差額</t>
  </si>
  <si>
    <t>貸　借　対　照　表</t>
  </si>
  <si>
    <t>社会福祉法人 麦の里</t>
  </si>
  <si>
    <t>平成27年3月31日現在</t>
  </si>
  <si>
    <t>(単位：円)</t>
  </si>
  <si>
    <t>資　産　の　部</t>
  </si>
  <si>
    <t>負　債　の　部</t>
  </si>
  <si>
    <t>科　　目</t>
  </si>
  <si>
    <t>金　額</t>
  </si>
  <si>
    <t>　流動資産</t>
  </si>
  <si>
    <t>　流動負債</t>
  </si>
  <si>
    <t>　　現金預金</t>
  </si>
  <si>
    <t>　　未払金</t>
  </si>
  <si>
    <t>　　未収金</t>
  </si>
  <si>
    <t>　　前受金</t>
  </si>
  <si>
    <t>　　前払金</t>
  </si>
  <si>
    <t>　　預り金</t>
  </si>
  <si>
    <t>　固定資産</t>
  </si>
  <si>
    <t>　(基本財産)</t>
  </si>
  <si>
    <t>　　基本財産特定預金</t>
  </si>
  <si>
    <t>　(その他の固定資産）</t>
  </si>
  <si>
    <t>　　車両運搬具</t>
  </si>
  <si>
    <t>　　器具・備品</t>
  </si>
  <si>
    <t>　　保証金・敷金</t>
  </si>
  <si>
    <t>負債の部計</t>
  </si>
  <si>
    <t>純　資　産　の　部</t>
  </si>
  <si>
    <t>　基本金</t>
  </si>
  <si>
    <t>　次期繰越活動収支差額</t>
  </si>
  <si>
    <t>純資産の部計</t>
  </si>
  <si>
    <t>資産の部合計</t>
  </si>
  <si>
    <t>負債及び純資産の部合計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</si>
</sst>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0" fillId="0" borderId="0" xfId="48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7" fillId="0" borderId="12" xfId="0" applyNumberFormat="1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8" fontId="7" fillId="0" borderId="12" xfId="0" applyNumberFormat="1" applyFont="1" applyBorder="1" applyAlignment="1">
      <alignment vertical="center"/>
    </xf>
    <xf numFmtId="38" fontId="7" fillId="0" borderId="14" xfId="0" applyNumberFormat="1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0" fontId="0" fillId="0" borderId="0" xfId="0" applyBorder="1" applyAlignment="1">
      <alignment/>
    </xf>
    <xf numFmtId="38" fontId="0" fillId="0" borderId="0" xfId="48" applyFont="1" applyFill="1" applyBorder="1" applyAlignment="1">
      <alignment horizontal="right"/>
    </xf>
    <xf numFmtId="38" fontId="7" fillId="0" borderId="0" xfId="0" applyNumberFormat="1" applyFont="1" applyAlignment="1">
      <alignment vertical="center"/>
    </xf>
    <xf numFmtId="38" fontId="7" fillId="0" borderId="13" xfId="0" applyNumberFormat="1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38" fontId="7" fillId="0" borderId="11" xfId="0" applyNumberFormat="1" applyFont="1" applyBorder="1" applyAlignment="1">
      <alignment vertical="center"/>
    </xf>
    <xf numFmtId="38" fontId="7" fillId="0" borderId="10" xfId="0" applyNumberFormat="1" applyFont="1" applyBorder="1" applyAlignment="1">
      <alignment vertical="center"/>
    </xf>
    <xf numFmtId="38" fontId="0" fillId="0" borderId="0" xfId="48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176" fontId="7" fillId="0" borderId="12" xfId="0" applyNumberFormat="1" applyFont="1" applyFill="1" applyBorder="1" applyAlignment="1">
      <alignment horizontal="center" vertical="center" shrinkToFit="1"/>
    </xf>
    <xf numFmtId="38" fontId="7" fillId="0" borderId="10" xfId="48" applyFont="1" applyFill="1" applyBorder="1" applyAlignment="1">
      <alignment vertical="center"/>
    </xf>
    <xf numFmtId="176" fontId="7" fillId="0" borderId="13" xfId="0" applyNumberFormat="1" applyFont="1" applyBorder="1" applyAlignment="1">
      <alignment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38" fontId="45" fillId="0" borderId="0" xfId="48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 quotePrefix="1">
      <alignment/>
    </xf>
    <xf numFmtId="38" fontId="7" fillId="0" borderId="12" xfId="48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4" xfId="0" applyFont="1" applyFill="1" applyBorder="1" applyAlignment="1">
      <alignment/>
    </xf>
    <xf numFmtId="176" fontId="7" fillId="0" borderId="13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/>
    </xf>
    <xf numFmtId="38" fontId="7" fillId="0" borderId="18" xfId="48" applyFont="1" applyFill="1" applyBorder="1" applyAlignment="1">
      <alignment vertical="center"/>
    </xf>
    <xf numFmtId="38" fontId="7" fillId="0" borderId="23" xfId="48" applyFont="1" applyFill="1" applyBorder="1" applyAlignment="1">
      <alignment vertical="center"/>
    </xf>
    <xf numFmtId="38" fontId="7" fillId="0" borderId="23" xfId="48" applyFont="1" applyBorder="1" applyAlignment="1">
      <alignment vertical="center"/>
    </xf>
    <xf numFmtId="38" fontId="7" fillId="0" borderId="0" xfId="48" applyFont="1" applyAlignment="1">
      <alignment/>
    </xf>
    <xf numFmtId="38" fontId="0" fillId="0" borderId="0" xfId="48" applyFont="1" applyBorder="1" applyAlignment="1">
      <alignment/>
    </xf>
    <xf numFmtId="38" fontId="7" fillId="0" borderId="10" xfId="48" applyFont="1" applyBorder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38" fontId="4" fillId="0" borderId="11" xfId="48" applyFont="1" applyBorder="1" applyAlignment="1">
      <alignment/>
    </xf>
    <xf numFmtId="38" fontId="0" fillId="0" borderId="11" xfId="48" applyBorder="1" applyAlignment="1">
      <alignment/>
    </xf>
    <xf numFmtId="38" fontId="0" fillId="0" borderId="11" xfId="48" applyFont="1" applyBorder="1" applyAlignment="1">
      <alignment/>
    </xf>
    <xf numFmtId="0" fontId="0" fillId="0" borderId="12" xfId="0" applyBorder="1" applyAlignment="1">
      <alignment/>
    </xf>
    <xf numFmtId="38" fontId="0" fillId="0" borderId="12" xfId="48" applyBorder="1" applyAlignment="1">
      <alignment/>
    </xf>
    <xf numFmtId="38" fontId="0" fillId="0" borderId="12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2" xfId="0" applyFill="1" applyBorder="1" applyAlignment="1">
      <alignment/>
    </xf>
    <xf numFmtId="38" fontId="0" fillId="0" borderId="12" xfId="48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38" fontId="0" fillId="0" borderId="14" xfId="48" applyBorder="1" applyAlignment="1">
      <alignment/>
    </xf>
    <xf numFmtId="38" fontId="0" fillId="0" borderId="10" xfId="48" applyFont="1" applyBorder="1" applyAlignment="1">
      <alignment/>
    </xf>
    <xf numFmtId="38" fontId="0" fillId="0" borderId="10" xfId="48" applyBorder="1" applyAlignment="1">
      <alignment/>
    </xf>
    <xf numFmtId="38" fontId="0" fillId="0" borderId="17" xfId="48" applyFont="1" applyBorder="1" applyAlignment="1">
      <alignment horizontal="right" vertical="center"/>
    </xf>
    <xf numFmtId="38" fontId="0" fillId="0" borderId="13" xfId="48" applyBorder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13" xfId="48" applyFont="1" applyBorder="1" applyAlignment="1">
      <alignment wrapText="1"/>
    </xf>
    <xf numFmtId="38" fontId="0" fillId="0" borderId="13" xfId="48" applyFill="1" applyBorder="1" applyAlignment="1">
      <alignment/>
    </xf>
    <xf numFmtId="38" fontId="0" fillId="0" borderId="0" xfId="48" applyAlignment="1">
      <alignment/>
    </xf>
    <xf numFmtId="38" fontId="0" fillId="0" borderId="0" xfId="48" applyFill="1" applyAlignment="1">
      <alignment/>
    </xf>
    <xf numFmtId="0" fontId="0" fillId="0" borderId="16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2">
      <selection activeCell="C31" sqref="C31:C35"/>
    </sheetView>
  </sheetViews>
  <sheetFormatPr defaultColWidth="9.00390625" defaultRowHeight="13.5"/>
  <cols>
    <col min="1" max="1" width="8.00390625" style="0" customWidth="1"/>
    <col min="2" max="3" width="3.75390625" style="0" customWidth="1"/>
    <col min="4" max="4" width="39.00390625" style="0" customWidth="1"/>
    <col min="5" max="8" width="14.00390625" style="0" customWidth="1"/>
    <col min="9" max="9" width="2.25390625" style="0" bestFit="1" customWidth="1"/>
    <col min="10" max="10" width="6.25390625" style="0" bestFit="1" customWidth="1"/>
    <col min="11" max="11" width="5.25390625" style="0" bestFit="1" customWidth="1"/>
    <col min="12" max="12" width="7.875" style="0" bestFit="1" customWidth="1"/>
    <col min="14" max="14" width="3.50390625" style="0" bestFit="1" customWidth="1"/>
  </cols>
  <sheetData>
    <row r="1" spans="2:8" ht="30" customHeight="1">
      <c r="B1" s="150" t="s">
        <v>28</v>
      </c>
      <c r="C1" s="150"/>
      <c r="D1" s="150"/>
      <c r="E1" s="150"/>
      <c r="F1" s="150"/>
      <c r="G1" s="150"/>
      <c r="H1" s="150"/>
    </row>
    <row r="2" spans="2:8" ht="21" customHeight="1">
      <c r="B2" s="2"/>
      <c r="C2" s="3"/>
      <c r="D2" s="3"/>
      <c r="E2" s="151" t="s">
        <v>44</v>
      </c>
      <c r="F2" s="151"/>
      <c r="G2" s="151"/>
      <c r="H2" s="151"/>
    </row>
    <row r="3" spans="2:6" ht="18.75" customHeight="1">
      <c r="B3" s="2"/>
      <c r="C3" s="3"/>
      <c r="D3" s="3"/>
      <c r="E3" s="3"/>
      <c r="F3" s="3"/>
    </row>
    <row r="4" spans="5:6" ht="28.5" customHeight="1">
      <c r="E4" s="5"/>
      <c r="F4" s="3"/>
    </row>
    <row r="5" spans="2:8" ht="15" customHeight="1">
      <c r="B5" s="152" t="s">
        <v>2</v>
      </c>
      <c r="C5" s="153"/>
      <c r="D5" s="154"/>
      <c r="E5" s="6" t="s">
        <v>34</v>
      </c>
      <c r="F5" s="7" t="s">
        <v>35</v>
      </c>
      <c r="G5" s="4" t="s">
        <v>36</v>
      </c>
      <c r="H5" s="4" t="s">
        <v>37</v>
      </c>
    </row>
    <row r="6" spans="2:8" ht="15" customHeight="1">
      <c r="B6" s="9"/>
      <c r="C6" s="155" t="s">
        <v>40</v>
      </c>
      <c r="D6" s="10" t="s">
        <v>19</v>
      </c>
      <c r="E6" s="11">
        <v>3200000</v>
      </c>
      <c r="F6" s="11">
        <v>3316144</v>
      </c>
      <c r="G6" s="11">
        <f>E6-F6</f>
        <v>-116144</v>
      </c>
      <c r="H6" s="11"/>
    </row>
    <row r="7" spans="2:8" ht="15" customHeight="1">
      <c r="B7" s="9" t="s">
        <v>45</v>
      </c>
      <c r="C7" s="156"/>
      <c r="D7" s="12" t="s">
        <v>21</v>
      </c>
      <c r="E7" s="13">
        <v>48924000</v>
      </c>
      <c r="F7" s="13">
        <v>48573789</v>
      </c>
      <c r="G7" s="13">
        <f>E7-F7</f>
        <v>350211</v>
      </c>
      <c r="H7" s="13"/>
    </row>
    <row r="8" spans="2:8" ht="15" customHeight="1">
      <c r="B8" s="9" t="s">
        <v>0</v>
      </c>
      <c r="C8" s="156"/>
      <c r="D8" s="12" t="s">
        <v>29</v>
      </c>
      <c r="E8" s="13">
        <v>700000</v>
      </c>
      <c r="F8" s="13">
        <v>676500</v>
      </c>
      <c r="G8" s="13">
        <f>E8-F8</f>
        <v>23500</v>
      </c>
      <c r="H8" s="13"/>
    </row>
    <row r="9" spans="2:8" ht="15" customHeight="1">
      <c r="B9" s="9" t="s">
        <v>1</v>
      </c>
      <c r="C9" s="156"/>
      <c r="D9" s="12" t="s">
        <v>15</v>
      </c>
      <c r="E9" s="13">
        <v>5000</v>
      </c>
      <c r="F9" s="13">
        <v>5821</v>
      </c>
      <c r="G9" s="13">
        <f>E9-F9</f>
        <v>-821</v>
      </c>
      <c r="H9" s="13"/>
    </row>
    <row r="10" spans="2:8" ht="15" customHeight="1">
      <c r="B10" s="9" t="s">
        <v>31</v>
      </c>
      <c r="C10" s="156"/>
      <c r="D10" s="14" t="s">
        <v>10</v>
      </c>
      <c r="E10" s="15">
        <v>580000</v>
      </c>
      <c r="F10" s="15">
        <v>631706</v>
      </c>
      <c r="G10" s="15">
        <f>E10-F10</f>
        <v>-51706</v>
      </c>
      <c r="H10" s="15"/>
    </row>
    <row r="11" spans="2:8" ht="15" customHeight="1">
      <c r="B11" s="9" t="s">
        <v>16</v>
      </c>
      <c r="C11" s="157"/>
      <c r="D11" s="16" t="s">
        <v>25</v>
      </c>
      <c r="E11" s="17">
        <f>SUM(E6:E10)</f>
        <v>53409000</v>
      </c>
      <c r="F11" s="18">
        <f>SUM(F6:F10)</f>
        <v>53203960</v>
      </c>
      <c r="G11" s="11">
        <f>E11-F11</f>
        <v>205040</v>
      </c>
      <c r="H11" s="19"/>
    </row>
    <row r="12" spans="2:8" ht="15" customHeight="1">
      <c r="B12" s="9" t="s">
        <v>17</v>
      </c>
      <c r="C12" s="155" t="s">
        <v>41</v>
      </c>
      <c r="D12" s="10" t="s">
        <v>5</v>
      </c>
      <c r="E12" s="20">
        <v>38528800</v>
      </c>
      <c r="F12" s="11">
        <v>38250932</v>
      </c>
      <c r="G12" s="11">
        <f aca="true" t="shared" si="0" ref="G12:G17">E12-F12</f>
        <v>277868</v>
      </c>
      <c r="H12" s="11"/>
    </row>
    <row r="13" spans="2:8" ht="15" customHeight="1">
      <c r="B13" s="21" t="s">
        <v>18</v>
      </c>
      <c r="C13" s="156"/>
      <c r="D13" s="12" t="s">
        <v>7</v>
      </c>
      <c r="E13" s="18">
        <v>4210000</v>
      </c>
      <c r="F13" s="13">
        <v>4375214</v>
      </c>
      <c r="G13" s="13">
        <f t="shared" si="0"/>
        <v>-165214</v>
      </c>
      <c r="H13" s="13"/>
    </row>
    <row r="14" spans="2:8" ht="15" customHeight="1">
      <c r="B14" s="21" t="s">
        <v>3</v>
      </c>
      <c r="C14" s="156"/>
      <c r="D14" s="12" t="s">
        <v>6</v>
      </c>
      <c r="E14" s="18">
        <v>9275000</v>
      </c>
      <c r="F14" s="13">
        <v>9379406</v>
      </c>
      <c r="G14" s="13">
        <f t="shared" si="0"/>
        <v>-104406</v>
      </c>
      <c r="H14" s="13"/>
    </row>
    <row r="15" spans="2:8" ht="15" customHeight="1">
      <c r="B15" s="21" t="s">
        <v>4</v>
      </c>
      <c r="C15" s="156"/>
      <c r="D15" s="12" t="s">
        <v>20</v>
      </c>
      <c r="E15" s="13">
        <v>3200000</v>
      </c>
      <c r="F15" s="13">
        <v>3316144</v>
      </c>
      <c r="G15" s="13">
        <f t="shared" si="0"/>
        <v>-116144</v>
      </c>
      <c r="H15" s="13"/>
    </row>
    <row r="16" spans="2:8" ht="15" customHeight="1">
      <c r="B16" s="21"/>
      <c r="C16" s="156"/>
      <c r="D16" s="14" t="s">
        <v>11</v>
      </c>
      <c r="E16" s="15">
        <v>0</v>
      </c>
      <c r="F16" s="15"/>
      <c r="G16" s="13">
        <f t="shared" si="0"/>
        <v>0</v>
      </c>
      <c r="H16" s="15"/>
    </row>
    <row r="17" spans="2:8" ht="15" customHeight="1">
      <c r="B17" s="22"/>
      <c r="C17" s="23"/>
      <c r="D17" s="24" t="s">
        <v>26</v>
      </c>
      <c r="E17" s="25">
        <f>SUM(E12:E16)</f>
        <v>55213800</v>
      </c>
      <c r="F17" s="25">
        <f>SUM(F12:F16)</f>
        <v>55321696</v>
      </c>
      <c r="G17" s="26">
        <f t="shared" si="0"/>
        <v>-107896</v>
      </c>
      <c r="H17" s="19"/>
    </row>
    <row r="18" spans="2:8" ht="22.5" customHeight="1">
      <c r="B18" s="23"/>
      <c r="C18" s="146" t="s">
        <v>27</v>
      </c>
      <c r="D18" s="146"/>
      <c r="E18" s="19">
        <f>E11-E17</f>
        <v>-1804800</v>
      </c>
      <c r="F18" s="19">
        <f>F11-F17</f>
        <v>-2117736</v>
      </c>
      <c r="G18" s="26"/>
      <c r="H18" s="19"/>
    </row>
    <row r="19" spans="2:8" ht="15" customHeight="1">
      <c r="B19" s="27"/>
      <c r="C19" s="27"/>
      <c r="D19" s="27"/>
      <c r="E19" s="28"/>
      <c r="F19" s="28"/>
      <c r="G19" s="29"/>
      <c r="H19" s="29"/>
    </row>
    <row r="20" spans="2:8" ht="15" customHeight="1">
      <c r="B20" s="140" t="s">
        <v>39</v>
      </c>
      <c r="C20" s="140" t="s">
        <v>40</v>
      </c>
      <c r="D20" s="30"/>
      <c r="E20" s="20"/>
      <c r="F20" s="20"/>
      <c r="G20" s="11"/>
      <c r="H20" s="11"/>
    </row>
    <row r="21" spans="2:8" ht="15" customHeight="1">
      <c r="B21" s="141"/>
      <c r="C21" s="141"/>
      <c r="D21" s="31"/>
      <c r="E21" s="18"/>
      <c r="F21" s="18"/>
      <c r="G21" s="13"/>
      <c r="H21" s="13"/>
    </row>
    <row r="22" spans="2:8" ht="15" customHeight="1">
      <c r="B22" s="141"/>
      <c r="C22" s="141"/>
      <c r="D22" s="31"/>
      <c r="E22" s="18"/>
      <c r="F22" s="18"/>
      <c r="G22" s="13"/>
      <c r="H22" s="13"/>
    </row>
    <row r="23" spans="2:8" ht="15" customHeight="1">
      <c r="B23" s="141"/>
      <c r="C23" s="142"/>
      <c r="D23" s="32" t="s">
        <v>30</v>
      </c>
      <c r="E23" s="33">
        <f>SUM(E20:E22)</f>
        <v>0</v>
      </c>
      <c r="F23" s="19">
        <f>SUM(F20:F22)</f>
        <v>0</v>
      </c>
      <c r="G23" s="19">
        <f>SUM(G20:G22)</f>
        <v>0</v>
      </c>
      <c r="H23" s="19"/>
    </row>
    <row r="24" spans="2:8" ht="15" customHeight="1">
      <c r="B24" s="141"/>
      <c r="C24" s="140" t="s">
        <v>41</v>
      </c>
      <c r="D24" s="22" t="s">
        <v>8</v>
      </c>
      <c r="E24" s="18"/>
      <c r="F24" s="18">
        <v>133844</v>
      </c>
      <c r="G24" s="20">
        <f>E24-F24</f>
        <v>-133844</v>
      </c>
      <c r="H24" s="18"/>
    </row>
    <row r="25" spans="2:8" ht="15" customHeight="1">
      <c r="B25" s="141"/>
      <c r="C25" s="141"/>
      <c r="D25" s="22"/>
      <c r="E25" s="18"/>
      <c r="F25" s="18"/>
      <c r="G25" s="18"/>
      <c r="H25" s="18"/>
    </row>
    <row r="26" spans="2:8" ht="15" customHeight="1">
      <c r="B26" s="141"/>
      <c r="C26" s="141"/>
      <c r="D26" s="22"/>
      <c r="E26" s="18"/>
      <c r="F26" s="18"/>
      <c r="G26" s="18"/>
      <c r="H26" s="18"/>
    </row>
    <row r="27" spans="2:8" ht="15" customHeight="1">
      <c r="B27" s="141"/>
      <c r="C27" s="142"/>
      <c r="D27" s="32" t="s">
        <v>32</v>
      </c>
      <c r="E27" s="19">
        <f>SUM(E24:E26)</f>
        <v>0</v>
      </c>
      <c r="F27" s="19">
        <f>SUM(F24:F26)</f>
        <v>133844</v>
      </c>
      <c r="G27" s="19">
        <f>SUM(G24:G26)</f>
        <v>-133844</v>
      </c>
      <c r="H27" s="19">
        <f>SUM(H24:H26)</f>
        <v>0</v>
      </c>
    </row>
    <row r="28" spans="2:8" ht="22.5" customHeight="1">
      <c r="B28" s="142"/>
      <c r="C28" s="137" t="s">
        <v>9</v>
      </c>
      <c r="D28" s="139"/>
      <c r="E28" s="19">
        <f>E23-E27</f>
        <v>0</v>
      </c>
      <c r="F28" s="19">
        <f>F23-F27</f>
        <v>-133844</v>
      </c>
      <c r="G28" s="19"/>
      <c r="H28" s="19">
        <f>H23-H27</f>
        <v>0</v>
      </c>
    </row>
    <row r="29" spans="2:8" ht="15" customHeight="1">
      <c r="B29" s="27"/>
      <c r="C29" s="27"/>
      <c r="D29" s="27"/>
      <c r="E29" s="28"/>
      <c r="F29" s="28"/>
      <c r="G29" s="28"/>
      <c r="H29" s="28"/>
    </row>
    <row r="30" spans="2:8" ht="15" customHeight="1">
      <c r="B30" s="27"/>
      <c r="C30" s="27"/>
      <c r="D30" s="27"/>
      <c r="E30" s="28"/>
      <c r="F30" s="28"/>
      <c r="G30" s="28"/>
      <c r="H30" s="28"/>
    </row>
    <row r="31" spans="2:8" ht="15" customHeight="1">
      <c r="B31" s="147" t="s">
        <v>42</v>
      </c>
      <c r="C31" s="140" t="s">
        <v>40</v>
      </c>
      <c r="D31" s="30"/>
      <c r="E31" s="20"/>
      <c r="F31" s="20"/>
      <c r="G31" s="20"/>
      <c r="H31" s="20"/>
    </row>
    <row r="32" spans="2:8" ht="15" customHeight="1">
      <c r="B32" s="148"/>
      <c r="C32" s="141"/>
      <c r="D32" s="37"/>
      <c r="E32" s="18"/>
      <c r="F32" s="18"/>
      <c r="G32" s="18"/>
      <c r="H32" s="18"/>
    </row>
    <row r="33" spans="2:8" ht="15" customHeight="1">
      <c r="B33" s="148"/>
      <c r="C33" s="141"/>
      <c r="D33" s="37"/>
      <c r="E33" s="18"/>
      <c r="F33" s="18"/>
      <c r="G33" s="18"/>
      <c r="H33" s="18"/>
    </row>
    <row r="34" spans="2:8" ht="15" customHeight="1">
      <c r="B34" s="148"/>
      <c r="C34" s="141"/>
      <c r="D34" s="23"/>
      <c r="E34" s="25"/>
      <c r="F34" s="25"/>
      <c r="G34" s="25"/>
      <c r="H34" s="25"/>
    </row>
    <row r="35" spans="2:8" ht="15" customHeight="1">
      <c r="B35" s="148"/>
      <c r="C35" s="142"/>
      <c r="D35" s="35" t="s">
        <v>22</v>
      </c>
      <c r="E35" s="19">
        <f>SUM(E32:E34)</f>
        <v>0</v>
      </c>
      <c r="F35" s="19">
        <f>SUM(F32:F34)</f>
        <v>0</v>
      </c>
      <c r="G35" s="19">
        <f>SUM(G32:G34)</f>
        <v>0</v>
      </c>
      <c r="H35" s="19">
        <f>SUM(H32:H34)</f>
        <v>0</v>
      </c>
    </row>
    <row r="36" spans="2:8" ht="15" customHeight="1">
      <c r="B36" s="148"/>
      <c r="C36" s="143" t="s">
        <v>41</v>
      </c>
      <c r="D36" s="34" t="s">
        <v>43</v>
      </c>
      <c r="E36" s="36">
        <v>400000</v>
      </c>
      <c r="F36" s="18"/>
      <c r="G36" s="20">
        <f>E36-F36</f>
        <v>400000</v>
      </c>
      <c r="H36" s="18"/>
    </row>
    <row r="37" spans="2:8" ht="15" customHeight="1">
      <c r="B37" s="148"/>
      <c r="C37" s="144"/>
      <c r="D37" s="37"/>
      <c r="E37" s="36"/>
      <c r="F37" s="18"/>
      <c r="G37" s="18"/>
      <c r="H37" s="18"/>
    </row>
    <row r="38" spans="2:8" ht="15" customHeight="1">
      <c r="B38" s="148"/>
      <c r="C38" s="144"/>
      <c r="D38" s="37"/>
      <c r="E38" s="36"/>
      <c r="F38" s="18"/>
      <c r="G38" s="18"/>
      <c r="H38" s="18"/>
    </row>
    <row r="39" spans="2:8" ht="15" customHeight="1">
      <c r="B39" s="148"/>
      <c r="C39" s="144"/>
      <c r="D39" s="38"/>
      <c r="E39" s="36"/>
      <c r="F39" s="18"/>
      <c r="G39" s="18"/>
      <c r="H39" s="18"/>
    </row>
    <row r="40" spans="2:8" ht="15" customHeight="1">
      <c r="B40" s="148"/>
      <c r="C40" s="145"/>
      <c r="D40" s="39" t="s">
        <v>23</v>
      </c>
      <c r="E40" s="19">
        <f>SUM(E36:E39)</f>
        <v>400000</v>
      </c>
      <c r="F40" s="19">
        <f>SUM(F36:F39)</f>
        <v>0</v>
      </c>
      <c r="G40" s="19">
        <f>SUM(G36:G39)</f>
        <v>400000</v>
      </c>
      <c r="H40" s="19"/>
    </row>
    <row r="41" spans="2:8" ht="22.5" customHeight="1">
      <c r="B41" s="149"/>
      <c r="C41" s="146" t="s">
        <v>24</v>
      </c>
      <c r="D41" s="146"/>
      <c r="E41" s="19">
        <f>E35-E40</f>
        <v>-400000</v>
      </c>
      <c r="F41" s="19">
        <f>F35-F40</f>
        <v>0</v>
      </c>
      <c r="G41" s="19"/>
      <c r="H41" s="19"/>
    </row>
    <row r="42" spans="2:8" ht="15" customHeight="1">
      <c r="B42" s="27"/>
      <c r="C42" s="27"/>
      <c r="D42" s="27"/>
      <c r="E42" s="28"/>
      <c r="F42" s="28"/>
      <c r="G42" s="29"/>
      <c r="H42" s="29"/>
    </row>
    <row r="43" spans="2:8" ht="22.5" customHeight="1">
      <c r="B43" s="137" t="s">
        <v>12</v>
      </c>
      <c r="C43" s="138"/>
      <c r="D43" s="139"/>
      <c r="E43" s="19">
        <v>230000</v>
      </c>
      <c r="F43" s="19">
        <v>0</v>
      </c>
      <c r="G43" s="26"/>
      <c r="H43" s="26"/>
    </row>
    <row r="44" spans="2:8" ht="15" customHeight="1">
      <c r="B44" s="27"/>
      <c r="C44" s="27"/>
      <c r="D44" s="27"/>
      <c r="E44" s="28"/>
      <c r="F44" s="28"/>
      <c r="G44" s="29"/>
      <c r="H44" s="29"/>
    </row>
    <row r="45" spans="2:8" ht="22.5" customHeight="1">
      <c r="B45" s="137" t="s">
        <v>33</v>
      </c>
      <c r="C45" s="138"/>
      <c r="D45" s="139"/>
      <c r="E45" s="19">
        <f>E18+E28+E41-E43</f>
        <v>-2434800</v>
      </c>
      <c r="F45" s="19">
        <f>F18+F28+F41-F43</f>
        <v>-2251580</v>
      </c>
      <c r="G45" s="26"/>
      <c r="H45" s="26"/>
    </row>
    <row r="46" spans="2:8" ht="15" customHeight="1" hidden="1">
      <c r="B46" s="27"/>
      <c r="C46" s="27"/>
      <c r="D46" s="27"/>
      <c r="E46" s="27"/>
      <c r="F46" s="28"/>
      <c r="G46" s="29"/>
      <c r="H46" s="29"/>
    </row>
    <row r="47" spans="2:8" ht="15" customHeight="1" hidden="1">
      <c r="B47" s="35"/>
      <c r="C47" s="138" t="s">
        <v>13</v>
      </c>
      <c r="D47" s="138"/>
      <c r="E47" s="41"/>
      <c r="F47" s="28"/>
      <c r="G47" s="29"/>
      <c r="H47" s="29"/>
    </row>
    <row r="48" spans="2:8" ht="15" customHeight="1" hidden="1">
      <c r="B48" s="35"/>
      <c r="C48" s="138" t="s">
        <v>14</v>
      </c>
      <c r="D48" s="138"/>
      <c r="E48" s="41"/>
      <c r="F48" s="28"/>
      <c r="G48" s="29"/>
      <c r="H48" s="29"/>
    </row>
    <row r="49" spans="2:8" ht="15" customHeight="1">
      <c r="B49" s="27"/>
      <c r="C49" s="27"/>
      <c r="D49" s="27"/>
      <c r="E49" s="27"/>
      <c r="F49" s="28"/>
      <c r="G49" s="29"/>
      <c r="H49" s="29"/>
    </row>
    <row r="50" spans="2:8" ht="22.5" customHeight="1">
      <c r="B50" s="137" t="s">
        <v>13</v>
      </c>
      <c r="C50" s="138"/>
      <c r="D50" s="139"/>
      <c r="E50" s="40">
        <v>19722740</v>
      </c>
      <c r="F50" s="40">
        <v>19722740</v>
      </c>
      <c r="G50" s="26"/>
      <c r="H50" s="26"/>
    </row>
    <row r="51" spans="2:8" ht="22.5" customHeight="1">
      <c r="B51" s="137" t="s">
        <v>38</v>
      </c>
      <c r="C51" s="138"/>
      <c r="D51" s="139"/>
      <c r="E51" s="40">
        <f>E45+E50</f>
        <v>17287940</v>
      </c>
      <c r="F51" s="19">
        <f>F45+F50</f>
        <v>17471160</v>
      </c>
      <c r="G51" s="26"/>
      <c r="H51" s="26"/>
    </row>
    <row r="52" spans="2:6" ht="15" customHeight="1">
      <c r="B52" s="1"/>
      <c r="C52" s="1"/>
      <c r="D52" s="1"/>
      <c r="E52" s="1"/>
      <c r="F52" s="8"/>
    </row>
    <row r="53" spans="2:6" ht="13.5">
      <c r="B53" s="1"/>
      <c r="C53" s="1"/>
      <c r="D53" s="1"/>
      <c r="E53" s="1"/>
      <c r="F53" s="8"/>
    </row>
    <row r="54" spans="2:6" ht="13.5">
      <c r="B54" s="1"/>
      <c r="C54" s="1"/>
      <c r="D54" s="1"/>
      <c r="E54" s="1"/>
      <c r="F54" s="8"/>
    </row>
    <row r="55" spans="2:6" ht="13.5">
      <c r="B55" s="1"/>
      <c r="C55" s="1"/>
      <c r="D55" s="1"/>
      <c r="E55" s="1"/>
      <c r="F55" s="8"/>
    </row>
    <row r="56" ht="13.5">
      <c r="F56" s="3"/>
    </row>
    <row r="57" ht="13.5">
      <c r="F57" s="3"/>
    </row>
    <row r="58" ht="13.5">
      <c r="F58" s="3"/>
    </row>
    <row r="59" ht="13.5">
      <c r="F59" s="3"/>
    </row>
    <row r="60" ht="13.5">
      <c r="F60" s="3"/>
    </row>
    <row r="61" ht="13.5">
      <c r="F61" s="3"/>
    </row>
    <row r="62" ht="13.5">
      <c r="F62" s="3"/>
    </row>
    <row r="63" ht="13.5">
      <c r="F63" s="3"/>
    </row>
    <row r="64" ht="13.5">
      <c r="F64" s="3"/>
    </row>
    <row r="65" ht="13.5">
      <c r="F65" s="3"/>
    </row>
    <row r="66" ht="13.5">
      <c r="F66" s="3"/>
    </row>
    <row r="67" ht="13.5">
      <c r="F67" s="3"/>
    </row>
    <row r="68" ht="13.5">
      <c r="F68" s="3"/>
    </row>
    <row r="69" ht="13.5">
      <c r="F69" s="3"/>
    </row>
    <row r="70" ht="13.5">
      <c r="F70" s="3"/>
    </row>
    <row r="71" ht="13.5">
      <c r="F71" s="3"/>
    </row>
    <row r="72" ht="13.5">
      <c r="F72" s="3"/>
    </row>
    <row r="73" ht="13.5">
      <c r="F73" s="3"/>
    </row>
    <row r="74" ht="13.5">
      <c r="F74" s="3"/>
    </row>
    <row r="75" ht="13.5">
      <c r="F75" s="3"/>
    </row>
    <row r="76" ht="13.5">
      <c r="F76" s="3"/>
    </row>
    <row r="77" ht="13.5">
      <c r="F77" s="3"/>
    </row>
    <row r="78" ht="13.5">
      <c r="F78" s="3"/>
    </row>
    <row r="79" ht="13.5">
      <c r="F79" s="3"/>
    </row>
    <row r="80" ht="13.5">
      <c r="F80" s="3"/>
    </row>
    <row r="81" ht="13.5">
      <c r="F81" s="3"/>
    </row>
    <row r="82" ht="13.5">
      <c r="F82" s="3"/>
    </row>
    <row r="83" ht="13.5">
      <c r="F83" s="3"/>
    </row>
    <row r="84" ht="13.5">
      <c r="F84" s="3"/>
    </row>
    <row r="85" ht="13.5">
      <c r="F85" s="3"/>
    </row>
    <row r="86" ht="13.5">
      <c r="F86" s="3"/>
    </row>
    <row r="87" ht="13.5">
      <c r="F87" s="3"/>
    </row>
    <row r="88" ht="13.5">
      <c r="F88" s="3"/>
    </row>
    <row r="89" ht="13.5">
      <c r="F89" s="3"/>
    </row>
    <row r="90" ht="13.5">
      <c r="F90" s="3"/>
    </row>
    <row r="91" ht="13.5">
      <c r="F91" s="3"/>
    </row>
    <row r="92" ht="13.5">
      <c r="F92" s="3"/>
    </row>
    <row r="93" ht="13.5">
      <c r="F93" s="3"/>
    </row>
    <row r="94" ht="13.5">
      <c r="F94" s="3"/>
    </row>
    <row r="95" ht="13.5">
      <c r="F95" s="3"/>
    </row>
    <row r="96" ht="13.5">
      <c r="F96" s="3"/>
    </row>
    <row r="97" ht="13.5">
      <c r="F97" s="3"/>
    </row>
    <row r="98" ht="13.5">
      <c r="F98" s="3"/>
    </row>
    <row r="99" ht="13.5">
      <c r="F99" s="3"/>
    </row>
  </sheetData>
  <sheetProtection password="EDA9" sheet="1" objects="1" scenarios="1"/>
  <mergeCells count="20">
    <mergeCell ref="C18:D18"/>
    <mergeCell ref="B1:H1"/>
    <mergeCell ref="E2:H2"/>
    <mergeCell ref="B5:D5"/>
    <mergeCell ref="C6:C11"/>
    <mergeCell ref="C12:C16"/>
    <mergeCell ref="B51:D51"/>
    <mergeCell ref="B20:B28"/>
    <mergeCell ref="C20:C23"/>
    <mergeCell ref="C24:C27"/>
    <mergeCell ref="C28:D28"/>
    <mergeCell ref="C36:C40"/>
    <mergeCell ref="C41:D41"/>
    <mergeCell ref="B31:B41"/>
    <mergeCell ref="C31:C35"/>
    <mergeCell ref="B43:D43"/>
    <mergeCell ref="B45:D45"/>
    <mergeCell ref="C47:D47"/>
    <mergeCell ref="C48:D48"/>
    <mergeCell ref="B50:D50"/>
  </mergeCells>
  <printOptions/>
  <pageMargins left="0.07874015748031496" right="0.2362204724409449" top="1.299212598425197" bottom="0" header="0.35433070866141736" footer="0.11811023622047245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02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1.75390625" style="0" customWidth="1"/>
    <col min="2" max="4" width="3.75390625" style="0" customWidth="1"/>
    <col min="5" max="5" width="2.125" style="0" customWidth="1"/>
    <col min="6" max="6" width="26.25390625" style="0" customWidth="1"/>
    <col min="7" max="7" width="18.875" style="0" customWidth="1"/>
    <col min="8" max="9" width="18.75390625" style="0" customWidth="1"/>
    <col min="10" max="10" width="1.25" style="0" customWidth="1"/>
    <col min="11" max="11" width="10.50390625" style="0" bestFit="1" customWidth="1"/>
    <col min="12" max="12" width="1.875" style="0" customWidth="1"/>
    <col min="13" max="13" width="8.75390625" style="0" customWidth="1"/>
    <col min="14" max="14" width="8.625" style="0" customWidth="1"/>
    <col min="15" max="15" width="12.00390625" style="0" customWidth="1"/>
    <col min="16" max="16" width="8.875" style="0" customWidth="1"/>
    <col min="17" max="17" width="8.25390625" style="0" bestFit="1" customWidth="1"/>
    <col min="18" max="18" width="10.50390625" style="0" bestFit="1" customWidth="1"/>
    <col min="19" max="19" width="8.50390625" style="0" bestFit="1" customWidth="1"/>
    <col min="20" max="20" width="2.50390625" style="0" bestFit="1" customWidth="1"/>
    <col min="22" max="22" width="2.25390625" style="0" bestFit="1" customWidth="1"/>
    <col min="23" max="23" width="6.25390625" style="0" bestFit="1" customWidth="1"/>
    <col min="24" max="24" width="5.25390625" style="0" bestFit="1" customWidth="1"/>
    <col min="25" max="25" width="7.875" style="0" bestFit="1" customWidth="1"/>
    <col min="27" max="27" width="3.50390625" style="0" bestFit="1" customWidth="1"/>
  </cols>
  <sheetData>
    <row r="1" ht="18.75" customHeight="1"/>
    <row r="2" spans="1:9" ht="25.5" customHeight="1">
      <c r="A2" s="150" t="s">
        <v>46</v>
      </c>
      <c r="B2" s="150"/>
      <c r="C2" s="150"/>
      <c r="D2" s="150"/>
      <c r="E2" s="150"/>
      <c r="F2" s="150"/>
      <c r="G2" s="150"/>
      <c r="H2" s="150"/>
      <c r="I2" s="150"/>
    </row>
    <row r="3" spans="7:23" ht="36" customHeight="1">
      <c r="G3" s="170" t="s">
        <v>47</v>
      </c>
      <c r="H3" s="170"/>
      <c r="I3" s="170"/>
      <c r="K3" s="171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2:23" ht="25.5" customHeight="1">
      <c r="B4" s="172" t="s">
        <v>2</v>
      </c>
      <c r="C4" s="173"/>
      <c r="D4" s="173"/>
      <c r="E4" s="173"/>
      <c r="F4" s="174"/>
      <c r="G4" s="43" t="s">
        <v>48</v>
      </c>
      <c r="H4" s="44" t="s">
        <v>49</v>
      </c>
      <c r="I4" s="45" t="s">
        <v>50</v>
      </c>
      <c r="K4" s="171"/>
      <c r="L4" s="42"/>
      <c r="M4" s="175"/>
      <c r="N4" s="175"/>
      <c r="O4" s="175"/>
      <c r="P4" s="175"/>
      <c r="Q4" s="175"/>
      <c r="R4" s="175"/>
      <c r="S4" s="175"/>
      <c r="T4" s="42"/>
      <c r="U4" s="42"/>
      <c r="V4" s="42"/>
      <c r="W4" s="42"/>
    </row>
    <row r="5" spans="2:23" ht="18" customHeight="1">
      <c r="B5" s="46"/>
      <c r="C5" s="158" t="s">
        <v>51</v>
      </c>
      <c r="D5" s="161" t="s">
        <v>52</v>
      </c>
      <c r="E5" s="162"/>
      <c r="F5" s="163"/>
      <c r="G5" s="47">
        <v>3316144</v>
      </c>
      <c r="H5" s="48">
        <v>3183841</v>
      </c>
      <c r="I5" s="47">
        <f>G5-H5</f>
        <v>132303</v>
      </c>
      <c r="K5" s="49"/>
      <c r="L5" s="42"/>
      <c r="M5" s="50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2:23" ht="18" customHeight="1">
      <c r="B6" s="51" t="s">
        <v>53</v>
      </c>
      <c r="C6" s="159"/>
      <c r="D6" s="52" t="s">
        <v>54</v>
      </c>
      <c r="E6" s="53"/>
      <c r="F6" s="54"/>
      <c r="G6" s="55">
        <v>48573789</v>
      </c>
      <c r="H6" s="56">
        <v>45550123</v>
      </c>
      <c r="I6" s="57">
        <f>G6-H6</f>
        <v>3023666</v>
      </c>
      <c r="J6" s="58"/>
      <c r="K6" s="59"/>
      <c r="L6" s="42"/>
      <c r="M6" s="50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2:23" ht="18" customHeight="1">
      <c r="B7" s="51" t="s">
        <v>55</v>
      </c>
      <c r="C7" s="159"/>
      <c r="D7" s="164" t="s">
        <v>56</v>
      </c>
      <c r="E7" s="165"/>
      <c r="F7" s="166"/>
      <c r="G7" s="55">
        <v>676500</v>
      </c>
      <c r="H7" s="60">
        <v>793904</v>
      </c>
      <c r="I7" s="57">
        <f>G7-H7</f>
        <v>-117404</v>
      </c>
      <c r="J7" s="58"/>
      <c r="K7" s="59"/>
      <c r="L7" s="42"/>
      <c r="M7" s="50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2:23" ht="18" customHeight="1">
      <c r="B8" s="51" t="s">
        <v>57</v>
      </c>
      <c r="C8" s="159"/>
      <c r="D8" s="167" t="s">
        <v>58</v>
      </c>
      <c r="E8" s="168"/>
      <c r="F8" s="169"/>
      <c r="G8" s="61">
        <v>631706</v>
      </c>
      <c r="H8" s="60">
        <v>709873</v>
      </c>
      <c r="I8" s="62">
        <f>G8-H8</f>
        <v>-78167</v>
      </c>
      <c r="J8" s="58"/>
      <c r="K8" s="59"/>
      <c r="L8" s="42"/>
      <c r="M8" s="50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2:23" ht="18" customHeight="1">
      <c r="B9" s="51" t="s">
        <v>59</v>
      </c>
      <c r="C9" s="160"/>
      <c r="D9" s="63" t="s">
        <v>60</v>
      </c>
      <c r="E9" s="64"/>
      <c r="F9" s="65"/>
      <c r="G9" s="66">
        <f>SUM(G5:G8)</f>
        <v>53198139</v>
      </c>
      <c r="H9" s="67">
        <f>SUM(H5:H8)</f>
        <v>50237741</v>
      </c>
      <c r="I9" s="57">
        <f>G9-H9</f>
        <v>2960398</v>
      </c>
      <c r="J9" s="58"/>
      <c r="K9" s="59"/>
      <c r="L9" s="42"/>
      <c r="M9" s="50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2:23" ht="18" customHeight="1">
      <c r="B10" s="51" t="s">
        <v>1</v>
      </c>
      <c r="C10" s="158" t="s">
        <v>61</v>
      </c>
      <c r="D10" s="176" t="s">
        <v>62</v>
      </c>
      <c r="E10" s="177"/>
      <c r="F10" s="178"/>
      <c r="G10" s="47">
        <v>38250932</v>
      </c>
      <c r="H10" s="48">
        <v>32073429</v>
      </c>
      <c r="I10" s="47">
        <f aca="true" t="shared" si="0" ref="I10:I28">G10-H10</f>
        <v>6177503</v>
      </c>
      <c r="K10" s="68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2:23" ht="18" customHeight="1">
      <c r="B11" s="51" t="s">
        <v>31</v>
      </c>
      <c r="C11" s="159"/>
      <c r="D11" s="69" t="s">
        <v>63</v>
      </c>
      <c r="E11" s="69"/>
      <c r="F11" s="70"/>
      <c r="G11" s="57">
        <v>4375214</v>
      </c>
      <c r="H11" s="71">
        <v>3267110</v>
      </c>
      <c r="I11" s="57">
        <f t="shared" si="0"/>
        <v>1108104</v>
      </c>
      <c r="K11" s="68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2:23" ht="18" customHeight="1">
      <c r="B12" s="51" t="s">
        <v>64</v>
      </c>
      <c r="C12" s="159"/>
      <c r="D12" s="69" t="s">
        <v>65</v>
      </c>
      <c r="E12" s="69"/>
      <c r="F12" s="70"/>
      <c r="G12" s="57">
        <v>9379406</v>
      </c>
      <c r="H12" s="71">
        <v>10891866</v>
      </c>
      <c r="I12" s="57">
        <f t="shared" si="0"/>
        <v>-1512460</v>
      </c>
      <c r="K12" s="68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2:23" ht="18" customHeight="1">
      <c r="B13" s="51" t="s">
        <v>66</v>
      </c>
      <c r="C13" s="159"/>
      <c r="D13" s="69" t="s">
        <v>67</v>
      </c>
      <c r="E13" s="69"/>
      <c r="F13" s="70"/>
      <c r="G13" s="57">
        <v>3316144</v>
      </c>
      <c r="H13" s="71">
        <v>3183841</v>
      </c>
      <c r="I13" s="57">
        <f t="shared" si="0"/>
        <v>132303</v>
      </c>
      <c r="K13" s="68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2:23" ht="18" customHeight="1">
      <c r="B14" s="72" t="s">
        <v>68</v>
      </c>
      <c r="C14" s="159"/>
      <c r="D14" s="69" t="s">
        <v>69</v>
      </c>
      <c r="E14" s="69"/>
      <c r="F14" s="70"/>
      <c r="G14" s="57">
        <v>218055</v>
      </c>
      <c r="H14" s="71">
        <v>817880</v>
      </c>
      <c r="I14" s="62">
        <f t="shared" si="0"/>
        <v>-599825</v>
      </c>
      <c r="K14" s="68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2:23" ht="17.25" customHeight="1">
      <c r="B15" s="51" t="s">
        <v>70</v>
      </c>
      <c r="C15" s="160"/>
      <c r="D15" s="179" t="s">
        <v>71</v>
      </c>
      <c r="E15" s="180"/>
      <c r="F15" s="181"/>
      <c r="G15" s="73">
        <f>SUM(G10:G14)</f>
        <v>55539751</v>
      </c>
      <c r="H15" s="73">
        <f>SUM(H10:H14)</f>
        <v>50234126</v>
      </c>
      <c r="I15" s="62">
        <f t="shared" si="0"/>
        <v>5305625</v>
      </c>
      <c r="K15" s="68"/>
      <c r="L15" s="42"/>
      <c r="M15" s="50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2:23" ht="25.5" customHeight="1">
      <c r="B16" s="74"/>
      <c r="C16" s="179" t="s">
        <v>72</v>
      </c>
      <c r="D16" s="180"/>
      <c r="E16" s="180"/>
      <c r="F16" s="181"/>
      <c r="G16" s="73">
        <f>G9-G15</f>
        <v>-2341612</v>
      </c>
      <c r="H16" s="73">
        <f>H9-H15</f>
        <v>3615</v>
      </c>
      <c r="I16" s="57">
        <f t="shared" si="0"/>
        <v>-2345227</v>
      </c>
      <c r="K16" s="68"/>
      <c r="L16" s="42"/>
      <c r="M16" s="50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ht="18" customHeight="1">
      <c r="B17" s="75" t="s">
        <v>73</v>
      </c>
      <c r="C17" s="158" t="s">
        <v>51</v>
      </c>
      <c r="D17" s="176" t="s">
        <v>74</v>
      </c>
      <c r="E17" s="177"/>
      <c r="F17" s="178"/>
      <c r="G17" s="47">
        <v>5821</v>
      </c>
      <c r="H17" s="48">
        <v>7054</v>
      </c>
      <c r="I17" s="47">
        <f t="shared" si="0"/>
        <v>-1233</v>
      </c>
      <c r="K17" s="76"/>
      <c r="L17" s="42"/>
      <c r="M17" s="77"/>
      <c r="N17" s="42"/>
      <c r="O17" s="42"/>
      <c r="P17" s="77"/>
      <c r="Q17" s="42"/>
      <c r="R17" s="42"/>
      <c r="S17" s="42"/>
      <c r="T17" s="42"/>
      <c r="U17" s="42"/>
      <c r="V17" s="42"/>
      <c r="W17" s="42"/>
    </row>
    <row r="18" spans="2:23" ht="18" customHeight="1">
      <c r="B18" s="51" t="s">
        <v>75</v>
      </c>
      <c r="C18" s="159"/>
      <c r="D18" s="78"/>
      <c r="E18" s="78"/>
      <c r="F18" s="78"/>
      <c r="G18" s="57"/>
      <c r="H18" s="71"/>
      <c r="I18" s="57"/>
      <c r="K18" s="68"/>
      <c r="L18" s="42"/>
      <c r="M18" s="50"/>
      <c r="N18" s="42"/>
      <c r="O18" s="79"/>
      <c r="P18" s="42"/>
      <c r="Q18" s="42"/>
      <c r="R18" s="42"/>
      <c r="S18" s="42"/>
      <c r="T18" s="42"/>
      <c r="U18" s="42"/>
      <c r="V18" s="42"/>
      <c r="W18" s="42"/>
    </row>
    <row r="19" spans="2:23" ht="18" customHeight="1">
      <c r="B19" s="51" t="s">
        <v>76</v>
      </c>
      <c r="C19" s="159"/>
      <c r="D19" s="78"/>
      <c r="E19" s="78"/>
      <c r="F19" s="78"/>
      <c r="G19" s="57"/>
      <c r="H19" s="71"/>
      <c r="I19" s="57"/>
      <c r="K19" s="68"/>
      <c r="L19" s="42"/>
      <c r="M19" s="50"/>
      <c r="N19" s="42"/>
      <c r="O19" s="79"/>
      <c r="P19" s="42"/>
      <c r="Q19" s="42"/>
      <c r="R19" s="42"/>
      <c r="S19" s="42"/>
      <c r="T19" s="42"/>
      <c r="U19" s="42"/>
      <c r="V19" s="42"/>
      <c r="W19" s="42"/>
    </row>
    <row r="20" spans="2:23" ht="18" customHeight="1">
      <c r="B20" s="51" t="s">
        <v>77</v>
      </c>
      <c r="C20" s="159"/>
      <c r="D20" s="182"/>
      <c r="E20" s="183"/>
      <c r="F20" s="184"/>
      <c r="G20" s="80"/>
      <c r="H20" s="81"/>
      <c r="I20" s="62"/>
      <c r="K20" s="68"/>
      <c r="L20" s="42"/>
      <c r="M20" s="50"/>
      <c r="N20" s="50"/>
      <c r="O20" s="42"/>
      <c r="P20" s="42"/>
      <c r="Q20" s="42"/>
      <c r="R20" s="42"/>
      <c r="S20" s="42"/>
      <c r="T20" s="42"/>
      <c r="U20" s="42"/>
      <c r="V20" s="42"/>
      <c r="W20" s="42"/>
    </row>
    <row r="21" spans="2:23" ht="18" customHeight="1">
      <c r="B21" s="51" t="s">
        <v>1</v>
      </c>
      <c r="C21" s="160"/>
      <c r="D21" s="82" t="s">
        <v>78</v>
      </c>
      <c r="E21" s="83"/>
      <c r="F21" s="83"/>
      <c r="G21" s="73">
        <f>SUM(G17:G20)</f>
        <v>5821</v>
      </c>
      <c r="H21" s="73">
        <f>SUM(H17:H20)</f>
        <v>7054</v>
      </c>
      <c r="I21" s="84">
        <f t="shared" si="0"/>
        <v>-1233</v>
      </c>
      <c r="K21" s="68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2:23" ht="18" customHeight="1">
      <c r="B22" s="51" t="s">
        <v>31</v>
      </c>
      <c r="C22" s="158" t="s">
        <v>61</v>
      </c>
      <c r="D22" s="69" t="s">
        <v>11</v>
      </c>
      <c r="E22" s="85"/>
      <c r="F22" s="70"/>
      <c r="G22" s="80"/>
      <c r="H22" s="81">
        <v>55000</v>
      </c>
      <c r="I22" s="57">
        <f t="shared" si="0"/>
        <v>-55000</v>
      </c>
      <c r="K22" s="68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2:23" ht="18" customHeight="1">
      <c r="B23" s="86" t="s">
        <v>79</v>
      </c>
      <c r="C23" s="159"/>
      <c r="D23" s="69"/>
      <c r="E23" s="85"/>
      <c r="F23" s="70"/>
      <c r="G23" s="80"/>
      <c r="H23" s="81"/>
      <c r="I23" s="57"/>
      <c r="K23" s="68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2:23" ht="18" customHeight="1">
      <c r="B24" s="51" t="s">
        <v>64</v>
      </c>
      <c r="C24" s="159"/>
      <c r="D24" s="87"/>
      <c r="E24" s="78"/>
      <c r="F24" s="88"/>
      <c r="G24" s="80"/>
      <c r="H24" s="81"/>
      <c r="I24" s="57"/>
      <c r="K24" s="68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2:23" ht="18" customHeight="1">
      <c r="B25" s="51" t="s">
        <v>66</v>
      </c>
      <c r="C25" s="159"/>
      <c r="D25" s="89"/>
      <c r="E25" s="90"/>
      <c r="F25" s="91"/>
      <c r="G25" s="80"/>
      <c r="H25" s="81"/>
      <c r="I25" s="62"/>
      <c r="K25" s="68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2:23" ht="18" customHeight="1">
      <c r="B26" s="51" t="s">
        <v>68</v>
      </c>
      <c r="C26" s="160"/>
      <c r="D26" s="92" t="s">
        <v>80</v>
      </c>
      <c r="E26" s="93"/>
      <c r="F26" s="93"/>
      <c r="G26" s="73">
        <f>SUM(G22:G25)</f>
        <v>0</v>
      </c>
      <c r="H26" s="73">
        <f>SUM(H22:H25)</f>
        <v>55000</v>
      </c>
      <c r="I26" s="62">
        <f t="shared" si="0"/>
        <v>-55000</v>
      </c>
      <c r="K26" s="68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2:23" ht="25.5" customHeight="1">
      <c r="B27" s="94" t="s">
        <v>70</v>
      </c>
      <c r="C27" s="179" t="s">
        <v>81</v>
      </c>
      <c r="D27" s="180"/>
      <c r="E27" s="180"/>
      <c r="F27" s="181"/>
      <c r="G27" s="73">
        <f>G21-G26</f>
        <v>5821</v>
      </c>
      <c r="H27" s="73">
        <f>H21-H26</f>
        <v>-47946</v>
      </c>
      <c r="I27" s="62">
        <f t="shared" si="0"/>
        <v>53767</v>
      </c>
      <c r="K27" s="68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2:23" ht="25.5" customHeight="1">
      <c r="B28" s="185" t="s">
        <v>82</v>
      </c>
      <c r="C28" s="186"/>
      <c r="D28" s="186"/>
      <c r="E28" s="186"/>
      <c r="F28" s="186"/>
      <c r="G28" s="73">
        <f>G16+G27</f>
        <v>-2335791</v>
      </c>
      <c r="H28" s="73">
        <f>H16+H27</f>
        <v>-44331</v>
      </c>
      <c r="I28" s="62">
        <f t="shared" si="0"/>
        <v>-2291460</v>
      </c>
      <c r="K28" s="68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2:23" ht="19.5" customHeight="1">
      <c r="B29" s="95"/>
      <c r="C29" s="96"/>
      <c r="D29" s="96"/>
      <c r="E29" s="96"/>
      <c r="F29" s="96"/>
      <c r="G29" s="97"/>
      <c r="H29" s="97"/>
      <c r="I29" s="97"/>
      <c r="K29" s="68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2:23" ht="18" customHeight="1">
      <c r="B30" s="158" t="s">
        <v>83</v>
      </c>
      <c r="C30" s="187" t="s">
        <v>51</v>
      </c>
      <c r="D30" s="190"/>
      <c r="E30" s="191"/>
      <c r="F30" s="192"/>
      <c r="G30" s="98"/>
      <c r="H30" s="98"/>
      <c r="I30" s="47"/>
      <c r="K30" s="68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2:23" ht="18" customHeight="1">
      <c r="B31" s="159"/>
      <c r="C31" s="188"/>
      <c r="D31" s="96"/>
      <c r="E31" s="96"/>
      <c r="F31" s="99"/>
      <c r="G31" s="80"/>
      <c r="H31" s="80"/>
      <c r="I31" s="57"/>
      <c r="K31" s="6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2:23" ht="18" customHeight="1">
      <c r="B32" s="159"/>
      <c r="C32" s="188"/>
      <c r="D32" s="100" t="s">
        <v>84</v>
      </c>
      <c r="E32" s="96"/>
      <c r="F32" s="99"/>
      <c r="G32" s="80">
        <v>1300000</v>
      </c>
      <c r="H32" s="80"/>
      <c r="I32" s="62"/>
      <c r="K32" s="68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2:23" ht="18" customHeight="1">
      <c r="B33" s="159"/>
      <c r="C33" s="189"/>
      <c r="D33" s="179" t="s">
        <v>85</v>
      </c>
      <c r="E33" s="180"/>
      <c r="F33" s="181"/>
      <c r="G33" s="73">
        <f>SUM(G30:G32)</f>
        <v>1300000</v>
      </c>
      <c r="H33" s="73">
        <f>SUM(H30:H32)</f>
        <v>0</v>
      </c>
      <c r="I33" s="73">
        <f>SUM(I30:I32)</f>
        <v>0</v>
      </c>
      <c r="K33" s="68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2:23" ht="18" customHeight="1">
      <c r="B34" s="159"/>
      <c r="C34" s="187" t="s">
        <v>41</v>
      </c>
      <c r="D34" s="96"/>
      <c r="E34" s="96"/>
      <c r="F34" s="99"/>
      <c r="G34" s="80"/>
      <c r="H34" s="80"/>
      <c r="I34" s="98"/>
      <c r="K34" s="68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2:23" ht="18" customHeight="1">
      <c r="B35" s="159"/>
      <c r="C35" s="188"/>
      <c r="D35" s="96"/>
      <c r="E35" s="96"/>
      <c r="F35" s="99"/>
      <c r="G35" s="80"/>
      <c r="H35" s="80"/>
      <c r="I35" s="57"/>
      <c r="K35" s="68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2:23" ht="18" customHeight="1">
      <c r="B36" s="159"/>
      <c r="C36" s="188"/>
      <c r="D36" s="96"/>
      <c r="E36" s="96"/>
      <c r="F36" s="99"/>
      <c r="G36" s="80"/>
      <c r="H36" s="80"/>
      <c r="I36" s="62"/>
      <c r="K36" s="68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2:23" ht="18" customHeight="1">
      <c r="B37" s="160"/>
      <c r="C37" s="189"/>
      <c r="D37" s="179" t="s">
        <v>86</v>
      </c>
      <c r="E37" s="180"/>
      <c r="F37" s="181"/>
      <c r="G37" s="73">
        <f>SUM(G35:G36)</f>
        <v>0</v>
      </c>
      <c r="H37" s="73">
        <f>SUM(H35:H36)</f>
        <v>0</v>
      </c>
      <c r="I37" s="73">
        <f>SUM(I35:I36)</f>
        <v>0</v>
      </c>
      <c r="K37" s="68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2:23" ht="25.5" customHeight="1">
      <c r="B38" s="193" t="s">
        <v>87</v>
      </c>
      <c r="C38" s="194"/>
      <c r="D38" s="194"/>
      <c r="E38" s="194"/>
      <c r="F38" s="195"/>
      <c r="G38" s="101">
        <f>G33-G37</f>
        <v>1300000</v>
      </c>
      <c r="H38" s="101">
        <f>H33-H37</f>
        <v>0</v>
      </c>
      <c r="I38" s="84">
        <f>G38-H38</f>
        <v>1300000</v>
      </c>
      <c r="K38" s="68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2:23" ht="19.5" customHeight="1">
      <c r="B39" s="102"/>
      <c r="C39" s="103"/>
      <c r="D39" s="104"/>
      <c r="E39" s="104"/>
      <c r="F39" s="104"/>
      <c r="G39" s="105"/>
      <c r="H39" s="106"/>
      <c r="I39" s="107"/>
      <c r="K39" s="68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2:23" ht="25.5" customHeight="1">
      <c r="B40" s="196" t="s">
        <v>88</v>
      </c>
      <c r="C40" s="197"/>
      <c r="D40" s="197"/>
      <c r="E40" s="197"/>
      <c r="F40" s="198"/>
      <c r="G40" s="84">
        <f>G28+G38</f>
        <v>-1035791</v>
      </c>
      <c r="H40" s="84">
        <f>H28+H38</f>
        <v>-44331</v>
      </c>
      <c r="I40" s="62">
        <f>G40-H40</f>
        <v>-991460</v>
      </c>
      <c r="K40" s="68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2:12" ht="19.5" customHeight="1">
      <c r="B41" s="78"/>
      <c r="C41" s="78"/>
      <c r="D41" s="78"/>
      <c r="E41" s="78"/>
      <c r="F41" s="78"/>
      <c r="G41" s="108"/>
      <c r="H41" s="108"/>
      <c r="I41" s="108"/>
      <c r="K41" s="109"/>
      <c r="L41" s="58"/>
    </row>
    <row r="42" spans="2:11" ht="18" customHeight="1">
      <c r="B42" s="158" t="s">
        <v>89</v>
      </c>
      <c r="C42" s="198" t="s">
        <v>90</v>
      </c>
      <c r="D42" s="199"/>
      <c r="E42" s="199"/>
      <c r="F42" s="199"/>
      <c r="G42" s="110">
        <v>19611969</v>
      </c>
      <c r="H42" s="110">
        <v>19656300</v>
      </c>
      <c r="I42" s="110"/>
      <c r="K42" s="111"/>
    </row>
    <row r="43" spans="2:11" ht="18" customHeight="1">
      <c r="B43" s="159"/>
      <c r="C43" s="198" t="s">
        <v>91</v>
      </c>
      <c r="D43" s="199"/>
      <c r="E43" s="199"/>
      <c r="F43" s="199"/>
      <c r="G43" s="84">
        <f>G42+G40</f>
        <v>18576178</v>
      </c>
      <c r="H43" s="84">
        <f>H42+H40</f>
        <v>19611969</v>
      </c>
      <c r="I43" s="84"/>
      <c r="K43" s="111"/>
    </row>
    <row r="44" spans="2:11" ht="62.25" customHeight="1">
      <c r="B44" s="159"/>
      <c r="C44" s="78"/>
      <c r="D44" s="78"/>
      <c r="E44" s="78"/>
      <c r="F44" s="78"/>
      <c r="G44" s="108"/>
      <c r="H44" s="108"/>
      <c r="I44" s="108"/>
      <c r="K44" s="111"/>
    </row>
    <row r="45" spans="2:11" ht="18" customHeight="1">
      <c r="B45" s="160"/>
      <c r="C45" s="198" t="s">
        <v>92</v>
      </c>
      <c r="D45" s="199"/>
      <c r="E45" s="199"/>
      <c r="F45" s="199"/>
      <c r="G45" s="84">
        <f>G43</f>
        <v>18576178</v>
      </c>
      <c r="H45" s="84">
        <f>H43</f>
        <v>19611969</v>
      </c>
      <c r="I45" s="84"/>
      <c r="K45" s="111"/>
    </row>
    <row r="46" spans="7:11" ht="13.5">
      <c r="G46" s="111"/>
      <c r="H46" s="111"/>
      <c r="I46" s="111"/>
      <c r="K46" s="111"/>
    </row>
    <row r="47" spans="7:11" ht="13.5">
      <c r="G47" s="111"/>
      <c r="H47" s="111"/>
      <c r="I47" s="111"/>
      <c r="K47" s="111"/>
    </row>
    <row r="48" spans="7:11" ht="13.5">
      <c r="G48" s="111"/>
      <c r="H48" s="111"/>
      <c r="I48" s="111"/>
      <c r="K48" s="111"/>
    </row>
    <row r="49" spans="7:11" ht="13.5">
      <c r="G49" s="111"/>
      <c r="H49" s="111"/>
      <c r="I49" s="111"/>
      <c r="K49" s="111"/>
    </row>
    <row r="50" spans="7:11" ht="13.5">
      <c r="G50" s="111"/>
      <c r="H50" s="111"/>
      <c r="I50" s="111"/>
      <c r="K50" s="111"/>
    </row>
    <row r="51" spans="7:11" ht="13.5">
      <c r="G51" s="111"/>
      <c r="H51" s="111"/>
      <c r="I51" s="111"/>
      <c r="K51" s="111"/>
    </row>
    <row r="52" spans="7:13" ht="14.25">
      <c r="G52" s="111"/>
      <c r="H52" s="111"/>
      <c r="I52" s="111"/>
      <c r="K52" s="111"/>
      <c r="M52" s="78"/>
    </row>
    <row r="53" spans="7:11" ht="13.5">
      <c r="G53" s="111"/>
      <c r="H53" s="111"/>
      <c r="I53" s="111"/>
      <c r="K53" s="111"/>
    </row>
    <row r="54" spans="7:11" ht="13.5">
      <c r="G54" s="111"/>
      <c r="H54" s="111"/>
      <c r="I54" s="111"/>
      <c r="K54" s="111"/>
    </row>
    <row r="55" spans="7:11" ht="13.5">
      <c r="G55" s="111"/>
      <c r="H55" s="111"/>
      <c r="I55" s="111"/>
      <c r="K55" s="111"/>
    </row>
    <row r="56" spans="7:11" ht="13.5">
      <c r="G56" s="111"/>
      <c r="H56" s="111"/>
      <c r="I56" s="111"/>
      <c r="K56" s="111"/>
    </row>
    <row r="57" spans="7:11" ht="13.5">
      <c r="G57" s="111"/>
      <c r="H57" s="111"/>
      <c r="I57" s="111"/>
      <c r="K57" s="111"/>
    </row>
    <row r="58" spans="7:11" ht="13.5">
      <c r="G58" s="111"/>
      <c r="H58" s="111"/>
      <c r="I58" s="111"/>
      <c r="K58" s="111"/>
    </row>
    <row r="59" spans="7:11" ht="13.5">
      <c r="G59" s="111"/>
      <c r="H59" s="111"/>
      <c r="I59" s="111"/>
      <c r="K59" s="111"/>
    </row>
    <row r="60" spans="7:11" ht="13.5">
      <c r="G60" s="111"/>
      <c r="H60" s="111"/>
      <c r="I60" s="111"/>
      <c r="K60" s="111"/>
    </row>
    <row r="61" spans="7:11" ht="13.5">
      <c r="G61" s="111"/>
      <c r="H61" s="111"/>
      <c r="I61" s="111"/>
      <c r="K61" s="111"/>
    </row>
    <row r="62" spans="7:11" ht="13.5">
      <c r="G62" s="111"/>
      <c r="H62" s="111"/>
      <c r="I62" s="111"/>
      <c r="K62" s="111"/>
    </row>
    <row r="63" spans="7:11" ht="13.5">
      <c r="G63" s="111"/>
      <c r="H63" s="111"/>
      <c r="I63" s="111"/>
      <c r="K63" s="111"/>
    </row>
    <row r="64" spans="7:11" ht="13.5">
      <c r="G64" s="111"/>
      <c r="H64" s="111"/>
      <c r="I64" s="111"/>
      <c r="K64" s="111"/>
    </row>
    <row r="65" spans="7:11" ht="13.5">
      <c r="G65" s="111"/>
      <c r="H65" s="111"/>
      <c r="I65" s="111"/>
      <c r="K65" s="111"/>
    </row>
    <row r="66" spans="7:11" ht="13.5">
      <c r="G66" s="111"/>
      <c r="H66" s="111"/>
      <c r="I66" s="111"/>
      <c r="K66" s="111"/>
    </row>
    <row r="67" spans="7:11" ht="13.5">
      <c r="G67" s="111"/>
      <c r="H67" s="111"/>
      <c r="I67" s="111"/>
      <c r="K67" s="111"/>
    </row>
    <row r="68" spans="7:11" ht="13.5">
      <c r="G68" s="111"/>
      <c r="H68" s="111"/>
      <c r="I68" s="111"/>
      <c r="K68" s="111"/>
    </row>
    <row r="69" spans="7:11" ht="13.5">
      <c r="G69" s="111"/>
      <c r="H69" s="111"/>
      <c r="I69" s="111"/>
      <c r="K69" s="111"/>
    </row>
    <row r="70" spans="7:11" ht="13.5">
      <c r="G70" s="111"/>
      <c r="H70" s="111"/>
      <c r="I70" s="111"/>
      <c r="K70" s="111"/>
    </row>
    <row r="71" spans="7:11" ht="13.5">
      <c r="G71" s="111"/>
      <c r="H71" s="111"/>
      <c r="I71" s="111"/>
      <c r="K71" s="111"/>
    </row>
    <row r="72" spans="7:11" ht="13.5">
      <c r="G72" s="111"/>
      <c r="H72" s="111"/>
      <c r="I72" s="111"/>
      <c r="K72" s="111"/>
    </row>
    <row r="73" spans="7:11" ht="13.5">
      <c r="G73" s="111"/>
      <c r="H73" s="111"/>
      <c r="I73" s="111"/>
      <c r="K73" s="111"/>
    </row>
    <row r="74" spans="7:11" ht="13.5">
      <c r="G74" s="111"/>
      <c r="H74" s="111"/>
      <c r="I74" s="111"/>
      <c r="K74" s="111"/>
    </row>
    <row r="75" spans="7:11" ht="13.5">
      <c r="G75" s="111"/>
      <c r="H75" s="111"/>
      <c r="I75" s="111"/>
      <c r="K75" s="111"/>
    </row>
    <row r="76" spans="7:11" ht="13.5">
      <c r="G76" s="111"/>
      <c r="H76" s="111"/>
      <c r="I76" s="111"/>
      <c r="K76" s="111"/>
    </row>
    <row r="77" spans="7:11" ht="13.5">
      <c r="G77" s="111"/>
      <c r="H77" s="111"/>
      <c r="I77" s="111"/>
      <c r="K77" s="111"/>
    </row>
    <row r="78" spans="7:11" ht="13.5">
      <c r="G78" s="111"/>
      <c r="H78" s="111"/>
      <c r="I78" s="111"/>
      <c r="K78" s="111"/>
    </row>
    <row r="79" spans="7:11" ht="13.5">
      <c r="G79" s="111"/>
      <c r="H79" s="111"/>
      <c r="I79" s="111"/>
      <c r="K79" s="111"/>
    </row>
    <row r="80" spans="7:11" ht="13.5">
      <c r="G80" s="111"/>
      <c r="H80" s="111"/>
      <c r="I80" s="111"/>
      <c r="K80" s="111"/>
    </row>
    <row r="81" spans="7:11" ht="13.5">
      <c r="G81" s="111"/>
      <c r="H81" s="111"/>
      <c r="I81" s="111"/>
      <c r="K81" s="111"/>
    </row>
    <row r="82" spans="7:11" ht="13.5">
      <c r="G82" s="111"/>
      <c r="H82" s="111"/>
      <c r="I82" s="111"/>
      <c r="J82" s="111"/>
      <c r="K82" s="111"/>
    </row>
    <row r="83" spans="7:11" ht="13.5">
      <c r="G83" s="111"/>
      <c r="H83" s="111"/>
      <c r="I83" s="111"/>
      <c r="J83" s="111"/>
      <c r="K83" s="111"/>
    </row>
    <row r="84" spans="7:11" ht="13.5">
      <c r="G84" s="111"/>
      <c r="H84" s="111"/>
      <c r="I84" s="111"/>
      <c r="J84" s="111"/>
      <c r="K84" s="111"/>
    </row>
    <row r="85" spans="7:11" ht="13.5">
      <c r="G85" s="111"/>
      <c r="H85" s="111"/>
      <c r="I85" s="111"/>
      <c r="J85" s="111"/>
      <c r="K85" s="111"/>
    </row>
    <row r="86" spans="7:11" ht="13.5">
      <c r="G86" s="111"/>
      <c r="H86" s="111"/>
      <c r="I86" s="111"/>
      <c r="J86" s="111"/>
      <c r="K86" s="111"/>
    </row>
    <row r="87" spans="7:11" ht="13.5">
      <c r="G87" s="111"/>
      <c r="H87" s="111"/>
      <c r="I87" s="111"/>
      <c r="J87" s="111"/>
      <c r="K87" s="111"/>
    </row>
    <row r="88" spans="7:11" ht="13.5">
      <c r="G88" s="111"/>
      <c r="H88" s="111"/>
      <c r="I88" s="111"/>
      <c r="J88" s="111"/>
      <c r="K88" s="111"/>
    </row>
    <row r="89" spans="7:11" ht="13.5">
      <c r="G89" s="111"/>
      <c r="H89" s="111"/>
      <c r="I89" s="111"/>
      <c r="J89" s="111"/>
      <c r="K89" s="111"/>
    </row>
    <row r="90" spans="7:11" ht="13.5">
      <c r="G90" s="111"/>
      <c r="H90" s="111"/>
      <c r="I90" s="111"/>
      <c r="J90" s="111"/>
      <c r="K90" s="111"/>
    </row>
    <row r="91" spans="7:11" ht="13.5">
      <c r="G91" s="111"/>
      <c r="H91" s="111"/>
      <c r="I91" s="111"/>
      <c r="J91" s="111"/>
      <c r="K91" s="111"/>
    </row>
    <row r="92" spans="7:11" ht="13.5">
      <c r="G92" s="111"/>
      <c r="H92" s="111"/>
      <c r="I92" s="111"/>
      <c r="J92" s="111"/>
      <c r="K92" s="111"/>
    </row>
    <row r="93" spans="7:11" ht="13.5">
      <c r="G93" s="111"/>
      <c r="H93" s="111"/>
      <c r="I93" s="111"/>
      <c r="J93" s="111"/>
      <c r="K93" s="111"/>
    </row>
    <row r="94" spans="7:11" ht="13.5">
      <c r="G94" s="111"/>
      <c r="H94" s="111"/>
      <c r="I94" s="111"/>
      <c r="J94" s="111"/>
      <c r="K94" s="111"/>
    </row>
    <row r="95" spans="7:11" ht="13.5">
      <c r="G95" s="111"/>
      <c r="H95" s="111"/>
      <c r="I95" s="111"/>
      <c r="J95" s="111"/>
      <c r="K95" s="111"/>
    </row>
    <row r="96" spans="7:11" ht="13.5">
      <c r="G96" s="111"/>
      <c r="H96" s="111"/>
      <c r="I96" s="111"/>
      <c r="J96" s="111"/>
      <c r="K96" s="111"/>
    </row>
    <row r="97" spans="7:11" ht="13.5">
      <c r="G97" s="111"/>
      <c r="H97" s="111"/>
      <c r="I97" s="111"/>
      <c r="J97" s="111"/>
      <c r="K97" s="111"/>
    </row>
    <row r="98" spans="7:11" ht="13.5">
      <c r="G98" s="111"/>
      <c r="H98" s="111"/>
      <c r="I98" s="111"/>
      <c r="J98" s="111"/>
      <c r="K98" s="111"/>
    </row>
    <row r="99" spans="7:11" ht="13.5">
      <c r="G99" s="111"/>
      <c r="H99" s="111"/>
      <c r="I99" s="111"/>
      <c r="J99" s="111"/>
      <c r="K99" s="111"/>
    </row>
    <row r="100" spans="7:11" ht="13.5">
      <c r="G100" s="111"/>
      <c r="H100" s="111"/>
      <c r="I100" s="111"/>
      <c r="J100" s="111"/>
      <c r="K100" s="111"/>
    </row>
    <row r="101" spans="7:11" ht="13.5">
      <c r="G101" s="111"/>
      <c r="H101" s="111"/>
      <c r="I101" s="111"/>
      <c r="J101" s="111"/>
      <c r="K101" s="111"/>
    </row>
    <row r="102" spans="7:11" ht="13.5">
      <c r="G102" s="111"/>
      <c r="H102" s="111"/>
      <c r="I102" s="111"/>
      <c r="J102" s="111"/>
      <c r="K102" s="111"/>
    </row>
  </sheetData>
  <sheetProtection password="EDA9" sheet="1" objects="1" scenarios="1"/>
  <mergeCells count="31">
    <mergeCell ref="B38:F38"/>
    <mergeCell ref="B40:F40"/>
    <mergeCell ref="B42:B45"/>
    <mergeCell ref="C42:F42"/>
    <mergeCell ref="C43:F43"/>
    <mergeCell ref="C45:F45"/>
    <mergeCell ref="C27:F27"/>
    <mergeCell ref="B28:F28"/>
    <mergeCell ref="B30:B37"/>
    <mergeCell ref="C30:C33"/>
    <mergeCell ref="D30:F30"/>
    <mergeCell ref="D33:F33"/>
    <mergeCell ref="C34:C37"/>
    <mergeCell ref="D37:F37"/>
    <mergeCell ref="C16:F16"/>
    <mergeCell ref="C17:C21"/>
    <mergeCell ref="D17:F17"/>
    <mergeCell ref="D20:F20"/>
    <mergeCell ref="C22:C26"/>
    <mergeCell ref="K3:K4"/>
    <mergeCell ref="B4:F4"/>
    <mergeCell ref="M4:S4"/>
    <mergeCell ref="C10:C15"/>
    <mergeCell ref="D10:F10"/>
    <mergeCell ref="D15:F15"/>
    <mergeCell ref="C5:C9"/>
    <mergeCell ref="D5:F5"/>
    <mergeCell ref="D7:F7"/>
    <mergeCell ref="D8:F8"/>
    <mergeCell ref="A2:I2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22.50390625" style="0" customWidth="1"/>
    <col min="2" max="2" width="12.50390625" style="0" customWidth="1"/>
    <col min="3" max="3" width="0.5" style="0" customWidth="1"/>
    <col min="4" max="4" width="22.50390625" style="0" customWidth="1"/>
    <col min="5" max="5" width="12.50390625" style="0" customWidth="1"/>
  </cols>
  <sheetData>
    <row r="1" spans="1:5" ht="22.5" customHeight="1">
      <c r="A1" s="200" t="s">
        <v>93</v>
      </c>
      <c r="B1" s="200"/>
      <c r="C1" s="200"/>
      <c r="D1" s="200"/>
      <c r="E1" s="200"/>
    </row>
    <row r="2" spans="1:5" ht="22.5" customHeight="1">
      <c r="A2" s="201" t="s">
        <v>94</v>
      </c>
      <c r="B2" s="201"/>
      <c r="C2" s="201"/>
      <c r="D2" s="201"/>
      <c r="E2" s="201"/>
    </row>
    <row r="3" spans="1:5" ht="18.75" customHeight="1">
      <c r="A3" s="202" t="s">
        <v>95</v>
      </c>
      <c r="B3" s="202"/>
      <c r="C3" s="202"/>
      <c r="D3" s="202"/>
      <c r="E3" s="202"/>
    </row>
    <row r="4" spans="1:5" ht="22.5" customHeight="1">
      <c r="A4" s="1"/>
      <c r="E4" s="112" t="s">
        <v>96</v>
      </c>
    </row>
    <row r="5" spans="1:5" ht="26.25" customHeight="1">
      <c r="A5" s="203" t="s">
        <v>97</v>
      </c>
      <c r="B5" s="204"/>
      <c r="C5" s="113"/>
      <c r="D5" s="203" t="s">
        <v>98</v>
      </c>
      <c r="E5" s="205"/>
    </row>
    <row r="6" spans="1:5" ht="18.75" customHeight="1">
      <c r="A6" s="4" t="s">
        <v>99</v>
      </c>
      <c r="B6" s="4" t="s">
        <v>100</v>
      </c>
      <c r="C6" s="4"/>
      <c r="D6" s="4" t="s">
        <v>99</v>
      </c>
      <c r="E6" s="4" t="s">
        <v>100</v>
      </c>
    </row>
    <row r="7" spans="1:5" ht="18.75" customHeight="1">
      <c r="A7" s="114" t="s">
        <v>101</v>
      </c>
      <c r="B7" s="115">
        <f>B8+B9+B10</f>
        <v>20860618</v>
      </c>
      <c r="C7" s="116"/>
      <c r="D7" s="117" t="s">
        <v>102</v>
      </c>
      <c r="E7" s="115">
        <f>E8+E9+E10</f>
        <v>3389458</v>
      </c>
    </row>
    <row r="8" spans="1:5" ht="18.75" customHeight="1">
      <c r="A8" s="118" t="s">
        <v>103</v>
      </c>
      <c r="B8" s="119">
        <v>13802573</v>
      </c>
      <c r="C8" s="119"/>
      <c r="D8" s="120" t="s">
        <v>104</v>
      </c>
      <c r="E8" s="119">
        <v>2431132</v>
      </c>
    </row>
    <row r="9" spans="1:5" ht="18.75" customHeight="1">
      <c r="A9" s="118" t="s">
        <v>105</v>
      </c>
      <c r="B9" s="119">
        <v>6484895</v>
      </c>
      <c r="C9" s="119"/>
      <c r="D9" s="121" t="s">
        <v>106</v>
      </c>
      <c r="E9" s="119">
        <v>245000</v>
      </c>
    </row>
    <row r="10" spans="1:5" ht="18.75" customHeight="1">
      <c r="A10" s="118" t="s">
        <v>107</v>
      </c>
      <c r="B10" s="119">
        <v>573150</v>
      </c>
      <c r="C10" s="119"/>
      <c r="D10" s="121" t="s">
        <v>108</v>
      </c>
      <c r="E10" s="119">
        <v>713326</v>
      </c>
    </row>
    <row r="11" spans="1:5" ht="18.75" customHeight="1">
      <c r="A11" s="122"/>
      <c r="B11" s="123"/>
      <c r="C11" s="119"/>
      <c r="D11" s="58"/>
      <c r="E11" s="119"/>
    </row>
    <row r="12" spans="1:5" ht="18.75" customHeight="1">
      <c r="A12" s="118" t="s">
        <v>109</v>
      </c>
      <c r="B12" s="119"/>
      <c r="C12" s="119"/>
      <c r="D12" s="121"/>
      <c r="E12" s="124"/>
    </row>
    <row r="13" spans="1:5" ht="18.75" customHeight="1">
      <c r="A13" s="118" t="s">
        <v>110</v>
      </c>
      <c r="B13" s="119"/>
      <c r="C13" s="119"/>
      <c r="D13" s="121"/>
      <c r="E13" s="119"/>
    </row>
    <row r="14" spans="1:5" ht="18.75" customHeight="1">
      <c r="A14" s="118" t="s">
        <v>111</v>
      </c>
      <c r="B14" s="119">
        <v>10000000</v>
      </c>
      <c r="C14" s="119"/>
      <c r="D14" s="119"/>
      <c r="E14" s="119"/>
    </row>
    <row r="15" spans="1:5" ht="18.75" customHeight="1">
      <c r="A15" s="118" t="s">
        <v>112</v>
      </c>
      <c r="B15" s="119"/>
      <c r="C15" s="119"/>
      <c r="D15" s="119"/>
      <c r="E15" s="119"/>
    </row>
    <row r="16" spans="1:5" ht="18.75" customHeight="1">
      <c r="A16" s="118" t="s">
        <v>113</v>
      </c>
      <c r="B16" s="123">
        <v>4</v>
      </c>
      <c r="C16" s="119"/>
      <c r="D16" s="119"/>
      <c r="E16" s="119"/>
    </row>
    <row r="17" spans="1:5" ht="18.75" customHeight="1">
      <c r="A17" s="118" t="s">
        <v>114</v>
      </c>
      <c r="B17" s="123">
        <v>215014</v>
      </c>
      <c r="C17" s="119"/>
      <c r="D17" s="119"/>
      <c r="E17" s="119"/>
    </row>
    <row r="18" spans="1:5" ht="18.75" customHeight="1">
      <c r="A18" s="118" t="s">
        <v>115</v>
      </c>
      <c r="B18" s="119">
        <v>890000</v>
      </c>
      <c r="C18" s="119"/>
      <c r="D18" s="125"/>
      <c r="E18" s="126"/>
    </row>
    <row r="19" spans="1:5" ht="18.75" customHeight="1">
      <c r="A19" s="118"/>
      <c r="B19" s="118"/>
      <c r="C19" s="127"/>
      <c r="D19" s="128" t="s">
        <v>116</v>
      </c>
      <c r="E19" s="129">
        <f>SUM(E8:E17)</f>
        <v>3389458</v>
      </c>
    </row>
    <row r="20" spans="1:5" ht="22.5" customHeight="1">
      <c r="A20" s="118"/>
      <c r="B20" s="118"/>
      <c r="C20" s="127"/>
      <c r="D20" s="206" t="s">
        <v>117</v>
      </c>
      <c r="E20" s="207"/>
    </row>
    <row r="21" spans="1:5" ht="22.5" customHeight="1">
      <c r="A21" s="118"/>
      <c r="B21" s="118"/>
      <c r="C21" s="127"/>
      <c r="D21" s="120" t="s">
        <v>118</v>
      </c>
      <c r="E21" s="130">
        <v>10000000</v>
      </c>
    </row>
    <row r="22" spans="1:5" ht="18.75" customHeight="1">
      <c r="A22" s="118"/>
      <c r="B22" s="118"/>
      <c r="C22" s="119"/>
      <c r="D22" s="120" t="s">
        <v>119</v>
      </c>
      <c r="E22" s="123">
        <f>B24-E19-E21</f>
        <v>18576178</v>
      </c>
    </row>
    <row r="23" spans="1:5" ht="22.5" customHeight="1">
      <c r="A23" s="126"/>
      <c r="B23" s="126"/>
      <c r="C23" s="131"/>
      <c r="D23" s="128" t="s">
        <v>120</v>
      </c>
      <c r="E23" s="132">
        <f>E21+E22</f>
        <v>28576178</v>
      </c>
    </row>
    <row r="24" spans="1:5" ht="30" customHeight="1">
      <c r="A24" s="126" t="s">
        <v>121</v>
      </c>
      <c r="B24" s="131">
        <f>SUM(B8:B18)</f>
        <v>31965636</v>
      </c>
      <c r="C24" s="131"/>
      <c r="D24" s="133" t="s">
        <v>122</v>
      </c>
      <c r="E24" s="134">
        <f>E19+E23</f>
        <v>31965636</v>
      </c>
    </row>
    <row r="27" ht="13.5">
      <c r="E27" s="135"/>
    </row>
    <row r="28" ht="13.5">
      <c r="E28" s="135"/>
    </row>
    <row r="29" ht="13.5">
      <c r="E29" s="135"/>
    </row>
    <row r="30" ht="13.5">
      <c r="E30" s="135"/>
    </row>
    <row r="31" ht="13.5">
      <c r="E31" s="136"/>
    </row>
  </sheetData>
  <sheetProtection password="EDA9" sheet="1" objects="1" scenarios="1"/>
  <mergeCells count="6">
    <mergeCell ref="D20:E20"/>
    <mergeCell ref="A1:E1"/>
    <mergeCell ref="A2:E2"/>
    <mergeCell ref="A3:E3"/>
    <mergeCell ref="A5:B5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青い麦の家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水口　晋</dc:creator>
  <cp:keywords/>
  <dc:description/>
  <cp:lastModifiedBy>A12P019</cp:lastModifiedBy>
  <cp:lastPrinted>2015-06-19T04:48:57Z</cp:lastPrinted>
  <dcterms:created xsi:type="dcterms:W3CDTF">2003-02-18T11:43:53Z</dcterms:created>
  <dcterms:modified xsi:type="dcterms:W3CDTF">2016-01-20T07:14:39Z</dcterms:modified>
  <cp:category/>
  <cp:version/>
  <cp:contentType/>
  <cp:contentStatus/>
</cp:coreProperties>
</file>