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00" activeTab="0"/>
  </bookViews>
  <sheets>
    <sheet name="資金収支-第1号の1様式" sheetId="1" r:id="rId1"/>
    <sheet name="資金収支-第1号の２様式" sheetId="2" r:id="rId2"/>
    <sheet name="事業活動-第2号の１様式" sheetId="3" r:id="rId3"/>
    <sheet name="事業活動-第2号の２様式" sheetId="4" r:id="rId4"/>
    <sheet name="貸借-第3号の１様式" sheetId="5" r:id="rId5"/>
    <sheet name="貸借-第3号の２様式" sheetId="6" r:id="rId6"/>
  </sheets>
  <definedNames/>
  <calcPr fullCalcOnLoad="1"/>
</workbook>
</file>

<file path=xl/sharedStrings.xml><?xml version="1.0" encoding="utf-8"?>
<sst xmlns="http://schemas.openxmlformats.org/spreadsheetml/2006/main" count="660" uniqueCount="395">
  <si>
    <t>第1号の1様式</t>
  </si>
  <si>
    <t>資金収支計算書</t>
  </si>
  <si>
    <t>（自）平成 27 年  4 月  1 日  （至）平成 28 年  3 月 31 日</t>
  </si>
  <si>
    <t>（単位：円）</t>
  </si>
  <si>
    <t>勘定科目</t>
  </si>
  <si>
    <t>予算(A)</t>
  </si>
  <si>
    <t>決算(B)</t>
  </si>
  <si>
    <t>差異(A)-(B)</t>
  </si>
  <si>
    <t>備考</t>
  </si>
  <si>
    <t>事業活動による収支</t>
  </si>
  <si>
    <t>収入</t>
  </si>
  <si>
    <t>保育事業収入</t>
  </si>
  <si>
    <t xml:space="preserve">  保育所運営費収入</t>
  </si>
  <si>
    <t xml:space="preserve">  私的契約利用料収入</t>
  </si>
  <si>
    <t xml:space="preserve">  私立認定保育所利用料収入</t>
  </si>
  <si>
    <t xml:space="preserve">  その他の事業収入</t>
  </si>
  <si>
    <t>借入金利息補助金収入</t>
  </si>
  <si>
    <t>経常経費寄付金収入</t>
  </si>
  <si>
    <t xml:space="preserve">  ご祝儀寄付金収入</t>
  </si>
  <si>
    <t xml:space="preserve">  その他寄付金収入</t>
  </si>
  <si>
    <t>受取利息配当金収入</t>
  </si>
  <si>
    <t>その他の収入</t>
  </si>
  <si>
    <t xml:space="preserve">  受入研修費収入</t>
  </si>
  <si>
    <t xml:space="preserve">  利用者等外給食費収入</t>
  </si>
  <si>
    <t xml:space="preserve">  雑収入</t>
  </si>
  <si>
    <r>
      <t>事業</t>
    </r>
    <r>
      <rPr>
        <sz val="9"/>
        <color indexed="8"/>
        <rFont val="ＭＳ 明朝"/>
        <family val="1"/>
      </rPr>
      <t>活動収入計(１)</t>
    </r>
  </si>
  <si>
    <t>支出</t>
  </si>
  <si>
    <t>人件費支出</t>
  </si>
  <si>
    <t xml:space="preserve">  職員給与支出</t>
  </si>
  <si>
    <t xml:space="preserve">  職員賞与支出</t>
  </si>
  <si>
    <t xml:space="preserve">  非常勤職員給与支出</t>
  </si>
  <si>
    <t xml:space="preserve">  派遣職員費支出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</si>
  <si>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</si>
  <si>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</si>
  <si>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</si>
  <si>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</si>
  <si>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保健衛生費支出</t>
  </si>
  <si>
    <t xml:space="preserve">  保育材料費支出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</si>
  <si>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</si>
  <si>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</si>
  <si>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</si>
  <si>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保険料支出（事業）</t>
  </si>
  <si>
    <t xml:space="preserve">  賃借料支出</t>
  </si>
  <si>
    <t xml:space="preserve">  車輌費支出</t>
  </si>
  <si>
    <t xml:space="preserve">  雑支出（事業）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</si>
  <si>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</si>
  <si>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</si>
  <si>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</si>
  <si>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</si>
  <si>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</si>
  <si>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</si>
  <si>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</si>
  <si>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</si>
  <si>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</si>
  <si>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</si>
  <si>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</si>
  <si>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</si>
  <si>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</si>
  <si>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保険料支出（事務）</t>
  </si>
  <si>
    <t xml:space="preserve">  土地・建物賃借料支出</t>
  </si>
  <si>
    <t xml:space="preserve">  租税公課支出</t>
  </si>
  <si>
    <t xml:space="preserve">  保守料支出</t>
  </si>
  <si>
    <t xml:space="preserve">  諸会費支出</t>
  </si>
  <si>
    <t xml:space="preserve">  雑支出（事務）</t>
  </si>
  <si>
    <t>支払利息支出</t>
  </si>
  <si>
    <t>その他の支出</t>
  </si>
  <si>
    <t xml:space="preserve">  利用者等外給食費支出</t>
  </si>
  <si>
    <t xml:space="preserve">  雑支出</t>
  </si>
  <si>
    <r>
      <t>事業</t>
    </r>
    <r>
      <rPr>
        <sz val="9"/>
        <color indexed="8"/>
        <rFont val="ＭＳ 明朝"/>
        <family val="1"/>
      </rPr>
      <t>活動支出計(２)</t>
    </r>
  </si>
  <si>
    <r>
      <t>　事業</t>
    </r>
    <r>
      <rPr>
        <sz val="9"/>
        <color indexed="8"/>
        <rFont val="ＭＳ 明朝"/>
        <family val="1"/>
      </rPr>
      <t>活動資金収支差額(３)=(１)－(２)</t>
    </r>
  </si>
  <si>
    <t>施設整備等による収支</t>
  </si>
  <si>
    <t>施設整備等補助金収入</t>
  </si>
  <si>
    <t xml:space="preserve">  施設整備等補助金収入</t>
  </si>
  <si>
    <t xml:space="preserve">  設備資金借入金元金償還補助金収入</t>
  </si>
  <si>
    <t>施設整備等寄付金収入</t>
  </si>
  <si>
    <t xml:space="preserve">  施設整備等寄付金収入</t>
  </si>
  <si>
    <t xml:space="preserve">  設備資金借入金元金償還寄付金収入</t>
  </si>
  <si>
    <t>設備資金借入金収入</t>
  </si>
  <si>
    <t xml:space="preserve">  設備資金借入金収入（医療）</t>
  </si>
  <si>
    <t xml:space="preserve">  設備資金借入金収入（県社協）</t>
  </si>
  <si>
    <t>固定資産売却収入</t>
  </si>
  <si>
    <t xml:space="preserve">  器具及び備品売却収入</t>
  </si>
  <si>
    <t xml:space="preserve">  権利売却収入</t>
  </si>
  <si>
    <t xml:space="preserve">  ソフトウエア売却収入</t>
  </si>
  <si>
    <t>施設整備等収入計(４)</t>
  </si>
  <si>
    <t>設備資金借入金元金償還支出</t>
  </si>
  <si>
    <t xml:space="preserve">  設備資金借入金元金償還支出（医療）</t>
  </si>
  <si>
    <t xml:space="preserve">  設備資金借入金元金償還支出（県社協）</t>
  </si>
  <si>
    <t>固定資産取得支出</t>
  </si>
  <si>
    <t xml:space="preserve">  土地取得支出</t>
  </si>
  <si>
    <t xml:space="preserve">  建物取得支出</t>
  </si>
  <si>
    <t xml:space="preserve">  構築物取得支出</t>
  </si>
  <si>
    <t xml:space="preserve">  車輌運搬具取得支出</t>
  </si>
  <si>
    <t xml:space="preserve">  器具及び備品取得支出</t>
  </si>
  <si>
    <t xml:space="preserve">  建設仮勘定支出</t>
  </si>
  <si>
    <t xml:space="preserve">  権利取得支出</t>
  </si>
  <si>
    <t xml:space="preserve">  ソフトウエア取得支出</t>
  </si>
  <si>
    <t>固定資産除却・廃棄支出</t>
  </si>
  <si>
    <t>ファイナンスリース債務の返済支出</t>
  </si>
  <si>
    <t>その他の施設整備等による支出</t>
  </si>
  <si>
    <t xml:space="preserve">  長期未払金支払支出</t>
  </si>
  <si>
    <t>施設整備等支出計(５)</t>
  </si>
  <si>
    <t>　施設整備等資金収支差額(６)=(４)－(５)</t>
  </si>
  <si>
    <t>その他の活動による収支</t>
  </si>
  <si>
    <t>収入</t>
  </si>
  <si>
    <t>長期運営資金借入金元金償還寄付金収入</t>
  </si>
  <si>
    <t>長期運営資金借入金収入</t>
  </si>
  <si>
    <t>長期貸付金回収収入</t>
  </si>
  <si>
    <t>積立資産取崩収入</t>
  </si>
  <si>
    <t xml:space="preserve">  退職給付引当資産取崩収入</t>
  </si>
  <si>
    <t xml:space="preserve">  保育所繰越積立資産取崩収入</t>
  </si>
  <si>
    <t xml:space="preserve">  保育所施設・設備整備積立資産取崩収入</t>
  </si>
  <si>
    <t xml:space="preserve">  その他の積立資産取崩収入</t>
  </si>
  <si>
    <t>拠点区分間長期借入金収入</t>
  </si>
  <si>
    <t>拠点区分間長期貸付金回収収入</t>
  </si>
  <si>
    <t>拠点区分間繰入金収入</t>
  </si>
  <si>
    <t>サービス区分間繰入金収入</t>
  </si>
  <si>
    <t>その他の活動による収入</t>
  </si>
  <si>
    <t xml:space="preserve">  その他の固定資産回収収入</t>
  </si>
  <si>
    <t xml:space="preserve">  その他の固定負債借入金収入</t>
  </si>
  <si>
    <t>その他の活動収入計(７)</t>
  </si>
  <si>
    <t>長期運営資金借入金元金償還支出</t>
  </si>
  <si>
    <t>長期貸付金支出</t>
  </si>
  <si>
    <t>積立資産支出</t>
  </si>
  <si>
    <t xml:space="preserve">  退職給付引当資産支出</t>
  </si>
  <si>
    <t xml:space="preserve">  保育所繰越積立資産支出</t>
  </si>
  <si>
    <t xml:space="preserve">  保育所施設・設備整備積立資産支出</t>
  </si>
  <si>
    <t xml:space="preserve">  その他の積立資産支出</t>
  </si>
  <si>
    <t>拠点区分間長期貸付金支出</t>
  </si>
  <si>
    <t>拠点区分間長期借入金返済支出</t>
  </si>
  <si>
    <t>拠点区分間繰入金支出</t>
  </si>
  <si>
    <t>サービス区分間繰入金支出</t>
  </si>
  <si>
    <t>その他の活動による支出</t>
  </si>
  <si>
    <t xml:space="preserve">  その他の固定資産貸付支出</t>
  </si>
  <si>
    <t xml:space="preserve">  その他の固定負債返済支出</t>
  </si>
  <si>
    <t xml:space="preserve">  前払費用前払支出</t>
  </si>
  <si>
    <r>
      <t>その他の活動</t>
    </r>
    <r>
      <rPr>
        <sz val="9"/>
        <color indexed="8"/>
        <rFont val="ＭＳ 明朝"/>
        <family val="1"/>
      </rPr>
      <t>支出計(８)</t>
    </r>
  </si>
  <si>
    <r>
      <t>　その他の</t>
    </r>
    <r>
      <rPr>
        <sz val="9"/>
        <color indexed="8"/>
        <rFont val="ＭＳ 明朝"/>
        <family val="1"/>
      </rPr>
      <t>活動資金収支差額(９)=(７)－(８)</t>
    </r>
  </si>
  <si>
    <t>　予備費支出(10)</t>
  </si>
  <si>
    <t>―</t>
  </si>
  <si>
    <t>　当期資金収支差額合計(11)=(３)+(６)+(９)－(10)</t>
  </si>
  <si>
    <t>　前期末支払資金残高(12)</t>
  </si>
  <si>
    <t>　当期末支払資金残高(11)＋(12)</t>
  </si>
  <si>
    <t>第1号の2様式</t>
  </si>
  <si>
    <t>資金収支内訳表</t>
  </si>
  <si>
    <t>社会福祉事業</t>
  </si>
  <si>
    <t>公益事業</t>
  </si>
  <si>
    <t>収益事業</t>
  </si>
  <si>
    <t>合計</t>
  </si>
  <si>
    <t>内部取引消去</t>
  </si>
  <si>
    <t>法人全体</t>
  </si>
  <si>
    <r>
      <t>事業</t>
    </r>
    <r>
      <rPr>
        <sz val="9"/>
        <color indexed="8"/>
        <rFont val="ＭＳ 明朝"/>
        <family val="1"/>
      </rPr>
      <t>活動支出計(２)</t>
    </r>
  </si>
  <si>
    <r>
      <t>　事業</t>
    </r>
    <r>
      <rPr>
        <sz val="9"/>
        <color indexed="8"/>
        <rFont val="ＭＳ 明朝"/>
        <family val="1"/>
      </rPr>
      <t>活動資金収支差額(３)=(１)－(２)</t>
    </r>
  </si>
  <si>
    <t>施設整備等による収支</t>
  </si>
  <si>
    <t>施設整備等支出計(５)</t>
  </si>
  <si>
    <t>　施設整備等資金収支差額(６)=(４)－(５）</t>
  </si>
  <si>
    <r>
      <t>その他の活動</t>
    </r>
    <r>
      <rPr>
        <sz val="9"/>
        <color indexed="8"/>
        <rFont val="ＭＳ 明朝"/>
        <family val="1"/>
      </rPr>
      <t>収入計(７)</t>
    </r>
  </si>
  <si>
    <t>　当期資金収支差額合計(10)=(３)+(６)+(９)</t>
  </si>
  <si>
    <t>　前期末支払資金残高(11)</t>
  </si>
  <si>
    <t>　当期末支払資金残高(10)＋(11)</t>
  </si>
  <si>
    <t>第2号の1様式</t>
  </si>
  <si>
    <t>事業活動計算書</t>
  </si>
  <si>
    <t>当年度決算(A)</t>
  </si>
  <si>
    <t>前年度決算(B)</t>
  </si>
  <si>
    <t>増減(A)-(B)</t>
  </si>
  <si>
    <t>サービス活動増減の部</t>
  </si>
  <si>
    <t>収益</t>
  </si>
  <si>
    <t>保育事業収益</t>
  </si>
  <si>
    <t xml:space="preserve">  保育所運営費収益</t>
  </si>
  <si>
    <t xml:space="preserve">  私的契約利用料収益</t>
  </si>
  <si>
    <t xml:space="preserve">  私立認定保育所利用料収益</t>
  </si>
  <si>
    <t xml:space="preserve">  その他の事業収益</t>
  </si>
  <si>
    <t>経常経費寄付金収益</t>
  </si>
  <si>
    <t xml:space="preserve">  ご祝儀寄付金収益</t>
  </si>
  <si>
    <t>その他の収益</t>
  </si>
  <si>
    <t xml:space="preserve">  その他の収益（県共済会退職金分）</t>
  </si>
  <si>
    <t xml:space="preserve">  その他の収益</t>
  </si>
  <si>
    <t xml:space="preserve">  実習謝礼収益</t>
  </si>
  <si>
    <t xml:space="preserve">  駐車場利用料収益</t>
  </si>
  <si>
    <t>サービス活動収益計(１)</t>
  </si>
  <si>
    <t>費用</t>
  </si>
  <si>
    <t>人件費</t>
  </si>
  <si>
    <t xml:space="preserve">  職員給与</t>
  </si>
  <si>
    <t xml:space="preserve">  職員賞与</t>
  </si>
  <si>
    <t xml:space="preserve">  賞与引当金繰入</t>
  </si>
  <si>
    <t xml:space="preserve">  非常勤職員給与</t>
  </si>
  <si>
    <t xml:space="preserve">  派遣職員費</t>
  </si>
  <si>
    <t xml:space="preserve">  退職給付費用</t>
  </si>
  <si>
    <t xml:space="preserve">  法定福利費</t>
  </si>
  <si>
    <t>事業費</t>
  </si>
  <si>
    <t xml:space="preserve">  給食費</t>
  </si>
  <si>
    <t xml:space="preserve">  保健衛生費</t>
  </si>
  <si>
    <t xml:space="preserve">  保育材料費</t>
  </si>
  <si>
    <t xml:space="preserve">  水道光熱費</t>
  </si>
  <si>
    <t xml:space="preserve">  燃料費</t>
  </si>
  <si>
    <t xml:space="preserve">  消耗器具備品費</t>
  </si>
  <si>
    <t xml:space="preserve">  保険料（事業）</t>
  </si>
  <si>
    <t xml:space="preserve">  賃借料</t>
  </si>
  <si>
    <t xml:space="preserve">  車輌費</t>
  </si>
  <si>
    <t xml:space="preserve">  雑費</t>
  </si>
  <si>
    <t>事務費</t>
  </si>
  <si>
    <t xml:space="preserve">  福利厚生費</t>
  </si>
  <si>
    <t xml:space="preserve">  職員被服費</t>
  </si>
  <si>
    <t xml:space="preserve">  旅費交通費</t>
  </si>
  <si>
    <t xml:space="preserve">  研修研究費</t>
  </si>
  <si>
    <t xml:space="preserve">  事務消耗品費</t>
  </si>
  <si>
    <t xml:space="preserve">  印刷製本費</t>
  </si>
  <si>
    <t xml:space="preserve">  修繕費</t>
  </si>
  <si>
    <t xml:space="preserve">  通信運搬費</t>
  </si>
  <si>
    <t xml:space="preserve">  会議費</t>
  </si>
  <si>
    <t xml:space="preserve">  広報費</t>
  </si>
  <si>
    <t xml:space="preserve">  業務委託費</t>
  </si>
  <si>
    <t xml:space="preserve">  手数料</t>
  </si>
  <si>
    <t xml:space="preserve">  保険料（事務）</t>
  </si>
  <si>
    <t xml:space="preserve">  土地・建物賃借料</t>
  </si>
  <si>
    <t xml:space="preserve">  租税公課</t>
  </si>
  <si>
    <t xml:space="preserve">  保守料</t>
  </si>
  <si>
    <t xml:space="preserve">  諸会費</t>
  </si>
  <si>
    <t xml:space="preserve">  雑費（事務）</t>
  </si>
  <si>
    <t>減価償却費</t>
  </si>
  <si>
    <t>国庫補助金等特別積立金取崩額</t>
  </si>
  <si>
    <t>サービス活動費用計（２）</t>
  </si>
  <si>
    <t>　サービス活動増減差額 (３)＝(１)－（２）</t>
  </si>
  <si>
    <t>サービス活動外増減の部</t>
  </si>
  <si>
    <t>借入金利息補助金収益</t>
  </si>
  <si>
    <t>受取利息配当金収益</t>
  </si>
  <si>
    <t>その他のサービス活動外収益</t>
  </si>
  <si>
    <t xml:space="preserve">  受入研修費収益</t>
  </si>
  <si>
    <t xml:space="preserve">  利用者等外給食収益</t>
  </si>
  <si>
    <t xml:space="preserve">  雑収益</t>
  </si>
  <si>
    <t>サービス活動外収益計(４)</t>
  </si>
  <si>
    <t>支払利息</t>
  </si>
  <si>
    <t>その他のサービス活動外費用</t>
  </si>
  <si>
    <t xml:space="preserve">  利用者等外給食費</t>
  </si>
  <si>
    <t xml:space="preserve">  雑損失</t>
  </si>
  <si>
    <t>サービス活動外費用計(５)</t>
  </si>
  <si>
    <t>　サービス活動外増減差額(６)＝(４)-（５）</t>
  </si>
  <si>
    <t>経常増減差額(７)=(３)＋(６)</t>
  </si>
  <si>
    <t>特別増減の部</t>
  </si>
  <si>
    <t>施設整備等補助金収益</t>
  </si>
  <si>
    <t xml:space="preserve">  施設整備等補助金収益</t>
  </si>
  <si>
    <t xml:space="preserve">  設備資金借入金元金償還補助金収益</t>
  </si>
  <si>
    <t>施設整備等寄付金収益</t>
  </si>
  <si>
    <t xml:space="preserve">  施設整備等寄付金収益</t>
  </si>
  <si>
    <t xml:space="preserve">  設備資金借入金元金償還寄付金収益</t>
  </si>
  <si>
    <t>長期運営資金借入金元金償還寄付金収益</t>
  </si>
  <si>
    <t>固定資産受増額</t>
  </si>
  <si>
    <t xml:space="preserve">  ○○受贈額</t>
  </si>
  <si>
    <t>固定資産売却益</t>
  </si>
  <si>
    <t xml:space="preserve">  車輌運搬具売却益</t>
  </si>
  <si>
    <t xml:space="preserve">  器具及び備品売却益</t>
  </si>
  <si>
    <t xml:space="preserve">  ○○売却益</t>
  </si>
  <si>
    <t>拠点区分間繰入金収益</t>
  </si>
  <si>
    <t>拠点区分間固定資産移管収益</t>
  </si>
  <si>
    <t>サービス区分間繰入金収益</t>
  </si>
  <si>
    <t>その他の特別収益</t>
  </si>
  <si>
    <t xml:space="preserve">  退職給付引当金 会計基準移行時 過年度分修正額</t>
  </si>
  <si>
    <t xml:space="preserve">  国庫補助 会計基準移行時 過年度分修正額</t>
  </si>
  <si>
    <t>特別収益計(８)</t>
  </si>
  <si>
    <t>基本金組入額</t>
  </si>
  <si>
    <t>資産評価損</t>
  </si>
  <si>
    <t>固定資産売却損・処分損</t>
  </si>
  <si>
    <t xml:space="preserve">  建物売却損・処分損</t>
  </si>
  <si>
    <t xml:space="preserve">  車輌運搬具売却損・処分損</t>
  </si>
  <si>
    <t xml:space="preserve">  器具及び備品売却損・処分損</t>
  </si>
  <si>
    <t xml:space="preserve">  その他の固定資産売却損・処分損</t>
  </si>
  <si>
    <t>国庫補助金等特別積立金取崩額（除却等）</t>
  </si>
  <si>
    <t>国庫補助金等特別積立金積立額</t>
  </si>
  <si>
    <t>災害損失</t>
  </si>
  <si>
    <t>拠点区分間繰入金費用</t>
  </si>
  <si>
    <t>拠点区分間固定資産移管費用</t>
  </si>
  <si>
    <t>サービス区分間繰入金費用</t>
  </si>
  <si>
    <t>その他の特別損失</t>
  </si>
  <si>
    <t xml:space="preserve">  退職給付引当資産 会計基準移行時 過年度分修正額</t>
  </si>
  <si>
    <t>特別費用計(９)</t>
  </si>
  <si>
    <t>　特別増減差額(10)=(８)-(９)</t>
  </si>
  <si>
    <t>当期活動増減差額(11)=(7)+(10)</t>
  </si>
  <si>
    <t>繰越活動増減差額の部</t>
  </si>
  <si>
    <t>前期繰越活動増減差額(12）</t>
  </si>
  <si>
    <t>当期末繰越活動増減差額(13)=(11)+(12)</t>
  </si>
  <si>
    <t>基本金取崩額(14)</t>
  </si>
  <si>
    <t>その他の積立金取崩額(15)</t>
  </si>
  <si>
    <t xml:space="preserve">  措置施設繰越積立金取崩額</t>
  </si>
  <si>
    <t xml:space="preserve">  人件費積立金取崩額</t>
  </si>
  <si>
    <t xml:space="preserve">  修繕積立金取崩額</t>
  </si>
  <si>
    <t xml:space="preserve">  備品等購入積立金取崩額</t>
  </si>
  <si>
    <t xml:space="preserve">  保育所施設・設備整備積立金取崩額</t>
  </si>
  <si>
    <t xml:space="preserve">  その他の積立金取崩額</t>
  </si>
  <si>
    <t>その他の積立金積立額(16)</t>
  </si>
  <si>
    <t xml:space="preserve">  措置施設繰越積立金積立額</t>
  </si>
  <si>
    <t xml:space="preserve">  人件費積立金積立額</t>
  </si>
  <si>
    <t xml:space="preserve">  修繕積立金積立額</t>
  </si>
  <si>
    <t xml:space="preserve">  備品等購入積立金積立額</t>
  </si>
  <si>
    <t xml:space="preserve">  保育所施設・設備整備積立金積立額</t>
  </si>
  <si>
    <t xml:space="preserve">  その他の積立金積立額</t>
  </si>
  <si>
    <t>次期繰越活動増減差額(17)=(13)+(14)+(15)-(16)</t>
  </si>
  <si>
    <t>第2号の2様式</t>
  </si>
  <si>
    <t>事業活動内訳表</t>
  </si>
  <si>
    <t>　サービス活動増減差額(３)=(１)-(２)</t>
  </si>
  <si>
    <t>サービス活動外収益計(４)</t>
  </si>
  <si>
    <t>サービス活動外費用計（５）</t>
  </si>
  <si>
    <t>　サービス活動外増減差額（６）=(４)－(５)</t>
  </si>
  <si>
    <t>特別費用計（９）</t>
  </si>
  <si>
    <t>　特別増減差額（10）=(８)－(９)</t>
  </si>
  <si>
    <t>第3号の1様式</t>
  </si>
  <si>
    <t>貸借対照表</t>
  </si>
  <si>
    <t>平成 28 年  3 月 31 日現在</t>
  </si>
  <si>
    <t>資　　産　　の　　部</t>
  </si>
  <si>
    <t>負　　債　　の　　部</t>
  </si>
  <si>
    <t>当年</t>
  </si>
  <si>
    <t>前年</t>
  </si>
  <si>
    <t>増減</t>
  </si>
  <si>
    <t>度末</t>
  </si>
  <si>
    <t>流動資産</t>
  </si>
  <si>
    <t>流動負債</t>
  </si>
  <si>
    <t xml:space="preserve">  現金預金</t>
  </si>
  <si>
    <t xml:space="preserve">  事業未払金</t>
  </si>
  <si>
    <t xml:space="preserve">    現　　金</t>
  </si>
  <si>
    <t xml:space="preserve">  その他の未払金</t>
  </si>
  <si>
    <t xml:space="preserve">    普通預金</t>
  </si>
  <si>
    <t xml:space="preserve">  １年以内返済予定設備資金借入金</t>
  </si>
  <si>
    <t xml:space="preserve">    当座預金</t>
  </si>
  <si>
    <t xml:space="preserve">  預り金</t>
  </si>
  <si>
    <t xml:space="preserve">    定期預金</t>
  </si>
  <si>
    <t xml:space="preserve">    その他の預り金</t>
  </si>
  <si>
    <t xml:space="preserve">  事業未収金</t>
  </si>
  <si>
    <t xml:space="preserve">  職員預り金</t>
  </si>
  <si>
    <t xml:space="preserve">  未収補助金</t>
  </si>
  <si>
    <t xml:space="preserve">    健康保険料（職員預り金）</t>
  </si>
  <si>
    <t xml:space="preserve">  立替金</t>
  </si>
  <si>
    <t xml:space="preserve">    厚生年金（職員預り金）</t>
  </si>
  <si>
    <t xml:space="preserve">  前払費用</t>
  </si>
  <si>
    <t xml:space="preserve">    所得税（職員預り金）</t>
  </si>
  <si>
    <t xml:space="preserve">    前払費用（支払資金）</t>
  </si>
  <si>
    <t xml:space="preserve">    住民税（職員預り金）</t>
  </si>
  <si>
    <t xml:space="preserve">    前払費用（長期からの振替用）</t>
  </si>
  <si>
    <t xml:space="preserve">    退職共済掛金（職員預り金）</t>
  </si>
  <si>
    <t xml:space="preserve">  その他の流動資産</t>
  </si>
  <si>
    <t xml:space="preserve">    その他の預り金（職員預り金）</t>
  </si>
  <si>
    <t xml:space="preserve">    資金諸口</t>
  </si>
  <si>
    <t xml:space="preserve">  前受収益</t>
  </si>
  <si>
    <t xml:space="preserve">  賞与引当金</t>
  </si>
  <si>
    <t xml:space="preserve">    職員賞与</t>
  </si>
  <si>
    <t xml:space="preserve">    法定福利費</t>
  </si>
  <si>
    <t>固定資産</t>
  </si>
  <si>
    <t>固定負債</t>
  </si>
  <si>
    <t xml:space="preserve"> 基本財産</t>
  </si>
  <si>
    <t xml:space="preserve">  設備資金借入金</t>
  </si>
  <si>
    <t xml:space="preserve">  土地</t>
  </si>
  <si>
    <t xml:space="preserve">    設備資金借入金（医療）</t>
  </si>
  <si>
    <t xml:space="preserve">  建物</t>
  </si>
  <si>
    <t xml:space="preserve">    設備資金借入金（県社協）</t>
  </si>
  <si>
    <t xml:space="preserve">    建物（取得価額）</t>
  </si>
  <si>
    <t xml:space="preserve">  退職給付引当金</t>
  </si>
  <si>
    <t xml:space="preserve">    建物（減価償却累計額）</t>
  </si>
  <si>
    <t xml:space="preserve">    県共済会退職給与引当金</t>
  </si>
  <si>
    <t xml:space="preserve"> その他の固定資産</t>
  </si>
  <si>
    <t xml:space="preserve">  構築物</t>
  </si>
  <si>
    <t xml:space="preserve">    構築物（取得価額）</t>
  </si>
  <si>
    <t>負債の部合計</t>
  </si>
  <si>
    <t xml:space="preserve">    構築物（減価償却累計額）</t>
  </si>
  <si>
    <t>純　　資　　産　　の　　部</t>
  </si>
  <si>
    <t xml:space="preserve">  器具及び備品</t>
  </si>
  <si>
    <t>基本金</t>
  </si>
  <si>
    <t xml:space="preserve">    器具及び備品（取得価額）</t>
  </si>
  <si>
    <t xml:space="preserve">  第一号基本金</t>
  </si>
  <si>
    <t xml:space="preserve">    器具及び備品（減価償却累計額）</t>
  </si>
  <si>
    <t>国庫補助金等特別積立金</t>
  </si>
  <si>
    <t xml:space="preserve">  権利</t>
  </si>
  <si>
    <t>その他の積立金</t>
  </si>
  <si>
    <t xml:space="preserve">  退職給付引当資産</t>
  </si>
  <si>
    <t xml:space="preserve">  人件費積立金</t>
  </si>
  <si>
    <t xml:space="preserve">  保育所繰越積立資産</t>
  </si>
  <si>
    <t xml:space="preserve">  修繕費積立金</t>
  </si>
  <si>
    <t xml:space="preserve">    人件費積立資産</t>
  </si>
  <si>
    <t xml:space="preserve">  備品等購入積立金</t>
  </si>
  <si>
    <t xml:space="preserve">    修繕費積立預金</t>
  </si>
  <si>
    <t xml:space="preserve">  保育所施設・設備整備積立金</t>
  </si>
  <si>
    <t xml:space="preserve">    備品購入等積立資産</t>
  </si>
  <si>
    <t xml:space="preserve">  その他の積立金</t>
  </si>
  <si>
    <t xml:space="preserve">  保育所施設・設備整備積立資産</t>
  </si>
  <si>
    <t>次期繰越活動増減差額</t>
  </si>
  <si>
    <t xml:space="preserve">  その他の積立資産</t>
  </si>
  <si>
    <t xml:space="preserve">  （うち当期活動増減差額）</t>
  </si>
  <si>
    <t xml:space="preserve">  長期前払費用</t>
  </si>
  <si>
    <t xml:space="preserve">  その他の固定資産</t>
  </si>
  <si>
    <t>純資産の部合計</t>
  </si>
  <si>
    <t>資産の部合計</t>
  </si>
  <si>
    <t>負債及び純資産の部合計</t>
  </si>
  <si>
    <t>第3号の2様式</t>
  </si>
  <si>
    <t>貸借対照表内訳表</t>
  </si>
  <si>
    <t>流動資産</t>
  </si>
  <si>
    <t xml:space="preserve">  拠点区分間貸付金</t>
  </si>
  <si>
    <t>流動負債</t>
  </si>
  <si>
    <t xml:space="preserve">  拠点区分間借入金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</si>
</sst>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49" fontId="44" fillId="0" borderId="0" xfId="0" applyNumberFormat="1" applyFont="1" applyFill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49" fontId="44" fillId="0" borderId="0" xfId="0" applyNumberFormat="1" applyFont="1" applyFill="1" applyAlignment="1">
      <alignment horizontal="center" vertical="center" shrinkToFit="1"/>
    </xf>
    <xf numFmtId="49" fontId="44" fillId="0" borderId="0" xfId="0" applyNumberFormat="1" applyFont="1" applyFill="1" applyAlignment="1">
      <alignment horizontal="right" vertical="center" shrinkToFit="1"/>
    </xf>
    <xf numFmtId="49" fontId="44" fillId="0" borderId="10" xfId="0" applyNumberFormat="1" applyFont="1" applyFill="1" applyBorder="1" applyAlignment="1">
      <alignment horizontal="center" vertical="center" shrinkToFit="1"/>
    </xf>
    <xf numFmtId="49" fontId="44" fillId="0" borderId="11" xfId="0" applyNumberFormat="1" applyFont="1" applyFill="1" applyBorder="1" applyAlignment="1">
      <alignment vertical="center" shrinkToFit="1"/>
    </xf>
    <xf numFmtId="176" fontId="46" fillId="0" borderId="11" xfId="0" applyNumberFormat="1" applyFont="1" applyFill="1" applyBorder="1" applyAlignment="1">
      <alignment horizontal="right" vertical="center" shrinkToFit="1"/>
    </xf>
    <xf numFmtId="176" fontId="46" fillId="0" borderId="12" xfId="0" applyNumberFormat="1" applyFont="1" applyFill="1" applyBorder="1" applyAlignment="1">
      <alignment horizontal="right" vertical="center" shrinkToFit="1"/>
    </xf>
    <xf numFmtId="176" fontId="46" fillId="0" borderId="11" xfId="0" applyNumberFormat="1" applyFont="1" applyFill="1" applyBorder="1" applyAlignment="1">
      <alignment horizontal="left" vertical="center" shrinkToFit="1"/>
    </xf>
    <xf numFmtId="49" fontId="44" fillId="0" borderId="12" xfId="0" applyNumberFormat="1" applyFont="1" applyFill="1" applyBorder="1" applyAlignment="1">
      <alignment vertical="center" shrinkToFit="1"/>
    </xf>
    <xf numFmtId="176" fontId="46" fillId="0" borderId="12" xfId="0" applyNumberFormat="1" applyFont="1" applyFill="1" applyBorder="1" applyAlignment="1">
      <alignment horizontal="left" vertical="center" shrinkToFit="1"/>
    </xf>
    <xf numFmtId="176" fontId="46" fillId="0" borderId="10" xfId="0" applyNumberFormat="1" applyFont="1" applyFill="1" applyBorder="1" applyAlignment="1">
      <alignment horizontal="right" vertical="center" shrinkToFit="1"/>
    </xf>
    <xf numFmtId="176" fontId="46" fillId="0" borderId="10" xfId="0" applyNumberFormat="1" applyFont="1" applyFill="1" applyBorder="1" applyAlignment="1">
      <alignment horizontal="left" vertical="center" shrinkToFit="1"/>
    </xf>
    <xf numFmtId="49" fontId="44" fillId="0" borderId="13" xfId="0" applyNumberFormat="1" applyFont="1" applyFill="1" applyBorder="1" applyAlignment="1">
      <alignment vertical="center" shrinkToFit="1"/>
    </xf>
    <xf numFmtId="176" fontId="46" fillId="0" borderId="13" xfId="0" applyNumberFormat="1" applyFont="1" applyFill="1" applyBorder="1" applyAlignment="1">
      <alignment horizontal="right" vertical="center" shrinkToFit="1"/>
    </xf>
    <xf numFmtId="176" fontId="46" fillId="0" borderId="13" xfId="0" applyNumberFormat="1" applyFont="1" applyFill="1" applyBorder="1" applyAlignment="1">
      <alignment horizontal="left" vertical="center" shrinkToFit="1"/>
    </xf>
    <xf numFmtId="49" fontId="44" fillId="0" borderId="11" xfId="0" applyNumberFormat="1" applyFont="1" applyFill="1" applyBorder="1" applyAlignment="1">
      <alignment horizontal="left" vertical="center" shrinkToFit="1"/>
    </xf>
    <xf numFmtId="49" fontId="44" fillId="0" borderId="12" xfId="0" applyNumberFormat="1" applyFont="1" applyFill="1" applyBorder="1" applyAlignment="1">
      <alignment horizontal="left" vertical="center" shrinkToFit="1"/>
    </xf>
    <xf numFmtId="176" fontId="46" fillId="0" borderId="14" xfId="0" applyNumberFormat="1" applyFont="1" applyFill="1" applyBorder="1" applyAlignment="1">
      <alignment horizontal="right" vertical="center" shrinkToFit="1"/>
    </xf>
    <xf numFmtId="176" fontId="46" fillId="0" borderId="15" xfId="0" applyNumberFormat="1" applyFont="1" applyFill="1" applyBorder="1" applyAlignment="1">
      <alignment horizontal="left" vertical="center" shrinkToFit="1"/>
    </xf>
    <xf numFmtId="49" fontId="44" fillId="0" borderId="16" xfId="0" applyNumberFormat="1" applyFont="1" applyFill="1" applyBorder="1" applyAlignment="1">
      <alignment horizontal="left" vertical="center" shrinkToFit="1"/>
    </xf>
    <xf numFmtId="49" fontId="44" fillId="0" borderId="17" xfId="0" applyNumberFormat="1" applyFont="1" applyFill="1" applyBorder="1" applyAlignment="1">
      <alignment horizontal="left" vertical="center" shrinkToFit="1"/>
    </xf>
    <xf numFmtId="49" fontId="44" fillId="0" borderId="18" xfId="0" applyNumberFormat="1" applyFont="1" applyFill="1" applyBorder="1" applyAlignment="1">
      <alignment horizontal="left" vertical="center" shrinkToFit="1"/>
    </xf>
    <xf numFmtId="49" fontId="44" fillId="0" borderId="19" xfId="0" applyNumberFormat="1" applyFont="1" applyFill="1" applyBorder="1" applyAlignment="1">
      <alignment horizontal="left" vertical="center" shrinkToFit="1"/>
    </xf>
    <xf numFmtId="176" fontId="46" fillId="0" borderId="19" xfId="0" applyNumberFormat="1" applyFont="1" applyFill="1" applyBorder="1" applyAlignment="1">
      <alignment horizontal="right" vertical="center" shrinkToFit="1"/>
    </xf>
    <xf numFmtId="0" fontId="45" fillId="0" borderId="0" xfId="0" applyFont="1" applyFill="1" applyBorder="1" applyAlignment="1">
      <alignment vertical="center" shrinkToFit="1"/>
    </xf>
    <xf numFmtId="49" fontId="44" fillId="0" borderId="0" xfId="0" applyNumberFormat="1" applyFont="1" applyFill="1" applyAlignment="1">
      <alignment horizontal="right"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Border="1" applyAlignment="1">
      <alignment horizontal="left" vertical="center" shrinkToFit="1"/>
    </xf>
    <xf numFmtId="49" fontId="44" fillId="0" borderId="17" xfId="0" applyNumberFormat="1" applyFont="1" applyFill="1" applyBorder="1" applyAlignment="1">
      <alignment horizontal="center" vertical="center" shrinkToFit="1"/>
    </xf>
    <xf numFmtId="49" fontId="44" fillId="0" borderId="17" xfId="0" applyNumberFormat="1" applyFont="1" applyFill="1" applyBorder="1" applyAlignment="1">
      <alignment horizontal="right" vertical="center" shrinkToFit="1"/>
    </xf>
    <xf numFmtId="176" fontId="46" fillId="0" borderId="20" xfId="0" applyNumberFormat="1" applyFont="1" applyFill="1" applyBorder="1" applyAlignment="1">
      <alignment horizontal="right" vertical="center" shrinkToFit="1"/>
    </xf>
    <xf numFmtId="49" fontId="44" fillId="0" borderId="11" xfId="0" applyNumberFormat="1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center" vertical="center" shrinkToFit="1"/>
    </xf>
    <xf numFmtId="49" fontId="44" fillId="0" borderId="13" xfId="0" applyNumberFormat="1" applyFont="1" applyFill="1" applyBorder="1" applyAlignment="1">
      <alignment horizontal="left" vertical="center" shrinkToFit="1"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Alignment="1">
      <alignment horizontal="center" vertical="center" shrinkToFit="1"/>
    </xf>
    <xf numFmtId="0" fontId="45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Alignment="1">
      <alignment horizontal="right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horizontal="centerContinuous" vertical="center" shrinkToFit="1"/>
    </xf>
    <xf numFmtId="49" fontId="44" fillId="0" borderId="10" xfId="0" applyNumberFormat="1" applyFont="1" applyFill="1" applyBorder="1" applyAlignment="1">
      <alignment horizontal="centerContinuous" vertical="center" shrinkToFit="1"/>
    </xf>
    <xf numFmtId="49" fontId="44" fillId="0" borderId="21" xfId="0" applyNumberFormat="1" applyFont="1" applyFill="1" applyBorder="1" applyAlignment="1">
      <alignment vertical="center" shrinkToFit="1"/>
    </xf>
    <xf numFmtId="49" fontId="44" fillId="0" borderId="22" xfId="0" applyNumberFormat="1" applyFont="1" applyFill="1" applyBorder="1" applyAlignment="1">
      <alignment horizontal="center" vertical="center" shrinkToFit="1"/>
    </xf>
    <xf numFmtId="49" fontId="44" fillId="0" borderId="21" xfId="0" applyNumberFormat="1" applyFont="1" applyFill="1" applyBorder="1" applyAlignment="1">
      <alignment horizontal="center" vertical="center" shrinkToFit="1"/>
    </xf>
    <xf numFmtId="49" fontId="44" fillId="0" borderId="23" xfId="0" applyNumberFormat="1" applyFont="1" applyFill="1" applyBorder="1" applyAlignment="1">
      <alignment vertical="center" shrinkToFit="1"/>
    </xf>
    <xf numFmtId="49" fontId="44" fillId="0" borderId="24" xfId="0" applyNumberFormat="1" applyFont="1" applyFill="1" applyBorder="1" applyAlignment="1">
      <alignment horizontal="center" vertical="center" shrinkToFit="1"/>
    </xf>
    <xf numFmtId="49" fontId="44" fillId="0" borderId="25" xfId="0" applyNumberFormat="1" applyFont="1" applyFill="1" applyBorder="1" applyAlignment="1">
      <alignment vertical="center" shrinkToFit="1"/>
    </xf>
    <xf numFmtId="49" fontId="44" fillId="0" borderId="23" xfId="0" applyNumberFormat="1" applyFont="1" applyFill="1" applyBorder="1" applyAlignment="1">
      <alignment horizontal="center" vertical="center" shrinkToFit="1"/>
    </xf>
    <xf numFmtId="49" fontId="44" fillId="0" borderId="26" xfId="0" applyNumberFormat="1" applyFont="1" applyFill="1" applyBorder="1" applyAlignment="1">
      <alignment vertical="center" shrinkToFit="1"/>
    </xf>
    <xf numFmtId="176" fontId="46" fillId="0" borderId="27" xfId="0" applyNumberFormat="1" applyFont="1" applyFill="1" applyBorder="1" applyAlignment="1">
      <alignment horizontal="right" vertical="center" shrinkToFit="1"/>
    </xf>
    <xf numFmtId="176" fontId="46" fillId="0" borderId="28" xfId="0" applyNumberFormat="1" applyFont="1" applyFill="1" applyBorder="1" applyAlignment="1">
      <alignment horizontal="right" vertical="center" shrinkToFit="1"/>
    </xf>
    <xf numFmtId="49" fontId="44" fillId="0" borderId="29" xfId="0" applyNumberFormat="1" applyFont="1" applyFill="1" applyBorder="1" applyAlignment="1">
      <alignment vertical="center" shrinkToFit="1"/>
    </xf>
    <xf numFmtId="176" fontId="46" fillId="0" borderId="26" xfId="0" applyNumberFormat="1" applyFont="1" applyFill="1" applyBorder="1" applyAlignment="1">
      <alignment horizontal="right" vertical="center" shrinkToFit="1"/>
    </xf>
    <xf numFmtId="49" fontId="44" fillId="0" borderId="30" xfId="0" applyNumberFormat="1" applyFont="1" applyFill="1" applyBorder="1" applyAlignment="1">
      <alignment horizontal="left" vertical="center" shrinkToFit="1"/>
    </xf>
    <xf numFmtId="176" fontId="46" fillId="0" borderId="31" xfId="0" applyNumberFormat="1" applyFont="1" applyFill="1" applyBorder="1" applyAlignment="1">
      <alignment horizontal="right" vertical="center" shrinkToFit="1"/>
    </xf>
    <xf numFmtId="176" fontId="46" fillId="0" borderId="32" xfId="0" applyNumberFormat="1" applyFont="1" applyFill="1" applyBorder="1" applyAlignment="1">
      <alignment horizontal="right" vertical="center" shrinkToFit="1"/>
    </xf>
    <xf numFmtId="49" fontId="44" fillId="0" borderId="33" xfId="0" applyNumberFormat="1" applyFont="1" applyFill="1" applyBorder="1" applyAlignment="1">
      <alignment horizontal="left" vertical="center" shrinkToFit="1"/>
    </xf>
    <xf numFmtId="176" fontId="46" fillId="0" borderId="30" xfId="0" applyNumberFormat="1" applyFont="1" applyFill="1" applyBorder="1" applyAlignment="1">
      <alignment horizontal="right" vertical="center" shrinkToFit="1"/>
    </xf>
    <xf numFmtId="49" fontId="44" fillId="0" borderId="34" xfId="0" applyNumberFormat="1" applyFont="1" applyFill="1" applyBorder="1" applyAlignment="1">
      <alignment horizontal="left" vertical="center" shrinkToFit="1"/>
    </xf>
    <xf numFmtId="176" fontId="46" fillId="0" borderId="35" xfId="0" applyNumberFormat="1" applyFont="1" applyFill="1" applyBorder="1" applyAlignment="1">
      <alignment horizontal="right" vertical="center" shrinkToFit="1"/>
    </xf>
    <xf numFmtId="176" fontId="46" fillId="0" borderId="36" xfId="0" applyNumberFormat="1" applyFont="1" applyFill="1" applyBorder="1" applyAlignment="1">
      <alignment horizontal="right" vertical="center" shrinkToFit="1"/>
    </xf>
    <xf numFmtId="176" fontId="46" fillId="0" borderId="34" xfId="0" applyNumberFormat="1" applyFont="1" applyFill="1" applyBorder="1" applyAlignment="1">
      <alignment horizontal="right" vertical="center" shrinkToFit="1"/>
    </xf>
    <xf numFmtId="49" fontId="44" fillId="0" borderId="23" xfId="0" applyNumberFormat="1" applyFont="1" applyFill="1" applyBorder="1" applyAlignment="1">
      <alignment horizontal="left" vertical="center" shrinkToFit="1"/>
    </xf>
    <xf numFmtId="176" fontId="46" fillId="0" borderId="37" xfId="0" applyNumberFormat="1" applyFont="1" applyFill="1" applyBorder="1" applyAlignment="1">
      <alignment horizontal="right" vertical="center" shrinkToFit="1"/>
    </xf>
    <xf numFmtId="176" fontId="46" fillId="0" borderId="38" xfId="0" applyNumberFormat="1" applyFont="1" applyFill="1" applyBorder="1" applyAlignment="1">
      <alignment horizontal="right" vertical="center" shrinkToFit="1"/>
    </xf>
    <xf numFmtId="176" fontId="46" fillId="0" borderId="39" xfId="0" applyNumberFormat="1" applyFont="1" applyFill="1" applyBorder="1" applyAlignment="1">
      <alignment horizontal="right" vertical="center" shrinkToFit="1"/>
    </xf>
    <xf numFmtId="49" fontId="44" fillId="0" borderId="37" xfId="0" applyNumberFormat="1" applyFont="1" applyFill="1" applyBorder="1" applyAlignment="1">
      <alignment horizontal="centerContinuous" vertical="center" shrinkToFit="1"/>
    </xf>
    <xf numFmtId="49" fontId="44" fillId="0" borderId="38" xfId="0" applyNumberFormat="1" applyFont="1" applyFill="1" applyBorder="1" applyAlignment="1">
      <alignment horizontal="centerContinuous" vertical="center" shrinkToFit="1"/>
    </xf>
    <xf numFmtId="49" fontId="44" fillId="0" borderId="39" xfId="0" applyNumberFormat="1" applyFont="1" applyFill="1" applyBorder="1" applyAlignment="1">
      <alignment horizontal="centerContinuous" vertical="center" shrinkToFit="1"/>
    </xf>
    <xf numFmtId="49" fontId="44" fillId="0" borderId="33" xfId="0" applyNumberFormat="1" applyFont="1" applyFill="1" applyBorder="1" applyAlignment="1">
      <alignment vertical="center" shrinkToFit="1"/>
    </xf>
    <xf numFmtId="176" fontId="46" fillId="0" borderId="21" xfId="0" applyNumberFormat="1" applyFont="1" applyFill="1" applyBorder="1" applyAlignment="1">
      <alignment horizontal="right" vertical="center" shrinkToFit="1"/>
    </xf>
    <xf numFmtId="176" fontId="46" fillId="0" borderId="22" xfId="0" applyNumberFormat="1" applyFont="1" applyFill="1" applyBorder="1" applyAlignment="1">
      <alignment horizontal="right" vertical="center" shrinkToFit="1"/>
    </xf>
    <xf numFmtId="176" fontId="46" fillId="0" borderId="40" xfId="0" applyNumberFormat="1" applyFont="1" applyFill="1" applyBorder="1" applyAlignment="1">
      <alignment horizontal="right" vertical="center" shrinkToFit="1"/>
    </xf>
    <xf numFmtId="49" fontId="44" fillId="0" borderId="37" xfId="0" applyNumberFormat="1" applyFont="1" applyFill="1" applyBorder="1" applyAlignment="1">
      <alignment horizontal="center" vertical="center" shrinkToFit="1"/>
    </xf>
    <xf numFmtId="176" fontId="46" fillId="0" borderId="41" xfId="0" applyNumberFormat="1" applyFont="1" applyFill="1" applyBorder="1" applyAlignment="1">
      <alignment horizontal="right" vertical="center" shrinkToFit="1"/>
    </xf>
    <xf numFmtId="0" fontId="45" fillId="0" borderId="0" xfId="0" applyFont="1" applyFill="1" applyAlignment="1">
      <alignment vertical="center"/>
    </xf>
    <xf numFmtId="49" fontId="44" fillId="0" borderId="42" xfId="0" applyNumberFormat="1" applyFont="1" applyFill="1" applyBorder="1" applyAlignment="1">
      <alignment vertical="center" shrinkToFit="1"/>
    </xf>
    <xf numFmtId="176" fontId="46" fillId="0" borderId="42" xfId="0" applyNumberFormat="1" applyFont="1" applyFill="1" applyBorder="1" applyAlignment="1">
      <alignment horizontal="right" vertical="center" shrinkToFit="1"/>
    </xf>
    <xf numFmtId="49" fontId="44" fillId="0" borderId="14" xfId="0" applyNumberFormat="1" applyFont="1" applyFill="1" applyBorder="1" applyAlignment="1">
      <alignment horizontal="left" vertical="center" shrinkToFit="1"/>
    </xf>
    <xf numFmtId="49" fontId="44" fillId="0" borderId="43" xfId="0" applyNumberFormat="1" applyFont="1" applyFill="1" applyBorder="1" applyAlignment="1">
      <alignment vertical="center" shrinkToFit="1"/>
    </xf>
    <xf numFmtId="176" fontId="46" fillId="0" borderId="29" xfId="0" applyNumberFormat="1" applyFont="1" applyFill="1" applyBorder="1" applyAlignment="1">
      <alignment horizontal="right" vertical="center" shrinkToFit="1"/>
    </xf>
    <xf numFmtId="49" fontId="44" fillId="0" borderId="14" xfId="0" applyNumberFormat="1" applyFont="1" applyFill="1" applyBorder="1" applyAlignment="1">
      <alignment vertical="center" shrinkToFit="1"/>
    </xf>
    <xf numFmtId="49" fontId="44" fillId="0" borderId="44" xfId="0" applyNumberFormat="1" applyFont="1" applyFill="1" applyBorder="1" applyAlignment="1">
      <alignment horizontal="left" vertical="center" shrinkToFit="1"/>
    </xf>
    <xf numFmtId="49" fontId="44" fillId="0" borderId="41" xfId="0" applyNumberFormat="1" applyFont="1" applyFill="1" applyBorder="1" applyAlignment="1">
      <alignment horizontal="center" vertical="center" shrinkToFit="1"/>
    </xf>
    <xf numFmtId="49" fontId="44" fillId="0" borderId="45" xfId="0" applyNumberFormat="1" applyFont="1" applyFill="1" applyBorder="1" applyAlignment="1">
      <alignment vertical="center" shrinkToFit="1"/>
    </xf>
    <xf numFmtId="49" fontId="44" fillId="0" borderId="41" xfId="0" applyNumberFormat="1" applyFont="1" applyFill="1" applyBorder="1" applyAlignment="1">
      <alignment vertical="center" shrinkToFit="1"/>
    </xf>
    <xf numFmtId="49" fontId="44" fillId="0" borderId="41" xfId="0" applyNumberFormat="1" applyFont="1" applyFill="1" applyBorder="1" applyAlignment="1">
      <alignment horizontal="center" vertical="center" shrinkToFit="1"/>
    </xf>
    <xf numFmtId="49" fontId="44" fillId="0" borderId="19" xfId="0" applyNumberFormat="1" applyFont="1" applyFill="1" applyBorder="1" applyAlignment="1">
      <alignment horizontal="center" vertical="center" shrinkToFit="1"/>
    </xf>
    <xf numFmtId="49" fontId="44" fillId="0" borderId="20" xfId="0" applyNumberFormat="1" applyFont="1" applyFill="1" applyBorder="1" applyAlignment="1">
      <alignment horizontal="center" vertical="center" shrinkToFit="1"/>
    </xf>
    <xf numFmtId="49" fontId="44" fillId="0" borderId="0" xfId="0" applyNumberFormat="1" applyFont="1" applyFill="1" applyAlignment="1">
      <alignment horizontal="center" vertical="center" shrinkToFit="1"/>
    </xf>
    <xf numFmtId="49" fontId="48" fillId="0" borderId="0" xfId="0" applyNumberFormat="1" applyFont="1" applyFill="1" applyBorder="1" applyAlignment="1">
      <alignment horizontal="center" vertical="center" shrinkToFit="1"/>
    </xf>
    <xf numFmtId="49" fontId="44" fillId="0" borderId="0" xfId="0" applyNumberFormat="1" applyFont="1" applyFill="1" applyAlignment="1">
      <alignment horizontal="right" vertical="center" shrinkToFit="1"/>
    </xf>
    <xf numFmtId="49" fontId="47" fillId="0" borderId="0" xfId="0" applyNumberFormat="1" applyFont="1" applyFill="1" applyAlignment="1">
      <alignment horizontal="center" vertical="center" shrinkToFit="1"/>
    </xf>
    <xf numFmtId="49" fontId="44" fillId="0" borderId="11" xfId="0" applyNumberFormat="1" applyFont="1" applyFill="1" applyBorder="1" applyAlignment="1">
      <alignment horizontal="center" vertical="center" textRotation="255" shrinkToFit="1"/>
    </xf>
    <xf numFmtId="49" fontId="44" fillId="0" borderId="12" xfId="0" applyNumberFormat="1" applyFont="1" applyFill="1" applyBorder="1" applyAlignment="1">
      <alignment horizontal="center" vertical="center" textRotation="255" shrinkToFit="1"/>
    </xf>
    <xf numFmtId="49" fontId="44" fillId="0" borderId="13" xfId="0" applyNumberFormat="1" applyFont="1" applyFill="1" applyBorder="1" applyAlignment="1">
      <alignment horizontal="center" vertical="center" textRotation="255" shrinkToFit="1"/>
    </xf>
    <xf numFmtId="49" fontId="44" fillId="0" borderId="41" xfId="0" applyNumberFormat="1" applyFont="1" applyFill="1" applyBorder="1" applyAlignment="1">
      <alignment horizontal="left" vertical="center" shrinkToFit="1"/>
    </xf>
    <xf numFmtId="49" fontId="44" fillId="0" borderId="20" xfId="0" applyNumberFormat="1" applyFont="1" applyFill="1" applyBorder="1" applyAlignment="1">
      <alignment horizontal="left" vertical="center" shrinkToFit="1"/>
    </xf>
    <xf numFmtId="49" fontId="44" fillId="0" borderId="10" xfId="0" applyNumberFormat="1" applyFont="1" applyFill="1" applyBorder="1" applyAlignment="1">
      <alignment horizontal="center" vertical="center" textRotation="255" shrinkToFit="1"/>
    </xf>
    <xf numFmtId="49" fontId="49" fillId="0" borderId="12" xfId="0" applyNumberFormat="1" applyFont="1" applyFill="1" applyBorder="1" applyAlignment="1">
      <alignment horizontal="center" vertical="center" textRotation="255" shrinkToFit="1"/>
    </xf>
    <xf numFmtId="49" fontId="49" fillId="0" borderId="13" xfId="0" applyNumberFormat="1" applyFont="1" applyFill="1" applyBorder="1" applyAlignment="1">
      <alignment horizontal="center" vertical="center" textRotation="255" shrinkToFit="1"/>
    </xf>
    <xf numFmtId="49" fontId="44" fillId="0" borderId="10" xfId="0" applyNumberFormat="1" applyFont="1" applyFill="1" applyBorder="1" applyAlignment="1">
      <alignment horizontal="left" vertical="center" shrinkToFit="1"/>
    </xf>
    <xf numFmtId="0" fontId="44" fillId="0" borderId="46" xfId="0" applyFont="1" applyFill="1" applyBorder="1" applyAlignment="1">
      <alignment horizontal="left" vertical="top" shrinkToFit="1"/>
    </xf>
    <xf numFmtId="49" fontId="49" fillId="0" borderId="12" xfId="0" applyNumberFormat="1" applyFont="1" applyFill="1" applyBorder="1" applyAlignment="1">
      <alignment vertical="center" shrinkToFit="1"/>
    </xf>
    <xf numFmtId="49" fontId="49" fillId="0" borderId="13" xfId="0" applyNumberFormat="1" applyFont="1" applyFill="1" applyBorder="1" applyAlignment="1">
      <alignment vertical="center" shrinkToFit="1"/>
    </xf>
    <xf numFmtId="49" fontId="44" fillId="0" borderId="11" xfId="0" applyNumberFormat="1" applyFont="1" applyFill="1" applyBorder="1" applyAlignment="1">
      <alignment horizontal="left" vertical="center" shrinkToFit="1"/>
    </xf>
    <xf numFmtId="176" fontId="46" fillId="0" borderId="11" xfId="0" applyNumberFormat="1" applyFont="1" applyFill="1" applyBorder="1" applyAlignment="1">
      <alignment horizontal="center" vertical="center" shrinkToFit="1"/>
    </xf>
    <xf numFmtId="176" fontId="50" fillId="0" borderId="13" xfId="0" applyNumberFormat="1" applyFont="1" applyFill="1" applyBorder="1" applyAlignment="1">
      <alignment horizontal="center" vertical="center" shrinkToFit="1"/>
    </xf>
    <xf numFmtId="176" fontId="46" fillId="0" borderId="11" xfId="0" applyNumberFormat="1" applyFont="1" applyFill="1" applyBorder="1" applyAlignment="1">
      <alignment horizontal="right" vertical="center" shrinkToFit="1"/>
    </xf>
    <xf numFmtId="176" fontId="50" fillId="0" borderId="13" xfId="0" applyNumberFormat="1" applyFont="1" applyFill="1" applyBorder="1" applyAlignment="1">
      <alignment horizontal="right" vertical="center" shrinkToFit="1"/>
    </xf>
    <xf numFmtId="176" fontId="46" fillId="0" borderId="11" xfId="0" applyNumberFormat="1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49" fontId="44" fillId="0" borderId="0" xfId="0" applyNumberFormat="1" applyFont="1" applyFill="1" applyBorder="1" applyAlignment="1">
      <alignment horizontal="center" vertical="center" shrinkToFit="1"/>
    </xf>
    <xf numFmtId="49" fontId="44" fillId="0" borderId="47" xfId="0" applyNumberFormat="1" applyFont="1" applyFill="1" applyBorder="1" applyAlignment="1">
      <alignment horizontal="center" vertical="center" shrinkToFit="1"/>
    </xf>
    <xf numFmtId="49" fontId="44" fillId="0" borderId="46" xfId="0" applyNumberFormat="1" applyFont="1" applyFill="1" applyBorder="1" applyAlignment="1">
      <alignment horizontal="center" vertical="center" shrinkToFit="1"/>
    </xf>
    <xf numFmtId="49" fontId="44" fillId="0" borderId="48" xfId="0" applyNumberFormat="1" applyFont="1" applyFill="1" applyBorder="1" applyAlignment="1">
      <alignment horizontal="center" vertical="center" shrinkToFit="1"/>
    </xf>
    <xf numFmtId="49" fontId="44" fillId="0" borderId="16" xfId="0" applyNumberFormat="1" applyFont="1" applyFill="1" applyBorder="1" applyAlignment="1">
      <alignment horizontal="center" vertical="center" shrinkToFit="1"/>
    </xf>
    <xf numFmtId="49" fontId="44" fillId="0" borderId="17" xfId="0" applyNumberFormat="1" applyFont="1" applyFill="1" applyBorder="1" applyAlignment="1">
      <alignment horizontal="center" vertical="center" shrinkToFit="1"/>
    </xf>
    <xf numFmtId="49" fontId="44" fillId="0" borderId="18" xfId="0" applyNumberFormat="1" applyFont="1" applyFill="1" applyBorder="1" applyAlignment="1">
      <alignment horizontal="center" vertical="center" shrinkToFit="1"/>
    </xf>
    <xf numFmtId="49" fontId="44" fillId="0" borderId="11" xfId="0" applyNumberFormat="1" applyFont="1" applyFill="1" applyBorder="1" applyAlignment="1">
      <alignment horizontal="center" vertical="center" shrinkToFit="1"/>
    </xf>
    <xf numFmtId="49" fontId="44" fillId="0" borderId="13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44" fillId="0" borderId="18" xfId="0" applyNumberFormat="1" applyFont="1" applyFill="1" applyBorder="1" applyAlignment="1">
      <alignment horizontal="center" vertical="center" textRotation="255" shrinkToFit="1"/>
    </xf>
    <xf numFmtId="49" fontId="44" fillId="0" borderId="20" xfId="0" applyNumberFormat="1" applyFont="1" applyFill="1" applyBorder="1" applyAlignment="1">
      <alignment horizontal="center" vertical="center" textRotation="255" shrinkToFit="1"/>
    </xf>
    <xf numFmtId="49" fontId="44" fillId="0" borderId="19" xfId="0" applyNumberFormat="1" applyFont="1" applyFill="1" applyBorder="1" applyAlignment="1">
      <alignment horizontal="left" vertical="center" shrinkToFit="1"/>
    </xf>
    <xf numFmtId="0" fontId="45" fillId="0" borderId="46" xfId="0" applyFont="1" applyFill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20" xfId="0" applyBorder="1" applyAlignment="1">
      <alignment horizontal="left" vertical="center" shrinkToFit="1"/>
    </xf>
    <xf numFmtId="49" fontId="44" fillId="0" borderId="41" xfId="0" applyNumberFormat="1" applyFont="1" applyFill="1" applyBorder="1" applyAlignment="1">
      <alignment horizontal="left" vertical="center" wrapText="1" shrinkToFit="1"/>
    </xf>
    <xf numFmtId="49" fontId="44" fillId="0" borderId="20" xfId="0" applyNumberFormat="1" applyFont="1" applyFill="1" applyBorder="1" applyAlignment="1">
      <alignment horizontal="left" vertical="center" wrapText="1" shrinkToFit="1"/>
    </xf>
    <xf numFmtId="0" fontId="44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44" fillId="0" borderId="47" xfId="0" applyFont="1" applyFill="1" applyBorder="1" applyAlignment="1">
      <alignment horizontal="center" vertical="center" shrinkToFit="1"/>
    </xf>
    <xf numFmtId="0" fontId="44" fillId="0" borderId="46" xfId="0" applyFont="1" applyFill="1" applyBorder="1" applyAlignment="1">
      <alignment horizontal="center" vertical="center" shrinkToFit="1"/>
    </xf>
    <xf numFmtId="0" fontId="44" fillId="0" borderId="48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41" xfId="0" applyFont="1" applyFill="1" applyBorder="1" applyAlignment="1">
      <alignment horizontal="left" vertical="center" shrinkToFit="1"/>
    </xf>
    <xf numFmtId="0" fontId="44" fillId="0" borderId="19" xfId="0" applyFont="1" applyFill="1" applyBorder="1" applyAlignment="1">
      <alignment horizontal="lef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center" vertical="center" textRotation="255" shrinkToFit="1"/>
    </xf>
    <xf numFmtId="0" fontId="44" fillId="0" borderId="12" xfId="0" applyFont="1" applyFill="1" applyBorder="1" applyAlignment="1">
      <alignment horizontal="center" vertical="center" textRotation="255" shrinkToFit="1"/>
    </xf>
    <xf numFmtId="0" fontId="44" fillId="0" borderId="13" xfId="0" applyFont="1" applyFill="1" applyBorder="1" applyAlignment="1">
      <alignment horizontal="center" vertical="center" textRotation="255" shrinkToFit="1"/>
    </xf>
    <xf numFmtId="0" fontId="44" fillId="0" borderId="41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center" vertical="center" shrinkToFit="1"/>
    </xf>
    <xf numFmtId="0" fontId="44" fillId="0" borderId="41" xfId="0" applyFont="1" applyFill="1" applyBorder="1" applyAlignment="1">
      <alignment horizontal="left" vertical="center" wrapText="1" shrinkToFit="1"/>
    </xf>
    <xf numFmtId="0" fontId="44" fillId="0" borderId="20" xfId="0" applyFont="1" applyFill="1" applyBorder="1" applyAlignment="1">
      <alignment horizontal="left" vertical="center" wrapText="1" shrinkToFit="1"/>
    </xf>
    <xf numFmtId="49" fontId="44" fillId="0" borderId="0" xfId="0" applyNumberFormat="1" applyFont="1" applyFill="1" applyAlignment="1">
      <alignment horizontal="center" vertical="center"/>
    </xf>
    <xf numFmtId="49" fontId="44" fillId="0" borderId="40" xfId="0" applyNumberFormat="1" applyFont="1" applyFill="1" applyBorder="1" applyAlignment="1">
      <alignment horizontal="center" vertical="center" shrinkToFit="1"/>
    </xf>
    <xf numFmtId="49" fontId="44" fillId="0" borderId="49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3.75390625" style="2" customWidth="1"/>
    <col min="2" max="2" width="3.375" style="2" customWidth="1"/>
    <col min="3" max="3" width="42.25390625" style="2" customWidth="1"/>
    <col min="4" max="7" width="12.625" style="2" customWidth="1"/>
    <col min="8" max="8" width="21.625" style="2" customWidth="1"/>
    <col min="9" max="16384" width="9.00390625" style="2" customWidth="1"/>
  </cols>
  <sheetData>
    <row r="1" spans="1:7" ht="18.75" customHeight="1">
      <c r="A1" s="96"/>
      <c r="B1" s="96"/>
      <c r="C1" s="1"/>
      <c r="D1" s="1"/>
      <c r="E1" s="1"/>
      <c r="F1" s="97"/>
      <c r="G1" s="97"/>
    </row>
    <row r="2" spans="1:7" ht="15" customHeight="1">
      <c r="A2" s="3"/>
      <c r="B2" s="3"/>
      <c r="C2" s="3"/>
      <c r="D2" s="3"/>
      <c r="E2" s="98" t="s">
        <v>0</v>
      </c>
      <c r="F2" s="98"/>
      <c r="G2" s="98"/>
    </row>
    <row r="3" spans="1:7" ht="14.25">
      <c r="A3" s="99" t="s">
        <v>1</v>
      </c>
      <c r="B3" s="99"/>
      <c r="C3" s="99"/>
      <c r="D3" s="99"/>
      <c r="E3" s="99"/>
      <c r="F3" s="99"/>
      <c r="G3" s="99"/>
    </row>
    <row r="4" spans="1:7" ht="13.5">
      <c r="A4" s="3"/>
      <c r="B4" s="3"/>
      <c r="C4" s="3"/>
      <c r="D4" s="3"/>
      <c r="E4" s="3"/>
      <c r="F4" s="3"/>
      <c r="G4" s="3"/>
    </row>
    <row r="5" spans="1:7" ht="13.5">
      <c r="A5" s="96" t="s">
        <v>2</v>
      </c>
      <c r="B5" s="96"/>
      <c r="C5" s="96"/>
      <c r="D5" s="96"/>
      <c r="E5" s="96"/>
      <c r="F5" s="96"/>
      <c r="G5" s="96"/>
    </row>
    <row r="6" spans="1:7" ht="13.5" customHeight="1">
      <c r="A6" s="3"/>
      <c r="B6" s="3"/>
      <c r="C6" s="3"/>
      <c r="D6" s="3"/>
      <c r="E6" s="3"/>
      <c r="F6" s="3"/>
      <c r="G6" s="4" t="s">
        <v>3</v>
      </c>
    </row>
    <row r="7" spans="1:7" ht="14.25" customHeight="1">
      <c r="A7" s="93" t="s">
        <v>4</v>
      </c>
      <c r="B7" s="94"/>
      <c r="C7" s="95"/>
      <c r="D7" s="5" t="s">
        <v>5</v>
      </c>
      <c r="E7" s="5" t="s">
        <v>6</v>
      </c>
      <c r="F7" s="5" t="s">
        <v>7</v>
      </c>
      <c r="G7" s="5" t="s">
        <v>8</v>
      </c>
    </row>
    <row r="8" spans="1:7" ht="14.25" customHeight="1">
      <c r="A8" s="100" t="s">
        <v>9</v>
      </c>
      <c r="B8" s="100" t="s">
        <v>10</v>
      </c>
      <c r="C8" s="6" t="s">
        <v>11</v>
      </c>
      <c r="D8" s="7">
        <v>153697241</v>
      </c>
      <c r="E8" s="7">
        <v>153719241</v>
      </c>
      <c r="F8" s="8">
        <f>D8-E8</f>
        <v>-22000</v>
      </c>
      <c r="G8" s="9"/>
    </row>
    <row r="9" spans="1:7" ht="14.25" customHeight="1">
      <c r="A9" s="101"/>
      <c r="B9" s="101"/>
      <c r="C9" s="10" t="s">
        <v>12</v>
      </c>
      <c r="D9" s="8">
        <v>118326391</v>
      </c>
      <c r="E9" s="8">
        <v>118326380</v>
      </c>
      <c r="F9" s="8">
        <f aca="true" t="shared" si="0" ref="F9:F20">D9-E9</f>
        <v>11</v>
      </c>
      <c r="G9" s="11"/>
    </row>
    <row r="10" spans="1:7" ht="14.25" customHeight="1">
      <c r="A10" s="101"/>
      <c r="B10" s="101"/>
      <c r="C10" s="10" t="s">
        <v>13</v>
      </c>
      <c r="D10" s="8">
        <v>0</v>
      </c>
      <c r="E10" s="8">
        <v>0</v>
      </c>
      <c r="F10" s="8">
        <f t="shared" si="0"/>
        <v>0</v>
      </c>
      <c r="G10" s="11"/>
    </row>
    <row r="11" spans="1:7" ht="14.25" customHeight="1">
      <c r="A11" s="101"/>
      <c r="B11" s="101"/>
      <c r="C11" s="10" t="s">
        <v>14</v>
      </c>
      <c r="D11" s="8">
        <v>0</v>
      </c>
      <c r="E11" s="8">
        <v>0</v>
      </c>
      <c r="F11" s="8">
        <f t="shared" si="0"/>
        <v>0</v>
      </c>
      <c r="G11" s="11"/>
    </row>
    <row r="12" spans="1:7" ht="14.25" customHeight="1">
      <c r="A12" s="101"/>
      <c r="B12" s="101"/>
      <c r="C12" s="10" t="s">
        <v>15</v>
      </c>
      <c r="D12" s="8">
        <v>35370850</v>
      </c>
      <c r="E12" s="8">
        <v>35392861</v>
      </c>
      <c r="F12" s="8">
        <f t="shared" si="0"/>
        <v>-22011</v>
      </c>
      <c r="G12" s="11"/>
    </row>
    <row r="13" spans="1:7" ht="14.25" customHeight="1">
      <c r="A13" s="101"/>
      <c r="B13" s="101"/>
      <c r="C13" s="10" t="s">
        <v>16</v>
      </c>
      <c r="D13" s="8">
        <v>90000</v>
      </c>
      <c r="E13" s="8">
        <v>90000</v>
      </c>
      <c r="F13" s="8">
        <f t="shared" si="0"/>
        <v>0</v>
      </c>
      <c r="G13" s="11"/>
    </row>
    <row r="14" spans="1:7" ht="14.25" customHeight="1">
      <c r="A14" s="101"/>
      <c r="B14" s="101"/>
      <c r="C14" s="10" t="s">
        <v>17</v>
      </c>
      <c r="D14" s="8">
        <v>138388</v>
      </c>
      <c r="E14" s="8">
        <v>148388</v>
      </c>
      <c r="F14" s="8">
        <f t="shared" si="0"/>
        <v>-10000</v>
      </c>
      <c r="G14" s="11"/>
    </row>
    <row r="15" spans="1:7" ht="14.25" customHeight="1">
      <c r="A15" s="101"/>
      <c r="B15" s="101"/>
      <c r="C15" s="10" t="s">
        <v>18</v>
      </c>
      <c r="D15" s="8">
        <v>58388</v>
      </c>
      <c r="E15" s="8">
        <v>68388</v>
      </c>
      <c r="F15" s="8">
        <f t="shared" si="0"/>
        <v>-10000</v>
      </c>
      <c r="G15" s="11"/>
    </row>
    <row r="16" spans="1:7" ht="14.25" customHeight="1">
      <c r="A16" s="101"/>
      <c r="B16" s="101"/>
      <c r="C16" s="10" t="s">
        <v>19</v>
      </c>
      <c r="D16" s="8">
        <v>80000</v>
      </c>
      <c r="E16" s="8">
        <v>80000</v>
      </c>
      <c r="F16" s="8">
        <f t="shared" si="0"/>
        <v>0</v>
      </c>
      <c r="G16" s="11"/>
    </row>
    <row r="17" spans="1:7" ht="14.25" customHeight="1">
      <c r="A17" s="101"/>
      <c r="B17" s="101"/>
      <c r="C17" s="10" t="s">
        <v>20</v>
      </c>
      <c r="D17" s="8">
        <v>17598</v>
      </c>
      <c r="E17" s="8">
        <v>24778</v>
      </c>
      <c r="F17" s="8">
        <f t="shared" si="0"/>
        <v>-7180</v>
      </c>
      <c r="G17" s="11"/>
    </row>
    <row r="18" spans="1:7" ht="14.25" customHeight="1">
      <c r="A18" s="101"/>
      <c r="B18" s="101"/>
      <c r="C18" s="10" t="s">
        <v>21</v>
      </c>
      <c r="D18" s="8">
        <v>3061324</v>
      </c>
      <c r="E18" s="8">
        <v>3078304</v>
      </c>
      <c r="F18" s="8">
        <f t="shared" si="0"/>
        <v>-16980</v>
      </c>
      <c r="G18" s="11"/>
    </row>
    <row r="19" spans="1:7" ht="14.25" customHeight="1">
      <c r="A19" s="101"/>
      <c r="B19" s="101"/>
      <c r="C19" s="10" t="s">
        <v>22</v>
      </c>
      <c r="D19" s="8">
        <v>51200</v>
      </c>
      <c r="E19" s="8">
        <v>50300</v>
      </c>
      <c r="F19" s="8">
        <f t="shared" si="0"/>
        <v>900</v>
      </c>
      <c r="G19" s="11"/>
    </row>
    <row r="20" spans="1:7" ht="14.25" customHeight="1">
      <c r="A20" s="101"/>
      <c r="B20" s="101"/>
      <c r="C20" s="10" t="s">
        <v>23</v>
      </c>
      <c r="D20" s="8">
        <v>1545520</v>
      </c>
      <c r="E20" s="8">
        <v>1541800</v>
      </c>
      <c r="F20" s="8">
        <f t="shared" si="0"/>
        <v>3720</v>
      </c>
      <c r="G20" s="11"/>
    </row>
    <row r="21" spans="1:7" ht="14.25" customHeight="1">
      <c r="A21" s="101"/>
      <c r="B21" s="101"/>
      <c r="C21" s="10" t="s">
        <v>24</v>
      </c>
      <c r="D21" s="8">
        <v>1464604</v>
      </c>
      <c r="E21" s="8">
        <v>1486204</v>
      </c>
      <c r="F21" s="8">
        <f>D21-E21</f>
        <v>-21600</v>
      </c>
      <c r="G21" s="11"/>
    </row>
    <row r="22" spans="1:7" ht="14.25" customHeight="1">
      <c r="A22" s="101"/>
      <c r="B22" s="102"/>
      <c r="C22" s="5" t="s">
        <v>25</v>
      </c>
      <c r="D22" s="12">
        <v>157004551</v>
      </c>
      <c r="E22" s="12">
        <v>157060711</v>
      </c>
      <c r="F22" s="12">
        <f>D22-E22</f>
        <v>-56160</v>
      </c>
      <c r="G22" s="13"/>
    </row>
    <row r="23" spans="1:7" ht="14.25" customHeight="1">
      <c r="A23" s="101"/>
      <c r="B23" s="100" t="s">
        <v>26</v>
      </c>
      <c r="C23" s="10" t="s">
        <v>27</v>
      </c>
      <c r="D23" s="8">
        <v>111447900</v>
      </c>
      <c r="E23" s="8">
        <v>111427842</v>
      </c>
      <c r="F23" s="8">
        <f>D23-E23</f>
        <v>20058</v>
      </c>
      <c r="G23" s="11"/>
    </row>
    <row r="24" spans="1:7" ht="14.25" customHeight="1">
      <c r="A24" s="101"/>
      <c r="B24" s="101"/>
      <c r="C24" s="10" t="s">
        <v>28</v>
      </c>
      <c r="D24" s="8">
        <v>46100000</v>
      </c>
      <c r="E24" s="8">
        <v>46039466</v>
      </c>
      <c r="F24" s="8">
        <f aca="true" t="shared" si="1" ref="F24:F65">D24-E24</f>
        <v>60534</v>
      </c>
      <c r="G24" s="11"/>
    </row>
    <row r="25" spans="1:7" ht="14.25" customHeight="1">
      <c r="A25" s="101"/>
      <c r="B25" s="101"/>
      <c r="C25" s="10" t="s">
        <v>29</v>
      </c>
      <c r="D25" s="8">
        <v>9352000</v>
      </c>
      <c r="E25" s="8">
        <v>9351212</v>
      </c>
      <c r="F25" s="8">
        <f t="shared" si="1"/>
        <v>788</v>
      </c>
      <c r="G25" s="11"/>
    </row>
    <row r="26" spans="1:7" ht="14.25" customHeight="1">
      <c r="A26" s="101"/>
      <c r="B26" s="101"/>
      <c r="C26" s="10" t="s">
        <v>30</v>
      </c>
      <c r="D26" s="8">
        <v>41589000</v>
      </c>
      <c r="E26" s="8">
        <v>41670019</v>
      </c>
      <c r="F26" s="8">
        <f t="shared" si="1"/>
        <v>-81019</v>
      </c>
      <c r="G26" s="11"/>
    </row>
    <row r="27" spans="1:7" ht="14.25" customHeight="1">
      <c r="A27" s="101"/>
      <c r="B27" s="101"/>
      <c r="C27" s="10" t="s">
        <v>31</v>
      </c>
      <c r="D27" s="8">
        <v>0</v>
      </c>
      <c r="E27" s="8">
        <v>0</v>
      </c>
      <c r="F27" s="8">
        <f t="shared" si="1"/>
        <v>0</v>
      </c>
      <c r="G27" s="11"/>
    </row>
    <row r="28" spans="1:7" ht="14.25" customHeight="1">
      <c r="A28" s="101"/>
      <c r="B28" s="101"/>
      <c r="C28" s="10" t="s">
        <v>32</v>
      </c>
      <c r="D28" s="8">
        <v>1206900</v>
      </c>
      <c r="E28" s="8">
        <v>1267130</v>
      </c>
      <c r="F28" s="8">
        <f t="shared" si="1"/>
        <v>-60230</v>
      </c>
      <c r="G28" s="11"/>
    </row>
    <row r="29" spans="1:7" ht="14.25" customHeight="1">
      <c r="A29" s="101"/>
      <c r="B29" s="101"/>
      <c r="C29" s="10" t="s">
        <v>33</v>
      </c>
      <c r="D29" s="8">
        <v>13200000</v>
      </c>
      <c r="E29" s="8">
        <v>13100015</v>
      </c>
      <c r="F29" s="8">
        <f t="shared" si="1"/>
        <v>99985</v>
      </c>
      <c r="G29" s="11"/>
    </row>
    <row r="30" spans="1:7" ht="14.25" customHeight="1">
      <c r="A30" s="101"/>
      <c r="B30" s="101"/>
      <c r="C30" s="10" t="s">
        <v>34</v>
      </c>
      <c r="D30" s="8">
        <v>15192256</v>
      </c>
      <c r="E30" s="8">
        <v>14812365</v>
      </c>
      <c r="F30" s="8">
        <f t="shared" si="1"/>
        <v>379891</v>
      </c>
      <c r="G30" s="11"/>
    </row>
    <row r="31" spans="1:7" ht="14.25" customHeight="1">
      <c r="A31" s="101"/>
      <c r="B31" s="101"/>
      <c r="C31" s="10" t="s">
        <v>35</v>
      </c>
      <c r="D31" s="8">
        <v>6500000</v>
      </c>
      <c r="E31" s="8">
        <v>6384531</v>
      </c>
      <c r="F31" s="8">
        <f t="shared" si="1"/>
        <v>115469</v>
      </c>
      <c r="G31" s="11"/>
    </row>
    <row r="32" spans="1:7" ht="14.25" customHeight="1">
      <c r="A32" s="101"/>
      <c r="B32" s="101"/>
      <c r="C32" s="10" t="s">
        <v>36</v>
      </c>
      <c r="D32" s="8">
        <v>160000</v>
      </c>
      <c r="E32" s="8">
        <v>157446</v>
      </c>
      <c r="F32" s="8">
        <f t="shared" si="1"/>
        <v>2554</v>
      </c>
      <c r="G32" s="11"/>
    </row>
    <row r="33" spans="1:7" ht="14.25" customHeight="1">
      <c r="A33" s="101"/>
      <c r="B33" s="101"/>
      <c r="C33" s="10" t="s">
        <v>37</v>
      </c>
      <c r="D33" s="8">
        <v>3750000</v>
      </c>
      <c r="E33" s="8">
        <v>3702423</v>
      </c>
      <c r="F33" s="8">
        <f t="shared" si="1"/>
        <v>47577</v>
      </c>
      <c r="G33" s="11"/>
    </row>
    <row r="34" spans="1:7" ht="14.25" customHeight="1">
      <c r="A34" s="101"/>
      <c r="B34" s="101"/>
      <c r="C34" s="10" t="s">
        <v>38</v>
      </c>
      <c r="D34" s="8">
        <v>2650000</v>
      </c>
      <c r="E34" s="8">
        <v>2629894</v>
      </c>
      <c r="F34" s="8">
        <f t="shared" si="1"/>
        <v>20106</v>
      </c>
      <c r="G34" s="11"/>
    </row>
    <row r="35" spans="1:7" ht="14.25" customHeight="1">
      <c r="A35" s="101"/>
      <c r="B35" s="101"/>
      <c r="C35" s="10" t="s">
        <v>39</v>
      </c>
      <c r="D35" s="8">
        <v>376256</v>
      </c>
      <c r="E35" s="8">
        <v>376256</v>
      </c>
      <c r="F35" s="8">
        <f t="shared" si="1"/>
        <v>0</v>
      </c>
      <c r="G35" s="11"/>
    </row>
    <row r="36" spans="1:7" ht="14.25" customHeight="1">
      <c r="A36" s="101"/>
      <c r="B36" s="101"/>
      <c r="C36" s="10" t="s">
        <v>40</v>
      </c>
      <c r="D36" s="8">
        <v>1280000</v>
      </c>
      <c r="E36" s="8">
        <v>1091414</v>
      </c>
      <c r="F36" s="8">
        <f t="shared" si="1"/>
        <v>188586</v>
      </c>
      <c r="G36" s="11"/>
    </row>
    <row r="37" spans="1:7" ht="14.25" customHeight="1">
      <c r="A37" s="101"/>
      <c r="B37" s="101"/>
      <c r="C37" s="10" t="s">
        <v>41</v>
      </c>
      <c r="D37" s="8">
        <v>300000</v>
      </c>
      <c r="E37" s="8">
        <v>299653</v>
      </c>
      <c r="F37" s="8">
        <f t="shared" si="1"/>
        <v>347</v>
      </c>
      <c r="G37" s="11"/>
    </row>
    <row r="38" spans="1:7" ht="14.25" customHeight="1">
      <c r="A38" s="101"/>
      <c r="B38" s="101"/>
      <c r="C38" s="10" t="s">
        <v>42</v>
      </c>
      <c r="D38" s="8">
        <v>170000</v>
      </c>
      <c r="E38" s="8">
        <v>164916</v>
      </c>
      <c r="F38" s="8">
        <f t="shared" si="1"/>
        <v>5084</v>
      </c>
      <c r="G38" s="11"/>
    </row>
    <row r="39" spans="1:7" ht="14.25" customHeight="1">
      <c r="A39" s="101"/>
      <c r="B39" s="101"/>
      <c r="C39" s="10" t="s">
        <v>43</v>
      </c>
      <c r="D39" s="8">
        <v>0</v>
      </c>
      <c r="E39" s="8">
        <v>0</v>
      </c>
      <c r="F39" s="8">
        <f t="shared" si="1"/>
        <v>0</v>
      </c>
      <c r="G39" s="11"/>
    </row>
    <row r="40" spans="1:7" ht="14.25" customHeight="1">
      <c r="A40" s="101"/>
      <c r="B40" s="101"/>
      <c r="C40" s="10" t="s">
        <v>44</v>
      </c>
      <c r="D40" s="8">
        <v>6000</v>
      </c>
      <c r="E40" s="8">
        <v>5832</v>
      </c>
      <c r="F40" s="8">
        <f t="shared" si="1"/>
        <v>168</v>
      </c>
      <c r="G40" s="11"/>
    </row>
    <row r="41" spans="1:7" ht="14.25" customHeight="1">
      <c r="A41" s="101"/>
      <c r="B41" s="101"/>
      <c r="C41" s="10" t="s">
        <v>45</v>
      </c>
      <c r="D41" s="8">
        <v>12237033</v>
      </c>
      <c r="E41" s="8">
        <v>12145538</v>
      </c>
      <c r="F41" s="8">
        <f t="shared" si="1"/>
        <v>91495</v>
      </c>
      <c r="G41" s="11"/>
    </row>
    <row r="42" spans="1:7" ht="14.25" customHeight="1">
      <c r="A42" s="101"/>
      <c r="B42" s="101"/>
      <c r="C42" s="10" t="s">
        <v>46</v>
      </c>
      <c r="D42" s="8">
        <v>690000</v>
      </c>
      <c r="E42" s="8">
        <v>698580</v>
      </c>
      <c r="F42" s="8">
        <f t="shared" si="1"/>
        <v>-8580</v>
      </c>
      <c r="G42" s="11"/>
    </row>
    <row r="43" spans="1:7" ht="14.25" customHeight="1">
      <c r="A43" s="101"/>
      <c r="B43" s="101"/>
      <c r="C43" s="10" t="s">
        <v>47</v>
      </c>
      <c r="D43" s="8">
        <v>0</v>
      </c>
      <c r="E43" s="8">
        <v>0</v>
      </c>
      <c r="F43" s="8">
        <f t="shared" si="1"/>
        <v>0</v>
      </c>
      <c r="G43" s="11"/>
    </row>
    <row r="44" spans="1:7" ht="14.25" customHeight="1">
      <c r="A44" s="101"/>
      <c r="B44" s="101"/>
      <c r="C44" s="10" t="s">
        <v>48</v>
      </c>
      <c r="D44" s="8">
        <v>131940</v>
      </c>
      <c r="E44" s="8">
        <v>131080</v>
      </c>
      <c r="F44" s="8">
        <f t="shared" si="1"/>
        <v>860</v>
      </c>
      <c r="G44" s="11"/>
    </row>
    <row r="45" spans="1:7" ht="14.25" customHeight="1">
      <c r="A45" s="101"/>
      <c r="B45" s="101"/>
      <c r="C45" s="10" t="s">
        <v>49</v>
      </c>
      <c r="D45" s="8">
        <v>240314</v>
      </c>
      <c r="E45" s="8">
        <v>241528</v>
      </c>
      <c r="F45" s="8">
        <f t="shared" si="1"/>
        <v>-1214</v>
      </c>
      <c r="G45" s="11"/>
    </row>
    <row r="46" spans="1:7" ht="14.25" customHeight="1">
      <c r="A46" s="101"/>
      <c r="B46" s="101"/>
      <c r="C46" s="10" t="s">
        <v>50</v>
      </c>
      <c r="D46" s="8">
        <v>700000</v>
      </c>
      <c r="E46" s="8">
        <v>661295</v>
      </c>
      <c r="F46" s="8">
        <f t="shared" si="1"/>
        <v>38705</v>
      </c>
      <c r="G46" s="11"/>
    </row>
    <row r="47" spans="1:7" ht="14.25" customHeight="1">
      <c r="A47" s="101"/>
      <c r="B47" s="101"/>
      <c r="C47" s="10" t="s">
        <v>51</v>
      </c>
      <c r="D47" s="8">
        <v>250000</v>
      </c>
      <c r="E47" s="8">
        <v>275260</v>
      </c>
      <c r="F47" s="8">
        <f t="shared" si="1"/>
        <v>-25260</v>
      </c>
      <c r="G47" s="11"/>
    </row>
    <row r="48" spans="1:7" ht="14.25" customHeight="1">
      <c r="A48" s="101"/>
      <c r="B48" s="101"/>
      <c r="C48" s="10" t="s">
        <v>38</v>
      </c>
      <c r="D48" s="8">
        <v>250000</v>
      </c>
      <c r="E48" s="8">
        <v>239088</v>
      </c>
      <c r="F48" s="8">
        <f t="shared" si="1"/>
        <v>10912</v>
      </c>
      <c r="G48" s="11"/>
    </row>
    <row r="49" spans="1:7" ht="14.25" customHeight="1">
      <c r="A49" s="101"/>
      <c r="B49" s="101"/>
      <c r="C49" s="10" t="s">
        <v>39</v>
      </c>
      <c r="D49" s="8">
        <v>41799</v>
      </c>
      <c r="E49" s="8">
        <v>41799</v>
      </c>
      <c r="F49" s="8">
        <f t="shared" si="1"/>
        <v>0</v>
      </c>
      <c r="G49" s="11"/>
    </row>
    <row r="50" spans="1:7" ht="14.25" customHeight="1">
      <c r="A50" s="101"/>
      <c r="B50" s="101"/>
      <c r="C50" s="10" t="s">
        <v>52</v>
      </c>
      <c r="D50" s="8">
        <v>1360000</v>
      </c>
      <c r="E50" s="8">
        <v>1318044</v>
      </c>
      <c r="F50" s="8">
        <f t="shared" si="1"/>
        <v>41956</v>
      </c>
      <c r="G50" s="11"/>
    </row>
    <row r="51" spans="1:7" ht="14.25" customHeight="1">
      <c r="A51" s="101"/>
      <c r="B51" s="101"/>
      <c r="C51" s="10" t="s">
        <v>53</v>
      </c>
      <c r="D51" s="8">
        <v>685000</v>
      </c>
      <c r="E51" s="8">
        <v>675339</v>
      </c>
      <c r="F51" s="8">
        <f t="shared" si="1"/>
        <v>9661</v>
      </c>
      <c r="G51" s="11"/>
    </row>
    <row r="52" spans="1:7" ht="14.25" customHeight="1">
      <c r="A52" s="101"/>
      <c r="B52" s="101"/>
      <c r="C52" s="10" t="s">
        <v>54</v>
      </c>
      <c r="D52" s="8">
        <v>295000</v>
      </c>
      <c r="E52" s="8">
        <v>279473</v>
      </c>
      <c r="F52" s="8">
        <f t="shared" si="1"/>
        <v>15527</v>
      </c>
      <c r="G52" s="11"/>
    </row>
    <row r="53" spans="1:7" ht="14.25" customHeight="1">
      <c r="A53" s="101"/>
      <c r="B53" s="101"/>
      <c r="C53" s="10" t="s">
        <v>55</v>
      </c>
      <c r="D53" s="8">
        <v>0</v>
      </c>
      <c r="E53" s="8">
        <v>0</v>
      </c>
      <c r="F53" s="8">
        <f t="shared" si="1"/>
        <v>0</v>
      </c>
      <c r="G53" s="11"/>
    </row>
    <row r="54" spans="1:7" ht="14.25" customHeight="1">
      <c r="A54" s="101"/>
      <c r="B54" s="101"/>
      <c r="C54" s="10" t="s">
        <v>56</v>
      </c>
      <c r="D54" s="8">
        <v>2819800</v>
      </c>
      <c r="E54" s="8">
        <v>2813474</v>
      </c>
      <c r="F54" s="8">
        <f t="shared" si="1"/>
        <v>6326</v>
      </c>
      <c r="G54" s="11"/>
    </row>
    <row r="55" spans="1:7" ht="14.25" customHeight="1">
      <c r="A55" s="101"/>
      <c r="B55" s="101"/>
      <c r="C55" s="10" t="s">
        <v>57</v>
      </c>
      <c r="D55" s="8">
        <v>81914</v>
      </c>
      <c r="E55" s="8">
        <v>74074</v>
      </c>
      <c r="F55" s="8">
        <f t="shared" si="1"/>
        <v>7840</v>
      </c>
      <c r="G55" s="11"/>
    </row>
    <row r="56" spans="1:7" ht="14.25" customHeight="1">
      <c r="A56" s="101"/>
      <c r="B56" s="101"/>
      <c r="C56" s="10" t="s">
        <v>58</v>
      </c>
      <c r="D56" s="8">
        <v>241196</v>
      </c>
      <c r="E56" s="8">
        <v>241196</v>
      </c>
      <c r="F56" s="8">
        <f t="shared" si="1"/>
        <v>0</v>
      </c>
      <c r="G56" s="11"/>
    </row>
    <row r="57" spans="1:7" ht="14.25" customHeight="1">
      <c r="A57" s="101"/>
      <c r="B57" s="101"/>
      <c r="C57" s="10" t="s">
        <v>42</v>
      </c>
      <c r="D57" s="8">
        <v>654540</v>
      </c>
      <c r="E57" s="8">
        <v>654540</v>
      </c>
      <c r="F57" s="8">
        <f t="shared" si="1"/>
        <v>0</v>
      </c>
      <c r="G57" s="11"/>
    </row>
    <row r="58" spans="1:7" ht="14.25" customHeight="1">
      <c r="A58" s="101"/>
      <c r="B58" s="101"/>
      <c r="C58" s="10" t="s">
        <v>59</v>
      </c>
      <c r="D58" s="8">
        <v>2741280</v>
      </c>
      <c r="E58" s="8">
        <v>2741280</v>
      </c>
      <c r="F58" s="8">
        <f t="shared" si="1"/>
        <v>0</v>
      </c>
      <c r="G58" s="11"/>
    </row>
    <row r="59" spans="1:7" ht="14.25" customHeight="1">
      <c r="A59" s="101"/>
      <c r="B59" s="101"/>
      <c r="C59" s="10" t="s">
        <v>60</v>
      </c>
      <c r="D59" s="8">
        <v>2700</v>
      </c>
      <c r="E59" s="8">
        <v>2700</v>
      </c>
      <c r="F59" s="8">
        <f t="shared" si="1"/>
        <v>0</v>
      </c>
      <c r="G59" s="11"/>
    </row>
    <row r="60" spans="1:7" ht="14.25" customHeight="1">
      <c r="A60" s="101"/>
      <c r="B60" s="101"/>
      <c r="C60" s="10" t="s">
        <v>61</v>
      </c>
      <c r="D60" s="8">
        <v>500000</v>
      </c>
      <c r="E60" s="8">
        <v>513101</v>
      </c>
      <c r="F60" s="8">
        <f t="shared" si="1"/>
        <v>-13101</v>
      </c>
      <c r="G60" s="11"/>
    </row>
    <row r="61" spans="1:7" ht="14.25" customHeight="1">
      <c r="A61" s="101"/>
      <c r="B61" s="101"/>
      <c r="C61" s="10" t="s">
        <v>62</v>
      </c>
      <c r="D61" s="8">
        <v>0</v>
      </c>
      <c r="E61" s="8">
        <v>0</v>
      </c>
      <c r="F61" s="8">
        <f t="shared" si="1"/>
        <v>0</v>
      </c>
      <c r="G61" s="11"/>
    </row>
    <row r="62" spans="1:7" ht="14.25" customHeight="1">
      <c r="A62" s="101"/>
      <c r="B62" s="101"/>
      <c r="C62" s="10" t="s">
        <v>63</v>
      </c>
      <c r="D62" s="8">
        <v>551550</v>
      </c>
      <c r="E62" s="8">
        <v>543687</v>
      </c>
      <c r="F62" s="8">
        <f t="shared" si="1"/>
        <v>7863</v>
      </c>
      <c r="G62" s="11"/>
    </row>
    <row r="63" spans="1:7" ht="14.25" customHeight="1">
      <c r="A63" s="101"/>
      <c r="B63" s="101"/>
      <c r="C63" s="10" t="s">
        <v>64</v>
      </c>
      <c r="D63" s="8">
        <v>175837</v>
      </c>
      <c r="E63" s="8">
        <v>175837</v>
      </c>
      <c r="F63" s="8">
        <f t="shared" si="1"/>
        <v>0</v>
      </c>
      <c r="G63" s="11"/>
    </row>
    <row r="64" spans="1:7" ht="14.25" customHeight="1">
      <c r="A64" s="101"/>
      <c r="B64" s="101"/>
      <c r="C64" s="10" t="s">
        <v>65</v>
      </c>
      <c r="D64" s="8">
        <v>1545520</v>
      </c>
      <c r="E64" s="8">
        <v>1541800</v>
      </c>
      <c r="F64" s="8">
        <f t="shared" si="1"/>
        <v>3720</v>
      </c>
      <c r="G64" s="11"/>
    </row>
    <row r="65" spans="1:7" ht="14.25" customHeight="1">
      <c r="A65" s="101"/>
      <c r="B65" s="101"/>
      <c r="C65" s="10" t="s">
        <v>66</v>
      </c>
      <c r="D65" s="8">
        <v>1545520</v>
      </c>
      <c r="E65" s="8">
        <v>1541800</v>
      </c>
      <c r="F65" s="8">
        <f t="shared" si="1"/>
        <v>3720</v>
      </c>
      <c r="G65" s="11"/>
    </row>
    <row r="66" spans="1:7" ht="14.25" customHeight="1">
      <c r="A66" s="101"/>
      <c r="B66" s="101"/>
      <c r="C66" s="14" t="s">
        <v>67</v>
      </c>
      <c r="D66" s="15">
        <v>0</v>
      </c>
      <c r="E66" s="15">
        <v>0</v>
      </c>
      <c r="F66" s="8">
        <f>D66-E66</f>
        <v>0</v>
      </c>
      <c r="G66" s="16"/>
    </row>
    <row r="67" spans="1:7" ht="14.25" customHeight="1">
      <c r="A67" s="101"/>
      <c r="B67" s="102"/>
      <c r="C67" s="5" t="s">
        <v>68</v>
      </c>
      <c r="D67" s="12">
        <v>140598546</v>
      </c>
      <c r="E67" s="12">
        <v>140103382</v>
      </c>
      <c r="F67" s="12">
        <f>D67-E67</f>
        <v>495164</v>
      </c>
      <c r="G67" s="13"/>
    </row>
    <row r="68" spans="1:7" ht="14.25" customHeight="1">
      <c r="A68" s="102"/>
      <c r="B68" s="103" t="s">
        <v>69</v>
      </c>
      <c r="C68" s="104"/>
      <c r="D68" s="12">
        <v>16406005</v>
      </c>
      <c r="E68" s="12">
        <v>16957329</v>
      </c>
      <c r="F68" s="12">
        <f>F22-F67</f>
        <v>-551324</v>
      </c>
      <c r="G68" s="13"/>
    </row>
    <row r="69" spans="1:7" ht="14.25" customHeight="1">
      <c r="A69" s="105" t="s">
        <v>70</v>
      </c>
      <c r="B69" s="105" t="s">
        <v>10</v>
      </c>
      <c r="C69" s="6" t="s">
        <v>71</v>
      </c>
      <c r="D69" s="7">
        <v>2850000</v>
      </c>
      <c r="E69" s="7">
        <v>2850000</v>
      </c>
      <c r="F69" s="8">
        <f>D69-E69</f>
        <v>0</v>
      </c>
      <c r="G69" s="9"/>
    </row>
    <row r="70" spans="1:7" ht="14.25" customHeight="1">
      <c r="A70" s="105"/>
      <c r="B70" s="105"/>
      <c r="C70" s="10" t="s">
        <v>72</v>
      </c>
      <c r="D70" s="8">
        <v>0</v>
      </c>
      <c r="E70" s="8">
        <v>0</v>
      </c>
      <c r="F70" s="8">
        <f aca="true" t="shared" si="2" ref="F70:F80">D70-E70</f>
        <v>0</v>
      </c>
      <c r="G70" s="11"/>
    </row>
    <row r="71" spans="1:7" ht="14.25" customHeight="1">
      <c r="A71" s="105"/>
      <c r="B71" s="105"/>
      <c r="C71" s="10" t="s">
        <v>73</v>
      </c>
      <c r="D71" s="8">
        <v>2850000</v>
      </c>
      <c r="E71" s="8">
        <v>2850000</v>
      </c>
      <c r="F71" s="8">
        <f t="shared" si="2"/>
        <v>0</v>
      </c>
      <c r="G71" s="11"/>
    </row>
    <row r="72" spans="1:7" ht="14.25" customHeight="1">
      <c r="A72" s="105"/>
      <c r="B72" s="105"/>
      <c r="C72" s="10" t="s">
        <v>74</v>
      </c>
      <c r="D72" s="8">
        <v>0</v>
      </c>
      <c r="E72" s="8">
        <v>0</v>
      </c>
      <c r="F72" s="8">
        <f t="shared" si="2"/>
        <v>0</v>
      </c>
      <c r="G72" s="11"/>
    </row>
    <row r="73" spans="1:7" ht="14.25" customHeight="1">
      <c r="A73" s="105"/>
      <c r="B73" s="105"/>
      <c r="C73" s="10" t="s">
        <v>75</v>
      </c>
      <c r="D73" s="8">
        <v>0</v>
      </c>
      <c r="E73" s="8">
        <v>0</v>
      </c>
      <c r="F73" s="8">
        <f t="shared" si="2"/>
        <v>0</v>
      </c>
      <c r="G73" s="11"/>
    </row>
    <row r="74" spans="1:7" ht="14.25" customHeight="1">
      <c r="A74" s="105"/>
      <c r="B74" s="105"/>
      <c r="C74" s="10" t="s">
        <v>76</v>
      </c>
      <c r="D74" s="8">
        <v>0</v>
      </c>
      <c r="E74" s="8">
        <v>0</v>
      </c>
      <c r="F74" s="8">
        <f t="shared" si="2"/>
        <v>0</v>
      </c>
      <c r="G74" s="11"/>
    </row>
    <row r="75" spans="1:7" ht="14.25" customHeight="1">
      <c r="A75" s="105"/>
      <c r="B75" s="105"/>
      <c r="C75" s="10" t="s">
        <v>77</v>
      </c>
      <c r="D75" s="8">
        <v>0</v>
      </c>
      <c r="E75" s="8">
        <v>0</v>
      </c>
      <c r="F75" s="8">
        <f t="shared" si="2"/>
        <v>0</v>
      </c>
      <c r="G75" s="11"/>
    </row>
    <row r="76" spans="1:7" ht="14.25" customHeight="1">
      <c r="A76" s="105"/>
      <c r="B76" s="105"/>
      <c r="C76" s="10" t="s">
        <v>78</v>
      </c>
      <c r="D76" s="8">
        <v>0</v>
      </c>
      <c r="E76" s="8">
        <v>0</v>
      </c>
      <c r="F76" s="8">
        <f t="shared" si="2"/>
        <v>0</v>
      </c>
      <c r="G76" s="11"/>
    </row>
    <row r="77" spans="1:7" ht="14.25" customHeight="1">
      <c r="A77" s="105"/>
      <c r="B77" s="105"/>
      <c r="C77" s="10" t="s">
        <v>79</v>
      </c>
      <c r="D77" s="8">
        <v>0</v>
      </c>
      <c r="E77" s="8">
        <v>0</v>
      </c>
      <c r="F77" s="8">
        <f t="shared" si="2"/>
        <v>0</v>
      </c>
      <c r="G77" s="11"/>
    </row>
    <row r="78" spans="1:7" ht="14.25" customHeight="1">
      <c r="A78" s="105"/>
      <c r="B78" s="105"/>
      <c r="C78" s="10" t="s">
        <v>80</v>
      </c>
      <c r="D78" s="8">
        <v>0</v>
      </c>
      <c r="E78" s="8">
        <v>0</v>
      </c>
      <c r="F78" s="8">
        <f t="shared" si="2"/>
        <v>0</v>
      </c>
      <c r="G78" s="11"/>
    </row>
    <row r="79" spans="1:7" ht="14.25" customHeight="1">
      <c r="A79" s="105"/>
      <c r="B79" s="105"/>
      <c r="C79" s="10" t="s">
        <v>81</v>
      </c>
      <c r="D79" s="8">
        <v>0</v>
      </c>
      <c r="E79" s="8">
        <v>0</v>
      </c>
      <c r="F79" s="8">
        <f t="shared" si="2"/>
        <v>0</v>
      </c>
      <c r="G79" s="11"/>
    </row>
    <row r="80" spans="1:7" ht="14.25" customHeight="1">
      <c r="A80" s="105"/>
      <c r="B80" s="105"/>
      <c r="C80" s="10" t="s">
        <v>82</v>
      </c>
      <c r="D80" s="8">
        <v>0</v>
      </c>
      <c r="E80" s="8">
        <v>0</v>
      </c>
      <c r="F80" s="8">
        <f t="shared" si="2"/>
        <v>0</v>
      </c>
      <c r="G80" s="11"/>
    </row>
    <row r="81" spans="1:7" ht="14.25" customHeight="1">
      <c r="A81" s="105"/>
      <c r="B81" s="105"/>
      <c r="C81" s="10" t="s">
        <v>83</v>
      </c>
      <c r="D81" s="8">
        <v>0</v>
      </c>
      <c r="E81" s="8">
        <v>0</v>
      </c>
      <c r="F81" s="8">
        <f>D81-E81</f>
        <v>0</v>
      </c>
      <c r="G81" s="11"/>
    </row>
    <row r="82" spans="1:7" ht="14.25" customHeight="1">
      <c r="A82" s="105"/>
      <c r="B82" s="105"/>
      <c r="C82" s="5" t="s">
        <v>84</v>
      </c>
      <c r="D82" s="12">
        <v>2850000</v>
      </c>
      <c r="E82" s="12">
        <v>2850000</v>
      </c>
      <c r="F82" s="12">
        <f>D82-E82</f>
        <v>0</v>
      </c>
      <c r="G82" s="13"/>
    </row>
    <row r="83" spans="1:7" ht="14.25" customHeight="1">
      <c r="A83" s="105"/>
      <c r="B83" s="100" t="s">
        <v>26</v>
      </c>
      <c r="C83" s="17" t="s">
        <v>85</v>
      </c>
      <c r="D83" s="7">
        <v>3800000</v>
      </c>
      <c r="E83" s="7">
        <v>3800000</v>
      </c>
      <c r="F83" s="8">
        <f>D83-E83</f>
        <v>0</v>
      </c>
      <c r="G83" s="9"/>
    </row>
    <row r="84" spans="1:7" ht="14.25" customHeight="1">
      <c r="A84" s="105"/>
      <c r="B84" s="101"/>
      <c r="C84" s="18" t="s">
        <v>86</v>
      </c>
      <c r="D84" s="8">
        <v>2150000</v>
      </c>
      <c r="E84" s="8">
        <v>2150000</v>
      </c>
      <c r="F84" s="8">
        <f aca="true" t="shared" si="3" ref="F84:F97">D84-E84</f>
        <v>0</v>
      </c>
      <c r="G84" s="11"/>
    </row>
    <row r="85" spans="1:7" ht="14.25" customHeight="1">
      <c r="A85" s="105"/>
      <c r="B85" s="101"/>
      <c r="C85" s="18" t="s">
        <v>87</v>
      </c>
      <c r="D85" s="8">
        <v>1650000</v>
      </c>
      <c r="E85" s="8">
        <v>1650000</v>
      </c>
      <c r="F85" s="8">
        <f t="shared" si="3"/>
        <v>0</v>
      </c>
      <c r="G85" s="11"/>
    </row>
    <row r="86" spans="1:7" ht="14.25" customHeight="1">
      <c r="A86" s="105"/>
      <c r="B86" s="101"/>
      <c r="C86" s="18" t="s">
        <v>88</v>
      </c>
      <c r="D86" s="8">
        <v>9309390</v>
      </c>
      <c r="E86" s="8">
        <v>9309384</v>
      </c>
      <c r="F86" s="8">
        <f t="shared" si="3"/>
        <v>6</v>
      </c>
      <c r="G86" s="11"/>
    </row>
    <row r="87" spans="1:7" ht="14.25" customHeight="1">
      <c r="A87" s="105"/>
      <c r="B87" s="101"/>
      <c r="C87" s="18" t="s">
        <v>89</v>
      </c>
      <c r="D87" s="8">
        <v>0</v>
      </c>
      <c r="E87" s="8">
        <v>0</v>
      </c>
      <c r="F87" s="8">
        <f t="shared" si="3"/>
        <v>0</v>
      </c>
      <c r="G87" s="11"/>
    </row>
    <row r="88" spans="1:7" ht="14.25" customHeight="1">
      <c r="A88" s="105"/>
      <c r="B88" s="101"/>
      <c r="C88" s="18" t="s">
        <v>90</v>
      </c>
      <c r="D88" s="8">
        <v>0</v>
      </c>
      <c r="E88" s="8">
        <v>0</v>
      </c>
      <c r="F88" s="8">
        <f t="shared" si="3"/>
        <v>0</v>
      </c>
      <c r="G88" s="11"/>
    </row>
    <row r="89" spans="1:7" ht="14.25" customHeight="1">
      <c r="A89" s="105"/>
      <c r="B89" s="101"/>
      <c r="C89" s="18" t="s">
        <v>91</v>
      </c>
      <c r="D89" s="8">
        <v>0</v>
      </c>
      <c r="E89" s="8">
        <v>0</v>
      </c>
      <c r="F89" s="8">
        <f t="shared" si="3"/>
        <v>0</v>
      </c>
      <c r="G89" s="11"/>
    </row>
    <row r="90" spans="1:7" ht="14.25" customHeight="1">
      <c r="A90" s="105"/>
      <c r="B90" s="101"/>
      <c r="C90" s="18" t="s">
        <v>92</v>
      </c>
      <c r="D90" s="8">
        <v>0</v>
      </c>
      <c r="E90" s="8">
        <v>0</v>
      </c>
      <c r="F90" s="8">
        <f t="shared" si="3"/>
        <v>0</v>
      </c>
      <c r="G90" s="11"/>
    </row>
    <row r="91" spans="1:7" ht="14.25" customHeight="1">
      <c r="A91" s="105"/>
      <c r="B91" s="101"/>
      <c r="C91" s="18" t="s">
        <v>93</v>
      </c>
      <c r="D91" s="8">
        <v>9309390</v>
      </c>
      <c r="E91" s="8">
        <v>9309384</v>
      </c>
      <c r="F91" s="8">
        <f t="shared" si="3"/>
        <v>6</v>
      </c>
      <c r="G91" s="11"/>
    </row>
    <row r="92" spans="1:7" ht="14.25" customHeight="1">
      <c r="A92" s="105"/>
      <c r="B92" s="101"/>
      <c r="C92" s="18" t="s">
        <v>94</v>
      </c>
      <c r="D92" s="8">
        <v>0</v>
      </c>
      <c r="E92" s="8">
        <v>0</v>
      </c>
      <c r="F92" s="8">
        <f t="shared" si="3"/>
        <v>0</v>
      </c>
      <c r="G92" s="11"/>
    </row>
    <row r="93" spans="1:7" ht="14.25" customHeight="1">
      <c r="A93" s="105"/>
      <c r="B93" s="101"/>
      <c r="C93" s="18" t="s">
        <v>95</v>
      </c>
      <c r="D93" s="8">
        <v>0</v>
      </c>
      <c r="E93" s="8">
        <v>0</v>
      </c>
      <c r="F93" s="8">
        <f t="shared" si="3"/>
        <v>0</v>
      </c>
      <c r="G93" s="11"/>
    </row>
    <row r="94" spans="1:7" ht="14.25" customHeight="1">
      <c r="A94" s="105"/>
      <c r="B94" s="101"/>
      <c r="C94" s="18" t="s">
        <v>96</v>
      </c>
      <c r="D94" s="8">
        <v>0</v>
      </c>
      <c r="E94" s="8">
        <v>0</v>
      </c>
      <c r="F94" s="8">
        <f t="shared" si="3"/>
        <v>0</v>
      </c>
      <c r="G94" s="11"/>
    </row>
    <row r="95" spans="1:7" ht="14.25" customHeight="1">
      <c r="A95" s="105"/>
      <c r="B95" s="101"/>
      <c r="C95" s="18" t="s">
        <v>97</v>
      </c>
      <c r="D95" s="8">
        <v>0</v>
      </c>
      <c r="E95" s="8">
        <v>0</v>
      </c>
      <c r="F95" s="8">
        <f t="shared" si="3"/>
        <v>0</v>
      </c>
      <c r="G95" s="11"/>
    </row>
    <row r="96" spans="1:7" ht="14.25" customHeight="1">
      <c r="A96" s="105"/>
      <c r="B96" s="101"/>
      <c r="C96" s="18" t="s">
        <v>98</v>
      </c>
      <c r="D96" s="8">
        <v>0</v>
      </c>
      <c r="E96" s="8">
        <v>0</v>
      </c>
      <c r="F96" s="8">
        <f t="shared" si="3"/>
        <v>0</v>
      </c>
      <c r="G96" s="11"/>
    </row>
    <row r="97" spans="1:7" ht="14.25" customHeight="1">
      <c r="A97" s="105"/>
      <c r="B97" s="101"/>
      <c r="C97" s="18" t="s">
        <v>99</v>
      </c>
      <c r="D97" s="8">
        <v>0</v>
      </c>
      <c r="E97" s="8">
        <v>0</v>
      </c>
      <c r="F97" s="8">
        <f t="shared" si="3"/>
        <v>0</v>
      </c>
      <c r="G97" s="11"/>
    </row>
    <row r="98" spans="1:7" ht="14.25" customHeight="1">
      <c r="A98" s="105"/>
      <c r="B98" s="106"/>
      <c r="C98" s="10" t="s">
        <v>100</v>
      </c>
      <c r="D98" s="8">
        <v>0</v>
      </c>
      <c r="E98" s="8">
        <v>0</v>
      </c>
      <c r="F98" s="8">
        <f>D98-E98</f>
        <v>0</v>
      </c>
      <c r="G98" s="11"/>
    </row>
    <row r="99" spans="1:7" ht="14.25" customHeight="1">
      <c r="A99" s="105"/>
      <c r="B99" s="107"/>
      <c r="C99" s="5" t="s">
        <v>101</v>
      </c>
      <c r="D99" s="12">
        <v>13109390</v>
      </c>
      <c r="E99" s="12">
        <v>13109384</v>
      </c>
      <c r="F99" s="12">
        <f>D99-E99</f>
        <v>6</v>
      </c>
      <c r="G99" s="13"/>
    </row>
    <row r="100" spans="1:7" ht="14.25" customHeight="1">
      <c r="A100" s="105"/>
      <c r="B100" s="108" t="s">
        <v>102</v>
      </c>
      <c r="C100" s="108"/>
      <c r="D100" s="12">
        <v>-10259390</v>
      </c>
      <c r="E100" s="12">
        <v>-10259384</v>
      </c>
      <c r="F100" s="12">
        <f>F82-F99</f>
        <v>-6</v>
      </c>
      <c r="G100" s="13"/>
    </row>
    <row r="101" spans="1:7" ht="14.25" customHeight="1">
      <c r="A101" s="100" t="s">
        <v>103</v>
      </c>
      <c r="B101" s="100" t="s">
        <v>104</v>
      </c>
      <c r="C101" s="18" t="s">
        <v>105</v>
      </c>
      <c r="D101" s="19">
        <v>0</v>
      </c>
      <c r="E101" s="8">
        <v>0</v>
      </c>
      <c r="F101" s="8">
        <f>D101-E101</f>
        <v>0</v>
      </c>
      <c r="G101" s="20"/>
    </row>
    <row r="102" spans="1:7" ht="14.25" customHeight="1">
      <c r="A102" s="101"/>
      <c r="B102" s="101"/>
      <c r="C102" s="18" t="s">
        <v>106</v>
      </c>
      <c r="D102" s="19">
        <v>0</v>
      </c>
      <c r="E102" s="8">
        <v>0</v>
      </c>
      <c r="F102" s="8">
        <f aca="true" t="shared" si="4" ref="F102:F114">D102-E102</f>
        <v>0</v>
      </c>
      <c r="G102" s="20"/>
    </row>
    <row r="103" spans="1:7" ht="14.25" customHeight="1">
      <c r="A103" s="101"/>
      <c r="B103" s="101"/>
      <c r="C103" s="18" t="s">
        <v>107</v>
      </c>
      <c r="D103" s="19">
        <v>0</v>
      </c>
      <c r="E103" s="8">
        <v>0</v>
      </c>
      <c r="F103" s="8">
        <f t="shared" si="4"/>
        <v>0</v>
      </c>
      <c r="G103" s="20"/>
    </row>
    <row r="104" spans="1:7" ht="14.25" customHeight="1">
      <c r="A104" s="101"/>
      <c r="B104" s="101"/>
      <c r="C104" s="18" t="s">
        <v>108</v>
      </c>
      <c r="D104" s="19">
        <v>60230</v>
      </c>
      <c r="E104" s="8">
        <v>60230</v>
      </c>
      <c r="F104" s="8">
        <f t="shared" si="4"/>
        <v>0</v>
      </c>
      <c r="G104" s="20"/>
    </row>
    <row r="105" spans="1:7" ht="14.25" customHeight="1">
      <c r="A105" s="101"/>
      <c r="B105" s="101"/>
      <c r="C105" s="18" t="s">
        <v>109</v>
      </c>
      <c r="D105" s="19">
        <v>60230</v>
      </c>
      <c r="E105" s="8">
        <v>60230</v>
      </c>
      <c r="F105" s="8">
        <f t="shared" si="4"/>
        <v>0</v>
      </c>
      <c r="G105" s="20"/>
    </row>
    <row r="106" spans="1:7" ht="14.25" customHeight="1">
      <c r="A106" s="101"/>
      <c r="B106" s="101"/>
      <c r="C106" s="18" t="s">
        <v>110</v>
      </c>
      <c r="D106" s="19">
        <v>0</v>
      </c>
      <c r="E106" s="8">
        <v>0</v>
      </c>
      <c r="F106" s="8">
        <f t="shared" si="4"/>
        <v>0</v>
      </c>
      <c r="G106" s="20"/>
    </row>
    <row r="107" spans="1:7" ht="14.25" customHeight="1">
      <c r="A107" s="101"/>
      <c r="B107" s="101"/>
      <c r="C107" s="18" t="s">
        <v>111</v>
      </c>
      <c r="D107" s="19">
        <v>0</v>
      </c>
      <c r="E107" s="8">
        <v>0</v>
      </c>
      <c r="F107" s="8">
        <f t="shared" si="4"/>
        <v>0</v>
      </c>
      <c r="G107" s="20"/>
    </row>
    <row r="108" spans="1:7" ht="14.25" customHeight="1">
      <c r="A108" s="101"/>
      <c r="B108" s="101"/>
      <c r="C108" s="18" t="s">
        <v>112</v>
      </c>
      <c r="D108" s="19">
        <v>0</v>
      </c>
      <c r="E108" s="8">
        <v>0</v>
      </c>
      <c r="F108" s="8">
        <f t="shared" si="4"/>
        <v>0</v>
      </c>
      <c r="G108" s="20"/>
    </row>
    <row r="109" spans="1:7" ht="14.25" customHeight="1">
      <c r="A109" s="101"/>
      <c r="B109" s="101"/>
      <c r="C109" s="18" t="s">
        <v>113</v>
      </c>
      <c r="D109" s="19">
        <v>0</v>
      </c>
      <c r="E109" s="8">
        <v>0</v>
      </c>
      <c r="F109" s="8">
        <f t="shared" si="4"/>
        <v>0</v>
      </c>
      <c r="G109" s="20"/>
    </row>
    <row r="110" spans="1:7" ht="14.25" customHeight="1">
      <c r="A110" s="101"/>
      <c r="B110" s="101"/>
      <c r="C110" s="18" t="s">
        <v>114</v>
      </c>
      <c r="D110" s="19">
        <v>0</v>
      </c>
      <c r="E110" s="8">
        <v>0</v>
      </c>
      <c r="F110" s="8">
        <f t="shared" si="4"/>
        <v>0</v>
      </c>
      <c r="G110" s="20"/>
    </row>
    <row r="111" spans="1:7" ht="14.25" customHeight="1">
      <c r="A111" s="101"/>
      <c r="B111" s="101"/>
      <c r="C111" s="18" t="s">
        <v>115</v>
      </c>
      <c r="D111" s="19">
        <v>0</v>
      </c>
      <c r="E111" s="8">
        <v>0</v>
      </c>
      <c r="F111" s="8">
        <f t="shared" si="4"/>
        <v>0</v>
      </c>
      <c r="G111" s="20"/>
    </row>
    <row r="112" spans="1:7" ht="14.25" customHeight="1">
      <c r="A112" s="101"/>
      <c r="B112" s="101"/>
      <c r="C112" s="18" t="s">
        <v>116</v>
      </c>
      <c r="D112" s="19">
        <v>0</v>
      </c>
      <c r="E112" s="8">
        <v>0</v>
      </c>
      <c r="F112" s="8">
        <f t="shared" si="4"/>
        <v>0</v>
      </c>
      <c r="G112" s="20"/>
    </row>
    <row r="113" spans="1:7" ht="14.25" customHeight="1">
      <c r="A113" s="101"/>
      <c r="B113" s="101"/>
      <c r="C113" s="18" t="s">
        <v>117</v>
      </c>
      <c r="D113" s="19">
        <v>0</v>
      </c>
      <c r="E113" s="8">
        <v>0</v>
      </c>
      <c r="F113" s="8">
        <f t="shared" si="4"/>
        <v>0</v>
      </c>
      <c r="G113" s="20"/>
    </row>
    <row r="114" spans="1:7" ht="14.25" customHeight="1">
      <c r="A114" s="101"/>
      <c r="B114" s="101"/>
      <c r="C114" s="18" t="s">
        <v>118</v>
      </c>
      <c r="D114" s="19">
        <v>0</v>
      </c>
      <c r="E114" s="8">
        <v>0</v>
      </c>
      <c r="F114" s="8">
        <f t="shared" si="4"/>
        <v>0</v>
      </c>
      <c r="G114" s="20"/>
    </row>
    <row r="115" spans="1:7" ht="14.25" customHeight="1">
      <c r="A115" s="101"/>
      <c r="B115" s="110"/>
      <c r="C115" s="10" t="s">
        <v>119</v>
      </c>
      <c r="D115" s="8">
        <v>0</v>
      </c>
      <c r="E115" s="8">
        <v>0</v>
      </c>
      <c r="F115" s="8">
        <f>D115-E115</f>
        <v>0</v>
      </c>
      <c r="G115" s="11"/>
    </row>
    <row r="116" spans="1:7" ht="14.25" customHeight="1">
      <c r="A116" s="101"/>
      <c r="B116" s="111"/>
      <c r="C116" s="5" t="s">
        <v>120</v>
      </c>
      <c r="D116" s="12">
        <v>60230</v>
      </c>
      <c r="E116" s="12">
        <v>60230</v>
      </c>
      <c r="F116" s="12">
        <f>D116-E116</f>
        <v>0</v>
      </c>
      <c r="G116" s="13"/>
    </row>
    <row r="117" spans="1:7" ht="14.25" customHeight="1">
      <c r="A117" s="101"/>
      <c r="B117" s="100" t="s">
        <v>26</v>
      </c>
      <c r="C117" s="10" t="s">
        <v>121</v>
      </c>
      <c r="D117" s="8">
        <v>0</v>
      </c>
      <c r="E117" s="8">
        <v>0</v>
      </c>
      <c r="F117" s="8">
        <f>D117-E117</f>
        <v>0</v>
      </c>
      <c r="G117" s="11"/>
    </row>
    <row r="118" spans="1:7" ht="14.25" customHeight="1">
      <c r="A118" s="101"/>
      <c r="B118" s="101"/>
      <c r="C118" s="10" t="s">
        <v>122</v>
      </c>
      <c r="D118" s="8">
        <v>0</v>
      </c>
      <c r="E118" s="8">
        <v>0</v>
      </c>
      <c r="F118" s="8">
        <f aca="true" t="shared" si="5" ref="F118:F130">D118-E118</f>
        <v>0</v>
      </c>
      <c r="G118" s="11"/>
    </row>
    <row r="119" spans="1:7" ht="14.25" customHeight="1">
      <c r="A119" s="101"/>
      <c r="B119" s="101"/>
      <c r="C119" s="10" t="s">
        <v>123</v>
      </c>
      <c r="D119" s="8">
        <v>5964500</v>
      </c>
      <c r="E119" s="8">
        <v>5964500</v>
      </c>
      <c r="F119" s="8">
        <f t="shared" si="5"/>
        <v>0</v>
      </c>
      <c r="G119" s="11"/>
    </row>
    <row r="120" spans="1:7" ht="14.25" customHeight="1">
      <c r="A120" s="101"/>
      <c r="B120" s="101"/>
      <c r="C120" s="10" t="s">
        <v>124</v>
      </c>
      <c r="D120" s="8">
        <v>814500</v>
      </c>
      <c r="E120" s="8">
        <v>814500</v>
      </c>
      <c r="F120" s="8">
        <f t="shared" si="5"/>
        <v>0</v>
      </c>
      <c r="G120" s="11"/>
    </row>
    <row r="121" spans="1:7" ht="14.25" customHeight="1">
      <c r="A121" s="101"/>
      <c r="B121" s="101"/>
      <c r="C121" s="10" t="s">
        <v>125</v>
      </c>
      <c r="D121" s="8">
        <v>0</v>
      </c>
      <c r="E121" s="8">
        <v>0</v>
      </c>
      <c r="F121" s="8">
        <f t="shared" si="5"/>
        <v>0</v>
      </c>
      <c r="G121" s="11"/>
    </row>
    <row r="122" spans="1:7" ht="14.25" customHeight="1">
      <c r="A122" s="101"/>
      <c r="B122" s="101"/>
      <c r="C122" s="10" t="s">
        <v>126</v>
      </c>
      <c r="D122" s="8">
        <v>5000000</v>
      </c>
      <c r="E122" s="8">
        <v>5000000</v>
      </c>
      <c r="F122" s="8">
        <f t="shared" si="5"/>
        <v>0</v>
      </c>
      <c r="G122" s="11"/>
    </row>
    <row r="123" spans="1:7" ht="14.25" customHeight="1">
      <c r="A123" s="101"/>
      <c r="B123" s="101"/>
      <c r="C123" s="10" t="s">
        <v>127</v>
      </c>
      <c r="D123" s="8">
        <v>150000</v>
      </c>
      <c r="E123" s="8">
        <v>150000</v>
      </c>
      <c r="F123" s="8">
        <f t="shared" si="5"/>
        <v>0</v>
      </c>
      <c r="G123" s="11"/>
    </row>
    <row r="124" spans="1:7" ht="14.25" customHeight="1">
      <c r="A124" s="101"/>
      <c r="B124" s="101"/>
      <c r="C124" s="10" t="s">
        <v>128</v>
      </c>
      <c r="D124" s="8">
        <v>0</v>
      </c>
      <c r="E124" s="8">
        <v>0</v>
      </c>
      <c r="F124" s="8">
        <f t="shared" si="5"/>
        <v>0</v>
      </c>
      <c r="G124" s="11"/>
    </row>
    <row r="125" spans="1:7" ht="14.25" customHeight="1">
      <c r="A125" s="101"/>
      <c r="B125" s="101"/>
      <c r="C125" s="10" t="s">
        <v>129</v>
      </c>
      <c r="D125" s="8">
        <v>0</v>
      </c>
      <c r="E125" s="8">
        <v>0</v>
      </c>
      <c r="F125" s="8">
        <f t="shared" si="5"/>
        <v>0</v>
      </c>
      <c r="G125" s="11"/>
    </row>
    <row r="126" spans="1:7" ht="14.25" customHeight="1">
      <c r="A126" s="101"/>
      <c r="B126" s="101"/>
      <c r="C126" s="10" t="s">
        <v>130</v>
      </c>
      <c r="D126" s="8">
        <v>0</v>
      </c>
      <c r="E126" s="8">
        <v>0</v>
      </c>
      <c r="F126" s="8">
        <f t="shared" si="5"/>
        <v>0</v>
      </c>
      <c r="G126" s="11"/>
    </row>
    <row r="127" spans="1:7" ht="14.25" customHeight="1">
      <c r="A127" s="101"/>
      <c r="B127" s="101"/>
      <c r="C127" s="10" t="s">
        <v>131</v>
      </c>
      <c r="D127" s="8">
        <v>0</v>
      </c>
      <c r="E127" s="8">
        <v>0</v>
      </c>
      <c r="F127" s="8">
        <f t="shared" si="5"/>
        <v>0</v>
      </c>
      <c r="G127" s="11"/>
    </row>
    <row r="128" spans="1:7" ht="14.25" customHeight="1">
      <c r="A128" s="101"/>
      <c r="B128" s="101"/>
      <c r="C128" s="10" t="s">
        <v>132</v>
      </c>
      <c r="D128" s="8">
        <v>0</v>
      </c>
      <c r="E128" s="8">
        <v>0</v>
      </c>
      <c r="F128" s="8">
        <f t="shared" si="5"/>
        <v>0</v>
      </c>
      <c r="G128" s="11"/>
    </row>
    <row r="129" spans="1:7" ht="14.25" customHeight="1">
      <c r="A129" s="101"/>
      <c r="B129" s="101"/>
      <c r="C129" s="10" t="s">
        <v>133</v>
      </c>
      <c r="D129" s="8">
        <v>0</v>
      </c>
      <c r="E129" s="8">
        <v>0</v>
      </c>
      <c r="F129" s="8">
        <f t="shared" si="5"/>
        <v>0</v>
      </c>
      <c r="G129" s="11"/>
    </row>
    <row r="130" spans="1:7" ht="14.25" customHeight="1">
      <c r="A130" s="101"/>
      <c r="B130" s="101"/>
      <c r="C130" s="10" t="s">
        <v>134</v>
      </c>
      <c r="D130" s="8">
        <v>0</v>
      </c>
      <c r="E130" s="8">
        <v>0</v>
      </c>
      <c r="F130" s="8">
        <f t="shared" si="5"/>
        <v>0</v>
      </c>
      <c r="G130" s="11"/>
    </row>
    <row r="131" spans="1:7" ht="14.25" customHeight="1">
      <c r="A131" s="101"/>
      <c r="B131" s="110"/>
      <c r="C131" s="10" t="s">
        <v>135</v>
      </c>
      <c r="D131" s="8">
        <v>0</v>
      </c>
      <c r="E131" s="8">
        <v>0</v>
      </c>
      <c r="F131" s="8">
        <f>D131-E131</f>
        <v>0</v>
      </c>
      <c r="G131" s="11"/>
    </row>
    <row r="132" spans="1:7" ht="14.25" customHeight="1">
      <c r="A132" s="101"/>
      <c r="B132" s="111"/>
      <c r="C132" s="5" t="s">
        <v>136</v>
      </c>
      <c r="D132" s="12">
        <v>5964500</v>
      </c>
      <c r="E132" s="12">
        <v>5964500</v>
      </c>
      <c r="F132" s="12">
        <f>D132-E132</f>
        <v>0</v>
      </c>
      <c r="G132" s="13"/>
    </row>
    <row r="133" spans="1:7" ht="14.25" customHeight="1">
      <c r="A133" s="102"/>
      <c r="B133" s="108" t="s">
        <v>137</v>
      </c>
      <c r="C133" s="108"/>
      <c r="D133" s="12">
        <v>-5904270</v>
      </c>
      <c r="E133" s="12">
        <v>-5904270</v>
      </c>
      <c r="F133" s="12">
        <f>F116-F132</f>
        <v>0</v>
      </c>
      <c r="G133" s="13"/>
    </row>
    <row r="134" spans="1:7" ht="14.25" customHeight="1">
      <c r="A134" s="112" t="s">
        <v>138</v>
      </c>
      <c r="B134" s="112"/>
      <c r="C134" s="112"/>
      <c r="D134" s="7">
        <v>242345</v>
      </c>
      <c r="E134" s="113" t="s">
        <v>139</v>
      </c>
      <c r="F134" s="115">
        <f>D134</f>
        <v>242345</v>
      </c>
      <c r="G134" s="117"/>
    </row>
    <row r="135" spans="1:7" ht="14.25" customHeight="1">
      <c r="A135" s="21"/>
      <c r="B135" s="22"/>
      <c r="C135" s="23"/>
      <c r="D135" s="15">
        <v>0</v>
      </c>
      <c r="E135" s="114"/>
      <c r="F135" s="116"/>
      <c r="G135" s="118"/>
    </row>
    <row r="136" spans="1:7" ht="14.25" customHeight="1">
      <c r="A136" s="108" t="s">
        <v>140</v>
      </c>
      <c r="B136" s="108"/>
      <c r="C136" s="108"/>
      <c r="D136" s="12">
        <v>0</v>
      </c>
      <c r="E136" s="12">
        <v>793675</v>
      </c>
      <c r="F136" s="12">
        <f>F68+F100+F133-F134</f>
        <v>-793675</v>
      </c>
      <c r="G136" s="13"/>
    </row>
    <row r="137" spans="1:7" s="26" customFormat="1" ht="14.25" customHeight="1">
      <c r="A137" s="24"/>
      <c r="B137" s="24"/>
      <c r="C137" s="24"/>
      <c r="D137" s="25"/>
      <c r="E137" s="25"/>
      <c r="F137" s="25"/>
      <c r="G137" s="25"/>
    </row>
    <row r="138" spans="1:7" ht="14.25" customHeight="1">
      <c r="A138" s="108" t="s">
        <v>141</v>
      </c>
      <c r="B138" s="108"/>
      <c r="C138" s="108"/>
      <c r="D138" s="12">
        <v>36926754</v>
      </c>
      <c r="E138" s="12">
        <v>36926754</v>
      </c>
      <c r="F138" s="12">
        <f>D138-E138</f>
        <v>0</v>
      </c>
      <c r="G138" s="13"/>
    </row>
    <row r="139" spans="1:7" ht="14.25" customHeight="1">
      <c r="A139" s="108" t="s">
        <v>142</v>
      </c>
      <c r="B139" s="108"/>
      <c r="C139" s="108"/>
      <c r="D139" s="12">
        <v>36926754</v>
      </c>
      <c r="E139" s="12">
        <v>37720429</v>
      </c>
      <c r="F139" s="12">
        <f>F136+F138</f>
        <v>-793675</v>
      </c>
      <c r="G139" s="13"/>
    </row>
    <row r="140" spans="1:7" ht="14.25" customHeight="1">
      <c r="A140" s="109"/>
      <c r="B140" s="109"/>
      <c r="C140" s="109"/>
      <c r="D140" s="109"/>
      <c r="E140" s="109"/>
      <c r="F140" s="109"/>
      <c r="G140" s="109"/>
    </row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</sheetData>
  <sheetProtection/>
  <mergeCells count="26">
    <mergeCell ref="A140:G140"/>
    <mergeCell ref="A101:A133"/>
    <mergeCell ref="B101:B116"/>
    <mergeCell ref="B117:B132"/>
    <mergeCell ref="B133:C133"/>
    <mergeCell ref="A134:C134"/>
    <mergeCell ref="E134:E135"/>
    <mergeCell ref="F134:F135"/>
    <mergeCell ref="G134:G135"/>
    <mergeCell ref="A136:C136"/>
    <mergeCell ref="A138:C138"/>
    <mergeCell ref="A139:C139"/>
    <mergeCell ref="A8:A68"/>
    <mergeCell ref="B8:B22"/>
    <mergeCell ref="B23:B67"/>
    <mergeCell ref="B68:C68"/>
    <mergeCell ref="A69:A100"/>
    <mergeCell ref="B69:B82"/>
    <mergeCell ref="B83:B99"/>
    <mergeCell ref="B100:C100"/>
    <mergeCell ref="A7:C7"/>
    <mergeCell ref="A1:B1"/>
    <mergeCell ref="F1:G1"/>
    <mergeCell ref="E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3.75390625" style="2" customWidth="1"/>
    <col min="2" max="2" width="3.375" style="2" customWidth="1"/>
    <col min="3" max="3" width="36.125" style="2" customWidth="1"/>
    <col min="4" max="7" width="8.125" style="2" customWidth="1"/>
    <col min="8" max="8" width="8.125" style="34" customWidth="1"/>
    <col min="9" max="9" width="8.125" style="2" customWidth="1"/>
    <col min="10" max="16384" width="9.00390625" style="2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3"/>
      <c r="I1" s="1"/>
    </row>
    <row r="2" spans="1:9" ht="13.5">
      <c r="A2" s="3"/>
      <c r="B2" s="3"/>
      <c r="C2" s="3"/>
      <c r="D2" s="27"/>
      <c r="E2" s="27"/>
      <c r="F2" s="27"/>
      <c r="G2" s="27"/>
      <c r="H2" s="28"/>
      <c r="I2" s="27" t="s">
        <v>143</v>
      </c>
    </row>
    <row r="3" spans="1:9" ht="14.25">
      <c r="A3" s="99" t="s">
        <v>144</v>
      </c>
      <c r="B3" s="99"/>
      <c r="C3" s="99"/>
      <c r="D3" s="99"/>
      <c r="E3" s="99"/>
      <c r="F3" s="99"/>
      <c r="G3" s="99"/>
      <c r="H3" s="99"/>
      <c r="I3" s="99"/>
    </row>
    <row r="4" spans="1:9" ht="13.5">
      <c r="A4" s="29"/>
      <c r="B4" s="29"/>
      <c r="C4" s="29"/>
      <c r="D4" s="3"/>
      <c r="E4" s="3"/>
      <c r="F4" s="3"/>
      <c r="G4" s="3"/>
      <c r="H4" s="3"/>
      <c r="I4" s="3"/>
    </row>
    <row r="5" spans="1:9" ht="13.5">
      <c r="A5" s="119" t="s">
        <v>2</v>
      </c>
      <c r="B5" s="119"/>
      <c r="C5" s="119"/>
      <c r="D5" s="119"/>
      <c r="E5" s="119"/>
      <c r="F5" s="119"/>
      <c r="G5" s="119"/>
      <c r="H5" s="119"/>
      <c r="I5" s="119"/>
    </row>
    <row r="6" spans="1:9" ht="13.5">
      <c r="A6" s="30"/>
      <c r="B6" s="30"/>
      <c r="C6" s="30"/>
      <c r="D6" s="30"/>
      <c r="E6" s="30"/>
      <c r="F6" s="30"/>
      <c r="G6" s="30"/>
      <c r="H6" s="30"/>
      <c r="I6" s="31" t="s">
        <v>3</v>
      </c>
    </row>
    <row r="7" spans="1:9" ht="13.5">
      <c r="A7" s="120" t="s">
        <v>4</v>
      </c>
      <c r="B7" s="121"/>
      <c r="C7" s="122"/>
      <c r="D7" s="126" t="s">
        <v>145</v>
      </c>
      <c r="E7" s="126" t="s">
        <v>146</v>
      </c>
      <c r="F7" s="126" t="s">
        <v>147</v>
      </c>
      <c r="G7" s="126" t="s">
        <v>148</v>
      </c>
      <c r="H7" s="126" t="s">
        <v>149</v>
      </c>
      <c r="I7" s="126" t="s">
        <v>150</v>
      </c>
    </row>
    <row r="8" spans="1:9" ht="8.25" customHeight="1">
      <c r="A8" s="123"/>
      <c r="B8" s="124"/>
      <c r="C8" s="125"/>
      <c r="D8" s="127"/>
      <c r="E8" s="128"/>
      <c r="F8" s="129"/>
      <c r="G8" s="127"/>
      <c r="H8" s="127"/>
      <c r="I8" s="127"/>
    </row>
    <row r="9" spans="1:9" ht="14.25" customHeight="1">
      <c r="A9" s="100" t="s">
        <v>9</v>
      </c>
      <c r="B9" s="105" t="s">
        <v>10</v>
      </c>
      <c r="C9" s="17" t="s">
        <v>11</v>
      </c>
      <c r="D9" s="7">
        <v>153719241</v>
      </c>
      <c r="E9" s="7">
        <v>0</v>
      </c>
      <c r="F9" s="7">
        <v>0</v>
      </c>
      <c r="G9" s="7">
        <f>SUM(D9:F9)</f>
        <v>153719241</v>
      </c>
      <c r="H9" s="7">
        <v>0</v>
      </c>
      <c r="I9" s="7">
        <f>SUM(G9:H9)</f>
        <v>153719241</v>
      </c>
    </row>
    <row r="10" spans="1:9" ht="14.25" customHeight="1">
      <c r="A10" s="101"/>
      <c r="B10" s="105"/>
      <c r="C10" s="18" t="s">
        <v>12</v>
      </c>
      <c r="D10" s="8">
        <v>118326380</v>
      </c>
      <c r="E10" s="8">
        <v>0</v>
      </c>
      <c r="F10" s="8">
        <v>0</v>
      </c>
      <c r="G10" s="8">
        <f aca="true" t="shared" si="0" ref="G10:G19">SUM(D10:F10)</f>
        <v>118326380</v>
      </c>
      <c r="H10" s="8">
        <v>0</v>
      </c>
      <c r="I10" s="8">
        <f aca="true" t="shared" si="1" ref="I10:I19">SUM(G10:H10)</f>
        <v>118326380</v>
      </c>
    </row>
    <row r="11" spans="1:9" ht="14.25" customHeight="1">
      <c r="A11" s="101"/>
      <c r="B11" s="105"/>
      <c r="C11" s="18" t="s">
        <v>15</v>
      </c>
      <c r="D11" s="8">
        <v>35392861</v>
      </c>
      <c r="E11" s="8">
        <v>0</v>
      </c>
      <c r="F11" s="8">
        <v>0</v>
      </c>
      <c r="G11" s="8">
        <f t="shared" si="0"/>
        <v>35392861</v>
      </c>
      <c r="H11" s="8">
        <v>0</v>
      </c>
      <c r="I11" s="8">
        <f t="shared" si="1"/>
        <v>35392861</v>
      </c>
    </row>
    <row r="12" spans="1:9" ht="14.25" customHeight="1">
      <c r="A12" s="101"/>
      <c r="B12" s="105"/>
      <c r="C12" s="18" t="s">
        <v>16</v>
      </c>
      <c r="D12" s="8">
        <v>90000</v>
      </c>
      <c r="E12" s="8">
        <v>0</v>
      </c>
      <c r="F12" s="8">
        <v>0</v>
      </c>
      <c r="G12" s="8">
        <f t="shared" si="0"/>
        <v>90000</v>
      </c>
      <c r="H12" s="8">
        <v>0</v>
      </c>
      <c r="I12" s="8">
        <f t="shared" si="1"/>
        <v>90000</v>
      </c>
    </row>
    <row r="13" spans="1:9" ht="14.25" customHeight="1">
      <c r="A13" s="101"/>
      <c r="B13" s="105"/>
      <c r="C13" s="18" t="s">
        <v>17</v>
      </c>
      <c r="D13" s="8">
        <v>148388</v>
      </c>
      <c r="E13" s="8">
        <v>0</v>
      </c>
      <c r="F13" s="8">
        <v>0</v>
      </c>
      <c r="G13" s="8">
        <f t="shared" si="0"/>
        <v>148388</v>
      </c>
      <c r="H13" s="8">
        <v>0</v>
      </c>
      <c r="I13" s="8">
        <f t="shared" si="1"/>
        <v>148388</v>
      </c>
    </row>
    <row r="14" spans="1:9" ht="14.25" customHeight="1">
      <c r="A14" s="101"/>
      <c r="B14" s="105"/>
      <c r="C14" s="18" t="s">
        <v>18</v>
      </c>
      <c r="D14" s="8">
        <v>68388</v>
      </c>
      <c r="E14" s="8">
        <v>0</v>
      </c>
      <c r="F14" s="8">
        <v>0</v>
      </c>
      <c r="G14" s="8">
        <f t="shared" si="0"/>
        <v>68388</v>
      </c>
      <c r="H14" s="8">
        <v>0</v>
      </c>
      <c r="I14" s="8">
        <f t="shared" si="1"/>
        <v>68388</v>
      </c>
    </row>
    <row r="15" spans="1:9" ht="14.25" customHeight="1">
      <c r="A15" s="101"/>
      <c r="B15" s="105"/>
      <c r="C15" s="18" t="s">
        <v>19</v>
      </c>
      <c r="D15" s="8">
        <v>80000</v>
      </c>
      <c r="E15" s="8">
        <v>0</v>
      </c>
      <c r="F15" s="8">
        <v>0</v>
      </c>
      <c r="G15" s="8">
        <f t="shared" si="0"/>
        <v>80000</v>
      </c>
      <c r="H15" s="8">
        <v>0</v>
      </c>
      <c r="I15" s="8">
        <f t="shared" si="1"/>
        <v>80000</v>
      </c>
    </row>
    <row r="16" spans="1:9" ht="14.25" customHeight="1">
      <c r="A16" s="101"/>
      <c r="B16" s="105"/>
      <c r="C16" s="18" t="s">
        <v>20</v>
      </c>
      <c r="D16" s="8">
        <v>24778</v>
      </c>
      <c r="E16" s="8">
        <v>0</v>
      </c>
      <c r="F16" s="8">
        <v>0</v>
      </c>
      <c r="G16" s="8">
        <f t="shared" si="0"/>
        <v>24778</v>
      </c>
      <c r="H16" s="8">
        <v>0</v>
      </c>
      <c r="I16" s="8">
        <f t="shared" si="1"/>
        <v>24778</v>
      </c>
    </row>
    <row r="17" spans="1:9" ht="14.25" customHeight="1">
      <c r="A17" s="101"/>
      <c r="B17" s="105"/>
      <c r="C17" s="18" t="s">
        <v>21</v>
      </c>
      <c r="D17" s="8">
        <v>3078304</v>
      </c>
      <c r="E17" s="8">
        <v>0</v>
      </c>
      <c r="F17" s="8">
        <v>0</v>
      </c>
      <c r="G17" s="8">
        <f t="shared" si="0"/>
        <v>3078304</v>
      </c>
      <c r="H17" s="8">
        <v>0</v>
      </c>
      <c r="I17" s="8">
        <f t="shared" si="1"/>
        <v>3078304</v>
      </c>
    </row>
    <row r="18" spans="1:9" ht="14.25" customHeight="1">
      <c r="A18" s="101"/>
      <c r="B18" s="105"/>
      <c r="C18" s="18" t="s">
        <v>22</v>
      </c>
      <c r="D18" s="8">
        <v>50300</v>
      </c>
      <c r="E18" s="8">
        <v>0</v>
      </c>
      <c r="F18" s="8">
        <v>0</v>
      </c>
      <c r="G18" s="8">
        <f t="shared" si="0"/>
        <v>50300</v>
      </c>
      <c r="H18" s="8">
        <v>0</v>
      </c>
      <c r="I18" s="8">
        <f t="shared" si="1"/>
        <v>50300</v>
      </c>
    </row>
    <row r="19" spans="1:9" ht="14.25" customHeight="1">
      <c r="A19" s="101"/>
      <c r="B19" s="105"/>
      <c r="C19" s="18" t="s">
        <v>23</v>
      </c>
      <c r="D19" s="8">
        <v>1541800</v>
      </c>
      <c r="E19" s="8">
        <v>0</v>
      </c>
      <c r="F19" s="8">
        <v>0</v>
      </c>
      <c r="G19" s="8">
        <f t="shared" si="0"/>
        <v>1541800</v>
      </c>
      <c r="H19" s="8">
        <v>0</v>
      </c>
      <c r="I19" s="8">
        <f t="shared" si="1"/>
        <v>1541800</v>
      </c>
    </row>
    <row r="20" spans="1:9" ht="14.25" customHeight="1">
      <c r="A20" s="101"/>
      <c r="B20" s="105"/>
      <c r="C20" s="18" t="s">
        <v>24</v>
      </c>
      <c r="D20" s="8">
        <v>1486204</v>
      </c>
      <c r="E20" s="8">
        <v>0</v>
      </c>
      <c r="F20" s="8">
        <v>0</v>
      </c>
      <c r="G20" s="8">
        <f>SUM(D20:F20)</f>
        <v>1486204</v>
      </c>
      <c r="H20" s="8">
        <v>0</v>
      </c>
      <c r="I20" s="8">
        <f>SUM(G20:H20)</f>
        <v>1486204</v>
      </c>
    </row>
    <row r="21" spans="1:9" ht="14.25" customHeight="1">
      <c r="A21" s="101"/>
      <c r="B21" s="105"/>
      <c r="C21" s="5" t="s">
        <v>25</v>
      </c>
      <c r="D21" s="12">
        <v>157060711</v>
      </c>
      <c r="E21" s="12">
        <v>0</v>
      </c>
      <c r="F21" s="12">
        <v>0</v>
      </c>
      <c r="G21" s="12">
        <f>SUM(D21:F21)</f>
        <v>157060711</v>
      </c>
      <c r="H21" s="12">
        <v>0</v>
      </c>
      <c r="I21" s="12">
        <f>SUM(G21:H21)</f>
        <v>157060711</v>
      </c>
    </row>
    <row r="22" spans="1:9" ht="14.25" customHeight="1">
      <c r="A22" s="101"/>
      <c r="B22" s="101" t="s">
        <v>26</v>
      </c>
      <c r="C22" s="18" t="s">
        <v>27</v>
      </c>
      <c r="D22" s="8">
        <v>111427842</v>
      </c>
      <c r="E22" s="8">
        <v>0</v>
      </c>
      <c r="F22" s="8">
        <v>0</v>
      </c>
      <c r="G22" s="8">
        <f>SUM(D22:F22)</f>
        <v>111427842</v>
      </c>
      <c r="H22" s="8">
        <v>0</v>
      </c>
      <c r="I22" s="8">
        <f>SUM(G22:H22)</f>
        <v>111427842</v>
      </c>
    </row>
    <row r="23" spans="1:9" ht="14.25" customHeight="1">
      <c r="A23" s="101"/>
      <c r="B23" s="101"/>
      <c r="C23" s="18" t="s">
        <v>28</v>
      </c>
      <c r="D23" s="8">
        <v>46039466</v>
      </c>
      <c r="E23" s="8">
        <v>0</v>
      </c>
      <c r="F23" s="8">
        <v>0</v>
      </c>
      <c r="G23" s="8">
        <f aca="true" t="shared" si="2" ref="G23:G58">SUM(D23:F23)</f>
        <v>46039466</v>
      </c>
      <c r="H23" s="8">
        <v>0</v>
      </c>
      <c r="I23" s="8">
        <f aca="true" t="shared" si="3" ref="I23:I58">SUM(G23:H23)</f>
        <v>46039466</v>
      </c>
    </row>
    <row r="24" spans="1:9" ht="14.25" customHeight="1">
      <c r="A24" s="101"/>
      <c r="B24" s="101"/>
      <c r="C24" s="18" t="s">
        <v>29</v>
      </c>
      <c r="D24" s="8">
        <v>9351212</v>
      </c>
      <c r="E24" s="8">
        <v>0</v>
      </c>
      <c r="F24" s="8">
        <v>0</v>
      </c>
      <c r="G24" s="8">
        <f t="shared" si="2"/>
        <v>9351212</v>
      </c>
      <c r="H24" s="8">
        <v>0</v>
      </c>
      <c r="I24" s="8">
        <f t="shared" si="3"/>
        <v>9351212</v>
      </c>
    </row>
    <row r="25" spans="1:9" ht="14.25" customHeight="1">
      <c r="A25" s="101"/>
      <c r="B25" s="101"/>
      <c r="C25" s="18" t="s">
        <v>30</v>
      </c>
      <c r="D25" s="8">
        <v>41670019</v>
      </c>
      <c r="E25" s="8">
        <v>0</v>
      </c>
      <c r="F25" s="8">
        <v>0</v>
      </c>
      <c r="G25" s="8">
        <f t="shared" si="2"/>
        <v>41670019</v>
      </c>
      <c r="H25" s="8">
        <v>0</v>
      </c>
      <c r="I25" s="8">
        <f t="shared" si="3"/>
        <v>41670019</v>
      </c>
    </row>
    <row r="26" spans="1:9" ht="14.25" customHeight="1">
      <c r="A26" s="101"/>
      <c r="B26" s="101"/>
      <c r="C26" s="18" t="s">
        <v>32</v>
      </c>
      <c r="D26" s="8">
        <v>1267130</v>
      </c>
      <c r="E26" s="8">
        <v>0</v>
      </c>
      <c r="F26" s="8">
        <v>0</v>
      </c>
      <c r="G26" s="8">
        <f t="shared" si="2"/>
        <v>1267130</v>
      </c>
      <c r="H26" s="8">
        <v>0</v>
      </c>
      <c r="I26" s="8">
        <f t="shared" si="3"/>
        <v>1267130</v>
      </c>
    </row>
    <row r="27" spans="1:9" ht="14.25" customHeight="1">
      <c r="A27" s="101"/>
      <c r="B27" s="101"/>
      <c r="C27" s="18" t="s">
        <v>33</v>
      </c>
      <c r="D27" s="8">
        <v>13100015</v>
      </c>
      <c r="E27" s="8">
        <v>0</v>
      </c>
      <c r="F27" s="8">
        <v>0</v>
      </c>
      <c r="G27" s="8">
        <f t="shared" si="2"/>
        <v>13100015</v>
      </c>
      <c r="H27" s="8">
        <v>0</v>
      </c>
      <c r="I27" s="8">
        <f t="shared" si="3"/>
        <v>13100015</v>
      </c>
    </row>
    <row r="28" spans="1:9" ht="14.25" customHeight="1">
      <c r="A28" s="101"/>
      <c r="B28" s="101"/>
      <c r="C28" s="18" t="s">
        <v>34</v>
      </c>
      <c r="D28" s="8">
        <v>14812365</v>
      </c>
      <c r="E28" s="8">
        <v>0</v>
      </c>
      <c r="F28" s="8">
        <v>0</v>
      </c>
      <c r="G28" s="8">
        <f t="shared" si="2"/>
        <v>14812365</v>
      </c>
      <c r="H28" s="8">
        <v>0</v>
      </c>
      <c r="I28" s="8">
        <f t="shared" si="3"/>
        <v>14812365</v>
      </c>
    </row>
    <row r="29" spans="1:9" ht="14.25" customHeight="1">
      <c r="A29" s="101"/>
      <c r="B29" s="101"/>
      <c r="C29" s="18" t="s">
        <v>35</v>
      </c>
      <c r="D29" s="8">
        <v>6384531</v>
      </c>
      <c r="E29" s="8">
        <v>0</v>
      </c>
      <c r="F29" s="8">
        <v>0</v>
      </c>
      <c r="G29" s="8">
        <f t="shared" si="2"/>
        <v>6384531</v>
      </c>
      <c r="H29" s="8">
        <v>0</v>
      </c>
      <c r="I29" s="8">
        <f t="shared" si="3"/>
        <v>6384531</v>
      </c>
    </row>
    <row r="30" spans="1:9" ht="14.25" customHeight="1">
      <c r="A30" s="101"/>
      <c r="B30" s="101"/>
      <c r="C30" s="18" t="s">
        <v>36</v>
      </c>
      <c r="D30" s="8">
        <v>157446</v>
      </c>
      <c r="E30" s="8">
        <v>0</v>
      </c>
      <c r="F30" s="8">
        <v>0</v>
      </c>
      <c r="G30" s="8">
        <f t="shared" si="2"/>
        <v>157446</v>
      </c>
      <c r="H30" s="8">
        <v>0</v>
      </c>
      <c r="I30" s="8">
        <f t="shared" si="3"/>
        <v>157446</v>
      </c>
    </row>
    <row r="31" spans="1:9" ht="14.25" customHeight="1">
      <c r="A31" s="101"/>
      <c r="B31" s="101"/>
      <c r="C31" s="18" t="s">
        <v>37</v>
      </c>
      <c r="D31" s="8">
        <v>3702423</v>
      </c>
      <c r="E31" s="8">
        <v>0</v>
      </c>
      <c r="F31" s="8">
        <v>0</v>
      </c>
      <c r="G31" s="8">
        <f t="shared" si="2"/>
        <v>3702423</v>
      </c>
      <c r="H31" s="8">
        <v>0</v>
      </c>
      <c r="I31" s="8">
        <f t="shared" si="3"/>
        <v>3702423</v>
      </c>
    </row>
    <row r="32" spans="1:9" ht="14.25" customHeight="1">
      <c r="A32" s="101"/>
      <c r="B32" s="101"/>
      <c r="C32" s="18" t="s">
        <v>38</v>
      </c>
      <c r="D32" s="8">
        <v>2629894</v>
      </c>
      <c r="E32" s="8">
        <v>0</v>
      </c>
      <c r="F32" s="8">
        <v>0</v>
      </c>
      <c r="G32" s="8">
        <f t="shared" si="2"/>
        <v>2629894</v>
      </c>
      <c r="H32" s="8">
        <v>0</v>
      </c>
      <c r="I32" s="8">
        <f t="shared" si="3"/>
        <v>2629894</v>
      </c>
    </row>
    <row r="33" spans="1:9" ht="14.25" customHeight="1">
      <c r="A33" s="101"/>
      <c r="B33" s="101"/>
      <c r="C33" s="18" t="s">
        <v>39</v>
      </c>
      <c r="D33" s="8">
        <v>376256</v>
      </c>
      <c r="E33" s="8">
        <v>0</v>
      </c>
      <c r="F33" s="8">
        <v>0</v>
      </c>
      <c r="G33" s="8">
        <f t="shared" si="2"/>
        <v>376256</v>
      </c>
      <c r="H33" s="8">
        <v>0</v>
      </c>
      <c r="I33" s="8">
        <f t="shared" si="3"/>
        <v>376256</v>
      </c>
    </row>
    <row r="34" spans="1:9" ht="14.25" customHeight="1">
      <c r="A34" s="101"/>
      <c r="B34" s="101"/>
      <c r="C34" s="18" t="s">
        <v>40</v>
      </c>
      <c r="D34" s="8">
        <v>1091414</v>
      </c>
      <c r="E34" s="8">
        <v>0</v>
      </c>
      <c r="F34" s="8">
        <v>0</v>
      </c>
      <c r="G34" s="8">
        <f t="shared" si="2"/>
        <v>1091414</v>
      </c>
      <c r="H34" s="8">
        <v>0</v>
      </c>
      <c r="I34" s="8">
        <f t="shared" si="3"/>
        <v>1091414</v>
      </c>
    </row>
    <row r="35" spans="1:9" ht="14.25" customHeight="1">
      <c r="A35" s="101"/>
      <c r="B35" s="101"/>
      <c r="C35" s="18" t="s">
        <v>41</v>
      </c>
      <c r="D35" s="8">
        <v>299653</v>
      </c>
      <c r="E35" s="8">
        <v>0</v>
      </c>
      <c r="F35" s="8">
        <v>0</v>
      </c>
      <c r="G35" s="8">
        <f t="shared" si="2"/>
        <v>299653</v>
      </c>
      <c r="H35" s="8">
        <v>0</v>
      </c>
      <c r="I35" s="8">
        <f t="shared" si="3"/>
        <v>299653</v>
      </c>
    </row>
    <row r="36" spans="1:9" ht="14.25" customHeight="1">
      <c r="A36" s="101"/>
      <c r="B36" s="101"/>
      <c r="C36" s="18" t="s">
        <v>42</v>
      </c>
      <c r="D36" s="8">
        <v>164916</v>
      </c>
      <c r="E36" s="8">
        <v>0</v>
      </c>
      <c r="F36" s="8">
        <v>0</v>
      </c>
      <c r="G36" s="8">
        <f t="shared" si="2"/>
        <v>164916</v>
      </c>
      <c r="H36" s="8">
        <v>0</v>
      </c>
      <c r="I36" s="8">
        <f t="shared" si="3"/>
        <v>164916</v>
      </c>
    </row>
    <row r="37" spans="1:9" ht="14.25" customHeight="1">
      <c r="A37" s="101"/>
      <c r="B37" s="101"/>
      <c r="C37" s="18" t="s">
        <v>44</v>
      </c>
      <c r="D37" s="8">
        <v>5832</v>
      </c>
      <c r="E37" s="8">
        <v>0</v>
      </c>
      <c r="F37" s="8">
        <v>0</v>
      </c>
      <c r="G37" s="8">
        <f t="shared" si="2"/>
        <v>5832</v>
      </c>
      <c r="H37" s="8">
        <v>0</v>
      </c>
      <c r="I37" s="8">
        <f t="shared" si="3"/>
        <v>5832</v>
      </c>
    </row>
    <row r="38" spans="1:9" ht="14.25" customHeight="1">
      <c r="A38" s="101"/>
      <c r="B38" s="101"/>
      <c r="C38" s="18" t="s">
        <v>45</v>
      </c>
      <c r="D38" s="8">
        <v>12145538</v>
      </c>
      <c r="E38" s="8">
        <v>0</v>
      </c>
      <c r="F38" s="8">
        <v>0</v>
      </c>
      <c r="G38" s="8">
        <f t="shared" si="2"/>
        <v>12145538</v>
      </c>
      <c r="H38" s="8">
        <v>0</v>
      </c>
      <c r="I38" s="8">
        <f t="shared" si="3"/>
        <v>12145538</v>
      </c>
    </row>
    <row r="39" spans="1:9" ht="14.25" customHeight="1">
      <c r="A39" s="101"/>
      <c r="B39" s="101"/>
      <c r="C39" s="18" t="s">
        <v>46</v>
      </c>
      <c r="D39" s="8">
        <v>698580</v>
      </c>
      <c r="E39" s="8">
        <v>0</v>
      </c>
      <c r="F39" s="8">
        <v>0</v>
      </c>
      <c r="G39" s="8">
        <f t="shared" si="2"/>
        <v>698580</v>
      </c>
      <c r="H39" s="8">
        <v>0</v>
      </c>
      <c r="I39" s="8">
        <f t="shared" si="3"/>
        <v>698580</v>
      </c>
    </row>
    <row r="40" spans="1:9" ht="14.25" customHeight="1">
      <c r="A40" s="101"/>
      <c r="B40" s="101"/>
      <c r="C40" s="18" t="s">
        <v>48</v>
      </c>
      <c r="D40" s="8">
        <v>131080</v>
      </c>
      <c r="E40" s="8">
        <v>0</v>
      </c>
      <c r="F40" s="8">
        <v>0</v>
      </c>
      <c r="G40" s="8">
        <f t="shared" si="2"/>
        <v>131080</v>
      </c>
      <c r="H40" s="8">
        <v>0</v>
      </c>
      <c r="I40" s="8">
        <f t="shared" si="3"/>
        <v>131080</v>
      </c>
    </row>
    <row r="41" spans="1:9" ht="14.25" customHeight="1">
      <c r="A41" s="101"/>
      <c r="B41" s="101"/>
      <c r="C41" s="18" t="s">
        <v>49</v>
      </c>
      <c r="D41" s="8">
        <v>241528</v>
      </c>
      <c r="E41" s="8">
        <v>0</v>
      </c>
      <c r="F41" s="8">
        <v>0</v>
      </c>
      <c r="G41" s="8">
        <f t="shared" si="2"/>
        <v>241528</v>
      </c>
      <c r="H41" s="8">
        <v>0</v>
      </c>
      <c r="I41" s="8">
        <f t="shared" si="3"/>
        <v>241528</v>
      </c>
    </row>
    <row r="42" spans="1:9" ht="14.25" customHeight="1">
      <c r="A42" s="101"/>
      <c r="B42" s="101"/>
      <c r="C42" s="18" t="s">
        <v>50</v>
      </c>
      <c r="D42" s="8">
        <v>661295</v>
      </c>
      <c r="E42" s="8">
        <v>0</v>
      </c>
      <c r="F42" s="8">
        <v>0</v>
      </c>
      <c r="G42" s="8">
        <f t="shared" si="2"/>
        <v>661295</v>
      </c>
      <c r="H42" s="8">
        <v>0</v>
      </c>
      <c r="I42" s="8">
        <f t="shared" si="3"/>
        <v>661295</v>
      </c>
    </row>
    <row r="43" spans="1:9" ht="14.25" customHeight="1">
      <c r="A43" s="101"/>
      <c r="B43" s="101"/>
      <c r="C43" s="18" t="s">
        <v>51</v>
      </c>
      <c r="D43" s="8">
        <v>275260</v>
      </c>
      <c r="E43" s="8">
        <v>0</v>
      </c>
      <c r="F43" s="8">
        <v>0</v>
      </c>
      <c r="G43" s="8">
        <f t="shared" si="2"/>
        <v>275260</v>
      </c>
      <c r="H43" s="8">
        <v>0</v>
      </c>
      <c r="I43" s="8">
        <f t="shared" si="3"/>
        <v>275260</v>
      </c>
    </row>
    <row r="44" spans="1:9" ht="14.25" customHeight="1">
      <c r="A44" s="101"/>
      <c r="B44" s="101"/>
      <c r="C44" s="18" t="s">
        <v>38</v>
      </c>
      <c r="D44" s="8">
        <v>239088</v>
      </c>
      <c r="E44" s="8">
        <v>0</v>
      </c>
      <c r="F44" s="8">
        <v>0</v>
      </c>
      <c r="G44" s="8">
        <f t="shared" si="2"/>
        <v>239088</v>
      </c>
      <c r="H44" s="8">
        <v>0</v>
      </c>
      <c r="I44" s="8">
        <f t="shared" si="3"/>
        <v>239088</v>
      </c>
    </row>
    <row r="45" spans="1:9" ht="14.25" customHeight="1">
      <c r="A45" s="101"/>
      <c r="B45" s="101"/>
      <c r="C45" s="18" t="s">
        <v>39</v>
      </c>
      <c r="D45" s="8">
        <v>41799</v>
      </c>
      <c r="E45" s="8">
        <v>0</v>
      </c>
      <c r="F45" s="8">
        <v>0</v>
      </c>
      <c r="G45" s="8">
        <f t="shared" si="2"/>
        <v>41799</v>
      </c>
      <c r="H45" s="8">
        <v>0</v>
      </c>
      <c r="I45" s="8">
        <f t="shared" si="3"/>
        <v>41799</v>
      </c>
    </row>
    <row r="46" spans="1:9" ht="14.25" customHeight="1">
      <c r="A46" s="101"/>
      <c r="B46" s="101"/>
      <c r="C46" s="18" t="s">
        <v>52</v>
      </c>
      <c r="D46" s="8">
        <v>1318044</v>
      </c>
      <c r="E46" s="8">
        <v>0</v>
      </c>
      <c r="F46" s="8">
        <v>0</v>
      </c>
      <c r="G46" s="8">
        <f t="shared" si="2"/>
        <v>1318044</v>
      </c>
      <c r="H46" s="8">
        <v>0</v>
      </c>
      <c r="I46" s="8">
        <f t="shared" si="3"/>
        <v>1318044</v>
      </c>
    </row>
    <row r="47" spans="1:9" ht="14.25" customHeight="1">
      <c r="A47" s="101"/>
      <c r="B47" s="101"/>
      <c r="C47" s="18" t="s">
        <v>53</v>
      </c>
      <c r="D47" s="8">
        <v>675339</v>
      </c>
      <c r="E47" s="8">
        <v>0</v>
      </c>
      <c r="F47" s="8">
        <v>0</v>
      </c>
      <c r="G47" s="8">
        <f t="shared" si="2"/>
        <v>675339</v>
      </c>
      <c r="H47" s="8">
        <v>0</v>
      </c>
      <c r="I47" s="8">
        <f t="shared" si="3"/>
        <v>675339</v>
      </c>
    </row>
    <row r="48" spans="1:9" ht="14.25" customHeight="1">
      <c r="A48" s="101"/>
      <c r="B48" s="101"/>
      <c r="C48" s="18" t="s">
        <v>54</v>
      </c>
      <c r="D48" s="8">
        <v>279473</v>
      </c>
      <c r="E48" s="8">
        <v>0</v>
      </c>
      <c r="F48" s="8">
        <v>0</v>
      </c>
      <c r="G48" s="8">
        <f t="shared" si="2"/>
        <v>279473</v>
      </c>
      <c r="H48" s="8">
        <v>0</v>
      </c>
      <c r="I48" s="8">
        <f t="shared" si="3"/>
        <v>279473</v>
      </c>
    </row>
    <row r="49" spans="1:9" ht="14.25" customHeight="1">
      <c r="A49" s="101"/>
      <c r="B49" s="101"/>
      <c r="C49" s="18" t="s">
        <v>56</v>
      </c>
      <c r="D49" s="8">
        <v>2813474</v>
      </c>
      <c r="E49" s="8">
        <v>0</v>
      </c>
      <c r="F49" s="8">
        <v>0</v>
      </c>
      <c r="G49" s="8">
        <f t="shared" si="2"/>
        <v>2813474</v>
      </c>
      <c r="H49" s="8">
        <v>0</v>
      </c>
      <c r="I49" s="8">
        <f t="shared" si="3"/>
        <v>2813474</v>
      </c>
    </row>
    <row r="50" spans="1:9" ht="14.25" customHeight="1">
      <c r="A50" s="101"/>
      <c r="B50" s="101"/>
      <c r="C50" s="18" t="s">
        <v>57</v>
      </c>
      <c r="D50" s="8">
        <v>74074</v>
      </c>
      <c r="E50" s="8">
        <v>0</v>
      </c>
      <c r="F50" s="8">
        <v>0</v>
      </c>
      <c r="G50" s="8">
        <f t="shared" si="2"/>
        <v>74074</v>
      </c>
      <c r="H50" s="8">
        <v>0</v>
      </c>
      <c r="I50" s="8">
        <f t="shared" si="3"/>
        <v>74074</v>
      </c>
    </row>
    <row r="51" spans="1:9" ht="14.25" customHeight="1">
      <c r="A51" s="101"/>
      <c r="B51" s="101"/>
      <c r="C51" s="18" t="s">
        <v>58</v>
      </c>
      <c r="D51" s="8">
        <v>241196</v>
      </c>
      <c r="E51" s="8">
        <v>0</v>
      </c>
      <c r="F51" s="8">
        <v>0</v>
      </c>
      <c r="G51" s="8">
        <f t="shared" si="2"/>
        <v>241196</v>
      </c>
      <c r="H51" s="8">
        <v>0</v>
      </c>
      <c r="I51" s="8">
        <f t="shared" si="3"/>
        <v>241196</v>
      </c>
    </row>
    <row r="52" spans="1:9" ht="14.25" customHeight="1">
      <c r="A52" s="101"/>
      <c r="B52" s="101"/>
      <c r="C52" s="18" t="s">
        <v>42</v>
      </c>
      <c r="D52" s="8">
        <v>654540</v>
      </c>
      <c r="E52" s="8">
        <v>0</v>
      </c>
      <c r="F52" s="8">
        <v>0</v>
      </c>
      <c r="G52" s="8">
        <f t="shared" si="2"/>
        <v>654540</v>
      </c>
      <c r="H52" s="8">
        <v>0</v>
      </c>
      <c r="I52" s="8">
        <f t="shared" si="3"/>
        <v>654540</v>
      </c>
    </row>
    <row r="53" spans="1:9" ht="14.25" customHeight="1">
      <c r="A53" s="101"/>
      <c r="B53" s="101"/>
      <c r="C53" s="18" t="s">
        <v>59</v>
      </c>
      <c r="D53" s="8">
        <v>2741280</v>
      </c>
      <c r="E53" s="8">
        <v>0</v>
      </c>
      <c r="F53" s="8">
        <v>0</v>
      </c>
      <c r="G53" s="8">
        <f t="shared" si="2"/>
        <v>2741280</v>
      </c>
      <c r="H53" s="8">
        <v>0</v>
      </c>
      <c r="I53" s="8">
        <f t="shared" si="3"/>
        <v>2741280</v>
      </c>
    </row>
    <row r="54" spans="1:9" ht="14.25" customHeight="1">
      <c r="A54" s="101"/>
      <c r="B54" s="101"/>
      <c r="C54" s="18" t="s">
        <v>60</v>
      </c>
      <c r="D54" s="8">
        <v>2700</v>
      </c>
      <c r="E54" s="8">
        <v>0</v>
      </c>
      <c r="F54" s="8">
        <v>0</v>
      </c>
      <c r="G54" s="8">
        <f t="shared" si="2"/>
        <v>2700</v>
      </c>
      <c r="H54" s="8">
        <v>0</v>
      </c>
      <c r="I54" s="8">
        <f t="shared" si="3"/>
        <v>2700</v>
      </c>
    </row>
    <row r="55" spans="1:9" ht="14.25" customHeight="1">
      <c r="A55" s="101"/>
      <c r="B55" s="101"/>
      <c r="C55" s="18" t="s">
        <v>61</v>
      </c>
      <c r="D55" s="8">
        <v>513101</v>
      </c>
      <c r="E55" s="8">
        <v>0</v>
      </c>
      <c r="F55" s="8">
        <v>0</v>
      </c>
      <c r="G55" s="8">
        <f t="shared" si="2"/>
        <v>513101</v>
      </c>
      <c r="H55" s="8">
        <v>0</v>
      </c>
      <c r="I55" s="8">
        <f t="shared" si="3"/>
        <v>513101</v>
      </c>
    </row>
    <row r="56" spans="1:9" ht="14.25" customHeight="1">
      <c r="A56" s="101"/>
      <c r="B56" s="101"/>
      <c r="C56" s="18" t="s">
        <v>63</v>
      </c>
      <c r="D56" s="8">
        <v>543687</v>
      </c>
      <c r="E56" s="8">
        <v>0</v>
      </c>
      <c r="F56" s="8">
        <v>0</v>
      </c>
      <c r="G56" s="8">
        <f t="shared" si="2"/>
        <v>543687</v>
      </c>
      <c r="H56" s="8">
        <v>0</v>
      </c>
      <c r="I56" s="8">
        <f t="shared" si="3"/>
        <v>543687</v>
      </c>
    </row>
    <row r="57" spans="1:9" ht="14.25" customHeight="1">
      <c r="A57" s="101"/>
      <c r="B57" s="101"/>
      <c r="C57" s="18" t="s">
        <v>64</v>
      </c>
      <c r="D57" s="8">
        <v>175837</v>
      </c>
      <c r="E57" s="8">
        <v>0</v>
      </c>
      <c r="F57" s="8">
        <v>0</v>
      </c>
      <c r="G57" s="8">
        <f t="shared" si="2"/>
        <v>175837</v>
      </c>
      <c r="H57" s="8">
        <v>0</v>
      </c>
      <c r="I57" s="8">
        <f t="shared" si="3"/>
        <v>175837</v>
      </c>
    </row>
    <row r="58" spans="1:9" ht="14.25" customHeight="1">
      <c r="A58" s="101"/>
      <c r="B58" s="101"/>
      <c r="C58" s="18" t="s">
        <v>65</v>
      </c>
      <c r="D58" s="8">
        <v>1541800</v>
      </c>
      <c r="E58" s="8">
        <v>0</v>
      </c>
      <c r="F58" s="8">
        <v>0</v>
      </c>
      <c r="G58" s="8">
        <f t="shared" si="2"/>
        <v>1541800</v>
      </c>
      <c r="H58" s="8">
        <v>0</v>
      </c>
      <c r="I58" s="8">
        <f t="shared" si="3"/>
        <v>1541800</v>
      </c>
    </row>
    <row r="59" spans="1:9" ht="14.25" customHeight="1">
      <c r="A59" s="101"/>
      <c r="B59" s="101"/>
      <c r="C59" s="18" t="s">
        <v>66</v>
      </c>
      <c r="D59" s="15">
        <v>1541800</v>
      </c>
      <c r="E59" s="8">
        <v>0</v>
      </c>
      <c r="F59" s="8">
        <v>0</v>
      </c>
      <c r="G59" s="8">
        <f>SUM(D59:F59)</f>
        <v>1541800</v>
      </c>
      <c r="H59" s="8">
        <v>0</v>
      </c>
      <c r="I59" s="8">
        <f>SUM(G59:H59)</f>
        <v>1541800</v>
      </c>
    </row>
    <row r="60" spans="1:9" ht="14.25" customHeight="1">
      <c r="A60" s="101"/>
      <c r="B60" s="102"/>
      <c r="C60" s="5" t="s">
        <v>151</v>
      </c>
      <c r="D60" s="12">
        <v>140103382</v>
      </c>
      <c r="E60" s="12">
        <v>0</v>
      </c>
      <c r="F60" s="12">
        <v>0</v>
      </c>
      <c r="G60" s="12">
        <f>SUM(D60:F60)</f>
        <v>140103382</v>
      </c>
      <c r="H60" s="12">
        <v>0</v>
      </c>
      <c r="I60" s="12">
        <f>SUM(G60:H60)</f>
        <v>140103382</v>
      </c>
    </row>
    <row r="61" spans="1:9" ht="14.25" customHeight="1">
      <c r="A61" s="102"/>
      <c r="B61" s="103" t="s">
        <v>152</v>
      </c>
      <c r="C61" s="104"/>
      <c r="D61" s="32">
        <f aca="true" t="shared" si="4" ref="D61:I61">D21-D60</f>
        <v>16957329</v>
      </c>
      <c r="E61" s="32">
        <f t="shared" si="4"/>
        <v>0</v>
      </c>
      <c r="F61" s="32">
        <f t="shared" si="4"/>
        <v>0</v>
      </c>
      <c r="G61" s="32">
        <f t="shared" si="4"/>
        <v>16957329</v>
      </c>
      <c r="H61" s="32">
        <f t="shared" si="4"/>
        <v>0</v>
      </c>
      <c r="I61" s="32">
        <f t="shared" si="4"/>
        <v>16957329</v>
      </c>
    </row>
    <row r="62" spans="1:9" ht="14.25" customHeight="1">
      <c r="A62" s="101" t="s">
        <v>153</v>
      </c>
      <c r="B62" s="130" t="s">
        <v>104</v>
      </c>
      <c r="C62" s="18" t="s">
        <v>71</v>
      </c>
      <c r="D62" s="7">
        <v>2850000</v>
      </c>
      <c r="E62" s="8">
        <v>0</v>
      </c>
      <c r="F62" s="8">
        <v>0</v>
      </c>
      <c r="G62" s="8">
        <f aca="true" t="shared" si="5" ref="G62:G70">SUM(D62:F62)</f>
        <v>2850000</v>
      </c>
      <c r="H62" s="8">
        <v>0</v>
      </c>
      <c r="I62" s="8">
        <f aca="true" t="shared" si="6" ref="I62:I70">SUM(G62:H62)</f>
        <v>2850000</v>
      </c>
    </row>
    <row r="63" spans="1:9" ht="14.25" customHeight="1">
      <c r="A63" s="101"/>
      <c r="B63" s="131"/>
      <c r="C63" s="18" t="s">
        <v>73</v>
      </c>
      <c r="D63" s="8">
        <v>2850000</v>
      </c>
      <c r="E63" s="8">
        <v>0</v>
      </c>
      <c r="F63" s="8">
        <v>0</v>
      </c>
      <c r="G63" s="8">
        <f t="shared" si="5"/>
        <v>2850000</v>
      </c>
      <c r="H63" s="8">
        <v>0</v>
      </c>
      <c r="I63" s="8">
        <f t="shared" si="6"/>
        <v>2850000</v>
      </c>
    </row>
    <row r="64" spans="1:9" ht="14.25" customHeight="1">
      <c r="A64" s="101"/>
      <c r="B64" s="131"/>
      <c r="C64" s="5" t="s">
        <v>84</v>
      </c>
      <c r="D64" s="12">
        <v>2850000</v>
      </c>
      <c r="E64" s="12">
        <v>0</v>
      </c>
      <c r="F64" s="12">
        <v>0</v>
      </c>
      <c r="G64" s="12">
        <f t="shared" si="5"/>
        <v>2850000</v>
      </c>
      <c r="H64" s="12">
        <v>0</v>
      </c>
      <c r="I64" s="12">
        <f t="shared" si="6"/>
        <v>2850000</v>
      </c>
    </row>
    <row r="65" spans="1:9" ht="14.25" customHeight="1">
      <c r="A65" s="101"/>
      <c r="B65" s="100" t="s">
        <v>26</v>
      </c>
      <c r="C65" s="17" t="s">
        <v>85</v>
      </c>
      <c r="D65" s="7">
        <v>3800000</v>
      </c>
      <c r="E65" s="7">
        <v>0</v>
      </c>
      <c r="F65" s="7">
        <v>0</v>
      </c>
      <c r="G65" s="7">
        <f t="shared" si="5"/>
        <v>3800000</v>
      </c>
      <c r="H65" s="7">
        <v>0</v>
      </c>
      <c r="I65" s="7">
        <f t="shared" si="6"/>
        <v>3800000</v>
      </c>
    </row>
    <row r="66" spans="1:9" ht="14.25" customHeight="1">
      <c r="A66" s="101"/>
      <c r="B66" s="101"/>
      <c r="C66" s="18" t="s">
        <v>86</v>
      </c>
      <c r="D66" s="8">
        <v>2150000</v>
      </c>
      <c r="E66" s="8">
        <v>0</v>
      </c>
      <c r="F66" s="8">
        <v>0</v>
      </c>
      <c r="G66" s="8">
        <f>SUM(D66:F66)</f>
        <v>2150000</v>
      </c>
      <c r="H66" s="8">
        <v>0</v>
      </c>
      <c r="I66" s="8">
        <f>SUM(G66:H66)</f>
        <v>2150000</v>
      </c>
    </row>
    <row r="67" spans="1:9" ht="14.25" customHeight="1">
      <c r="A67" s="101"/>
      <c r="B67" s="101"/>
      <c r="C67" s="18" t="s">
        <v>87</v>
      </c>
      <c r="D67" s="8">
        <v>1650000</v>
      </c>
      <c r="E67" s="8">
        <v>0</v>
      </c>
      <c r="F67" s="8">
        <v>0</v>
      </c>
      <c r="G67" s="8">
        <f>SUM(D67:F67)</f>
        <v>1650000</v>
      </c>
      <c r="H67" s="8">
        <v>0</v>
      </c>
      <c r="I67" s="8">
        <f>SUM(G67:H67)</f>
        <v>1650000</v>
      </c>
    </row>
    <row r="68" spans="1:9" ht="14.25" customHeight="1">
      <c r="A68" s="101"/>
      <c r="B68" s="101"/>
      <c r="C68" s="18" t="s">
        <v>88</v>
      </c>
      <c r="D68" s="8">
        <v>9309384</v>
      </c>
      <c r="E68" s="8">
        <v>0</v>
      </c>
      <c r="F68" s="8">
        <v>0</v>
      </c>
      <c r="G68" s="8">
        <f>SUM(D68:F68)</f>
        <v>9309384</v>
      </c>
      <c r="H68" s="8">
        <v>0</v>
      </c>
      <c r="I68" s="8">
        <f>SUM(G68:H68)</f>
        <v>9309384</v>
      </c>
    </row>
    <row r="69" spans="1:9" ht="14.25" customHeight="1">
      <c r="A69" s="101"/>
      <c r="B69" s="106"/>
      <c r="C69" s="18" t="s">
        <v>93</v>
      </c>
      <c r="D69" s="8">
        <v>9309384</v>
      </c>
      <c r="E69" s="8">
        <v>0</v>
      </c>
      <c r="F69" s="8">
        <v>0</v>
      </c>
      <c r="G69" s="8">
        <f t="shared" si="5"/>
        <v>9309384</v>
      </c>
      <c r="H69" s="8">
        <v>0</v>
      </c>
      <c r="I69" s="8">
        <f t="shared" si="6"/>
        <v>9309384</v>
      </c>
    </row>
    <row r="70" spans="1:9" ht="14.25" customHeight="1">
      <c r="A70" s="101"/>
      <c r="B70" s="107"/>
      <c r="C70" s="5" t="s">
        <v>154</v>
      </c>
      <c r="D70" s="12">
        <v>13109384</v>
      </c>
      <c r="E70" s="12">
        <v>0</v>
      </c>
      <c r="F70" s="12">
        <v>0</v>
      </c>
      <c r="G70" s="12">
        <f t="shared" si="5"/>
        <v>13109384</v>
      </c>
      <c r="H70" s="12">
        <v>0</v>
      </c>
      <c r="I70" s="12">
        <f t="shared" si="6"/>
        <v>13109384</v>
      </c>
    </row>
    <row r="71" spans="1:9" ht="14.25" customHeight="1">
      <c r="A71" s="102"/>
      <c r="B71" s="103" t="s">
        <v>155</v>
      </c>
      <c r="C71" s="104"/>
      <c r="D71" s="32">
        <f aca="true" t="shared" si="7" ref="D71:I71">D64-D70</f>
        <v>-10259384</v>
      </c>
      <c r="E71" s="32">
        <f t="shared" si="7"/>
        <v>0</v>
      </c>
      <c r="F71" s="32">
        <f t="shared" si="7"/>
        <v>0</v>
      </c>
      <c r="G71" s="32">
        <f t="shared" si="7"/>
        <v>-10259384</v>
      </c>
      <c r="H71" s="32">
        <f t="shared" si="7"/>
        <v>0</v>
      </c>
      <c r="I71" s="32">
        <f t="shared" si="7"/>
        <v>-10259384</v>
      </c>
    </row>
    <row r="72" spans="1:9" ht="14.25" customHeight="1">
      <c r="A72" s="100" t="s">
        <v>103</v>
      </c>
      <c r="B72" s="100" t="s">
        <v>104</v>
      </c>
      <c r="C72" s="18" t="s">
        <v>108</v>
      </c>
      <c r="D72" s="19">
        <v>60230</v>
      </c>
      <c r="E72" s="19">
        <v>0</v>
      </c>
      <c r="F72" s="19">
        <v>0</v>
      </c>
      <c r="G72" s="8">
        <f aca="true" t="shared" si="8" ref="G72:G84">SUM(D72:F72)</f>
        <v>60230</v>
      </c>
      <c r="H72" s="8">
        <v>0</v>
      </c>
      <c r="I72" s="8">
        <f aca="true" t="shared" si="9" ref="I72:I84">SUM(G72:H72)</f>
        <v>60230</v>
      </c>
    </row>
    <row r="73" spans="1:9" ht="14.25" customHeight="1">
      <c r="A73" s="101"/>
      <c r="B73" s="101"/>
      <c r="C73" s="18" t="s">
        <v>109</v>
      </c>
      <c r="D73" s="19">
        <v>60230</v>
      </c>
      <c r="E73" s="19">
        <v>0</v>
      </c>
      <c r="F73" s="19">
        <v>0</v>
      </c>
      <c r="G73" s="8">
        <f>SUM(D73:F73)</f>
        <v>60230</v>
      </c>
      <c r="H73" s="8">
        <v>0</v>
      </c>
      <c r="I73" s="8">
        <f>SUM(G73:H73)</f>
        <v>60230</v>
      </c>
    </row>
    <row r="74" spans="1:9" ht="14.25" customHeight="1">
      <c r="A74" s="101"/>
      <c r="B74" s="101"/>
      <c r="C74" s="18" t="s">
        <v>111</v>
      </c>
      <c r="D74" s="19">
        <v>0</v>
      </c>
      <c r="E74" s="19">
        <v>0</v>
      </c>
      <c r="F74" s="19">
        <v>0</v>
      </c>
      <c r="G74" s="8">
        <f>SUM(D74:F74)</f>
        <v>0</v>
      </c>
      <c r="H74" s="8">
        <v>0</v>
      </c>
      <c r="I74" s="8">
        <f>SUM(G74:H74)</f>
        <v>0</v>
      </c>
    </row>
    <row r="75" spans="1:9" ht="14.25" customHeight="1">
      <c r="A75" s="106"/>
      <c r="B75" s="106"/>
      <c r="C75" s="18" t="s">
        <v>115</v>
      </c>
      <c r="D75" s="8">
        <v>500000</v>
      </c>
      <c r="E75" s="8">
        <v>0</v>
      </c>
      <c r="F75" s="8">
        <v>0</v>
      </c>
      <c r="G75" s="8">
        <f t="shared" si="8"/>
        <v>500000</v>
      </c>
      <c r="H75" s="8">
        <v>-500000</v>
      </c>
      <c r="I75" s="8">
        <f t="shared" si="9"/>
        <v>0</v>
      </c>
    </row>
    <row r="76" spans="1:9" ht="14.25" customHeight="1">
      <c r="A76" s="106"/>
      <c r="B76" s="107"/>
      <c r="C76" s="5" t="s">
        <v>156</v>
      </c>
      <c r="D76" s="12">
        <v>560230</v>
      </c>
      <c r="E76" s="12">
        <v>0</v>
      </c>
      <c r="F76" s="12">
        <v>0</v>
      </c>
      <c r="G76" s="12">
        <f t="shared" si="8"/>
        <v>560230</v>
      </c>
      <c r="H76" s="12">
        <v>-500000</v>
      </c>
      <c r="I76" s="12">
        <f t="shared" si="9"/>
        <v>60230</v>
      </c>
    </row>
    <row r="77" spans="1:9" ht="14.25" customHeight="1">
      <c r="A77" s="106"/>
      <c r="B77" s="100" t="s">
        <v>26</v>
      </c>
      <c r="C77" s="18" t="s">
        <v>123</v>
      </c>
      <c r="D77" s="8">
        <v>5964500</v>
      </c>
      <c r="E77" s="8">
        <v>0</v>
      </c>
      <c r="F77" s="8">
        <v>0</v>
      </c>
      <c r="G77" s="8">
        <f t="shared" si="8"/>
        <v>5964500</v>
      </c>
      <c r="H77" s="8">
        <v>0</v>
      </c>
      <c r="I77" s="8">
        <f t="shared" si="9"/>
        <v>5964500</v>
      </c>
    </row>
    <row r="78" spans="1:9" ht="14.25" customHeight="1">
      <c r="A78" s="106"/>
      <c r="B78" s="101"/>
      <c r="C78" s="18" t="s">
        <v>124</v>
      </c>
      <c r="D78" s="8">
        <v>814500</v>
      </c>
      <c r="E78" s="8">
        <v>0</v>
      </c>
      <c r="F78" s="8">
        <v>0</v>
      </c>
      <c r="G78" s="8">
        <f>SUM(D78:F78)</f>
        <v>814500</v>
      </c>
      <c r="H78" s="8">
        <v>0</v>
      </c>
      <c r="I78" s="8">
        <f>SUM(G78:H78)</f>
        <v>814500</v>
      </c>
    </row>
    <row r="79" spans="1:9" ht="14.25" customHeight="1">
      <c r="A79" s="106"/>
      <c r="B79" s="101"/>
      <c r="C79" s="18" t="s">
        <v>126</v>
      </c>
      <c r="D79" s="8">
        <v>5000000</v>
      </c>
      <c r="E79" s="8">
        <v>0</v>
      </c>
      <c r="F79" s="8">
        <v>0</v>
      </c>
      <c r="G79" s="8">
        <f>SUM(D79:F79)</f>
        <v>5000000</v>
      </c>
      <c r="H79" s="8">
        <v>0</v>
      </c>
      <c r="I79" s="8">
        <f>SUM(G79:H79)</f>
        <v>5000000</v>
      </c>
    </row>
    <row r="80" spans="1:9" ht="14.25" customHeight="1">
      <c r="A80" s="106"/>
      <c r="B80" s="101"/>
      <c r="C80" s="18" t="s">
        <v>127</v>
      </c>
      <c r="D80" s="8">
        <v>150000</v>
      </c>
      <c r="E80" s="8">
        <v>0</v>
      </c>
      <c r="F80" s="8">
        <v>0</v>
      </c>
      <c r="G80" s="8">
        <f>SUM(D80:F80)</f>
        <v>150000</v>
      </c>
      <c r="H80" s="8">
        <v>0</v>
      </c>
      <c r="I80" s="8">
        <f>SUM(G80:H80)</f>
        <v>150000</v>
      </c>
    </row>
    <row r="81" spans="1:9" ht="14.25" customHeight="1">
      <c r="A81" s="106"/>
      <c r="B81" s="101"/>
      <c r="C81" s="18" t="s">
        <v>130</v>
      </c>
      <c r="D81" s="8">
        <v>500000</v>
      </c>
      <c r="E81" s="8">
        <v>0</v>
      </c>
      <c r="F81" s="8">
        <v>0</v>
      </c>
      <c r="G81" s="8">
        <f>SUM(D81:F81)</f>
        <v>500000</v>
      </c>
      <c r="H81" s="8">
        <v>-500000</v>
      </c>
      <c r="I81" s="8">
        <f>SUM(G81:H81)</f>
        <v>0</v>
      </c>
    </row>
    <row r="82" spans="1:9" ht="14.25" customHeight="1">
      <c r="A82" s="106"/>
      <c r="B82" s="101"/>
      <c r="C82" s="18" t="s">
        <v>132</v>
      </c>
      <c r="D82" s="8">
        <v>0</v>
      </c>
      <c r="E82" s="8">
        <v>0</v>
      </c>
      <c r="F82" s="8">
        <v>0</v>
      </c>
      <c r="G82" s="8">
        <f>SUM(D82:F82)</f>
        <v>0</v>
      </c>
      <c r="H82" s="8">
        <v>0</v>
      </c>
      <c r="I82" s="8">
        <f>SUM(G82:H82)</f>
        <v>0</v>
      </c>
    </row>
    <row r="83" spans="1:9" ht="14.25" customHeight="1">
      <c r="A83" s="106"/>
      <c r="B83" s="106"/>
      <c r="C83" s="18" t="s">
        <v>135</v>
      </c>
      <c r="D83" s="8">
        <v>0</v>
      </c>
      <c r="E83" s="8">
        <v>0</v>
      </c>
      <c r="F83" s="8">
        <v>0</v>
      </c>
      <c r="G83" s="8">
        <f t="shared" si="8"/>
        <v>0</v>
      </c>
      <c r="H83" s="8">
        <v>0</v>
      </c>
      <c r="I83" s="8">
        <f t="shared" si="9"/>
        <v>0</v>
      </c>
    </row>
    <row r="84" spans="1:9" ht="14.25" customHeight="1">
      <c r="A84" s="106"/>
      <c r="B84" s="107"/>
      <c r="C84" s="33" t="s">
        <v>136</v>
      </c>
      <c r="D84" s="7">
        <v>6464500</v>
      </c>
      <c r="E84" s="7">
        <v>0</v>
      </c>
      <c r="F84" s="7">
        <v>0</v>
      </c>
      <c r="G84" s="7">
        <f t="shared" si="8"/>
        <v>6464500</v>
      </c>
      <c r="H84" s="7">
        <v>-500000</v>
      </c>
      <c r="I84" s="7">
        <f t="shared" si="9"/>
        <v>5964500</v>
      </c>
    </row>
    <row r="85" spans="1:9" ht="14.25" customHeight="1">
      <c r="A85" s="107"/>
      <c r="B85" s="103" t="s">
        <v>137</v>
      </c>
      <c r="C85" s="104"/>
      <c r="D85" s="32">
        <f aca="true" t="shared" si="10" ref="D85:I85">D76-D84</f>
        <v>-5904270</v>
      </c>
      <c r="E85" s="32">
        <f t="shared" si="10"/>
        <v>0</v>
      </c>
      <c r="F85" s="32">
        <f t="shared" si="10"/>
        <v>0</v>
      </c>
      <c r="G85" s="32">
        <f t="shared" si="10"/>
        <v>-5904270</v>
      </c>
      <c r="H85" s="32">
        <f t="shared" si="10"/>
        <v>0</v>
      </c>
      <c r="I85" s="32">
        <f t="shared" si="10"/>
        <v>-5904270</v>
      </c>
    </row>
    <row r="86" spans="1:9" ht="14.25" customHeight="1">
      <c r="A86" s="103" t="s">
        <v>157</v>
      </c>
      <c r="B86" s="132"/>
      <c r="C86" s="104"/>
      <c r="D86" s="32">
        <f aca="true" t="shared" si="11" ref="D86:I86">D61+D71+D85</f>
        <v>793675</v>
      </c>
      <c r="E86" s="32">
        <f t="shared" si="11"/>
        <v>0</v>
      </c>
      <c r="F86" s="32">
        <f t="shared" si="11"/>
        <v>0</v>
      </c>
      <c r="G86" s="32">
        <f t="shared" si="11"/>
        <v>793675</v>
      </c>
      <c r="H86" s="32">
        <f t="shared" si="11"/>
        <v>0</v>
      </c>
      <c r="I86" s="32">
        <f t="shared" si="11"/>
        <v>793675</v>
      </c>
    </row>
    <row r="87" spans="1:9" ht="14.25" customHeight="1">
      <c r="A87" s="24"/>
      <c r="B87" s="24"/>
      <c r="C87" s="24"/>
      <c r="D87" s="25"/>
      <c r="E87" s="25"/>
      <c r="F87" s="25"/>
      <c r="G87" s="25"/>
      <c r="H87" s="25"/>
      <c r="I87" s="25"/>
    </row>
    <row r="88" spans="1:9" s="26" customFormat="1" ht="14.25" customHeight="1">
      <c r="A88" s="103" t="s">
        <v>158</v>
      </c>
      <c r="B88" s="132"/>
      <c r="C88" s="104"/>
      <c r="D88" s="32">
        <v>36926754</v>
      </c>
      <c r="E88" s="32">
        <v>0</v>
      </c>
      <c r="F88" s="32">
        <v>0</v>
      </c>
      <c r="G88" s="12">
        <f>SUM(D88:F88)</f>
        <v>36926754</v>
      </c>
      <c r="H88" s="12">
        <v>0</v>
      </c>
      <c r="I88" s="12">
        <f>SUM(G88:H88)</f>
        <v>36926754</v>
      </c>
    </row>
    <row r="89" spans="1:9" ht="14.25" customHeight="1">
      <c r="A89" s="103" t="s">
        <v>159</v>
      </c>
      <c r="B89" s="132"/>
      <c r="C89" s="104"/>
      <c r="D89" s="32">
        <f aca="true" t="shared" si="12" ref="D89:I89">D86+D88</f>
        <v>37720429</v>
      </c>
      <c r="E89" s="32">
        <f t="shared" si="12"/>
        <v>0</v>
      </c>
      <c r="F89" s="32">
        <f t="shared" si="12"/>
        <v>0</v>
      </c>
      <c r="G89" s="32">
        <f t="shared" si="12"/>
        <v>37720429</v>
      </c>
      <c r="H89" s="32">
        <f t="shared" si="12"/>
        <v>0</v>
      </c>
      <c r="I89" s="32">
        <f t="shared" si="12"/>
        <v>37720429</v>
      </c>
    </row>
    <row r="90" spans="1:9" ht="14.25" customHeight="1">
      <c r="A90" s="133"/>
      <c r="B90" s="134"/>
      <c r="C90" s="134"/>
      <c r="D90" s="134"/>
      <c r="E90" s="134"/>
      <c r="F90" s="134"/>
      <c r="G90" s="134"/>
      <c r="H90" s="134"/>
      <c r="I90" s="134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</sheetData>
  <sheetProtection/>
  <mergeCells count="25">
    <mergeCell ref="A89:C89"/>
    <mergeCell ref="A90:I90"/>
    <mergeCell ref="A72:A85"/>
    <mergeCell ref="B72:B76"/>
    <mergeCell ref="B77:B84"/>
    <mergeCell ref="B85:C85"/>
    <mergeCell ref="A86:C86"/>
    <mergeCell ref="A88:C88"/>
    <mergeCell ref="A9:A61"/>
    <mergeCell ref="B9:B21"/>
    <mergeCell ref="B22:B60"/>
    <mergeCell ref="B61:C61"/>
    <mergeCell ref="A62:A71"/>
    <mergeCell ref="B62:B64"/>
    <mergeCell ref="B65:B70"/>
    <mergeCell ref="B71:C71"/>
    <mergeCell ref="A3:I3"/>
    <mergeCell ref="A5:I5"/>
    <mergeCell ref="A7:C8"/>
    <mergeCell ref="D7:D8"/>
    <mergeCell ref="E7:E8"/>
    <mergeCell ref="F7:F8"/>
    <mergeCell ref="G7:G8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3.625" style="2" customWidth="1"/>
    <col min="2" max="2" width="3.375" style="2" customWidth="1"/>
    <col min="3" max="3" width="38.75390625" style="2" customWidth="1"/>
    <col min="4" max="6" width="16.625" style="2" customWidth="1"/>
    <col min="7" max="7" width="1.4921875" style="2" customWidth="1"/>
    <col min="8" max="16384" width="9.00390625" style="2" customWidth="1"/>
  </cols>
  <sheetData>
    <row r="1" spans="1:6" ht="21.75" customHeight="1">
      <c r="A1" s="1"/>
      <c r="B1" s="1"/>
      <c r="C1" s="1"/>
      <c r="D1" s="1"/>
      <c r="E1" s="1"/>
      <c r="F1" s="1"/>
    </row>
    <row r="2" spans="1:6" ht="15.75" customHeight="1">
      <c r="A2" s="3"/>
      <c r="B2" s="3"/>
      <c r="C2" s="3"/>
      <c r="D2" s="98" t="s">
        <v>160</v>
      </c>
      <c r="E2" s="98"/>
      <c r="F2" s="98"/>
    </row>
    <row r="3" spans="1:6" ht="14.25">
      <c r="A3" s="99" t="s">
        <v>161</v>
      </c>
      <c r="B3" s="99"/>
      <c r="C3" s="99"/>
      <c r="D3" s="99"/>
      <c r="E3" s="99"/>
      <c r="F3" s="99"/>
    </row>
    <row r="4" spans="1:6" ht="13.5">
      <c r="A4" s="96" t="s">
        <v>2</v>
      </c>
      <c r="B4" s="96"/>
      <c r="C4" s="96"/>
      <c r="D4" s="96"/>
      <c r="E4" s="96"/>
      <c r="F4" s="96"/>
    </row>
    <row r="5" spans="1:6" ht="13.5" customHeight="1">
      <c r="A5" s="3"/>
      <c r="B5" s="3"/>
      <c r="C5" s="3"/>
      <c r="D5" s="3"/>
      <c r="E5" s="3"/>
      <c r="F5" s="4" t="s">
        <v>3</v>
      </c>
    </row>
    <row r="6" spans="1:6" ht="14.25" customHeight="1">
      <c r="A6" s="93" t="s">
        <v>4</v>
      </c>
      <c r="B6" s="94"/>
      <c r="C6" s="95"/>
      <c r="D6" s="5" t="s">
        <v>162</v>
      </c>
      <c r="E6" s="5" t="s">
        <v>163</v>
      </c>
      <c r="F6" s="5" t="s">
        <v>164</v>
      </c>
    </row>
    <row r="7" spans="1:6" ht="14.25" customHeight="1">
      <c r="A7" s="100" t="s">
        <v>165</v>
      </c>
      <c r="B7" s="100" t="s">
        <v>166</v>
      </c>
      <c r="C7" s="17" t="s">
        <v>167</v>
      </c>
      <c r="D7" s="7">
        <v>153719241</v>
      </c>
      <c r="E7" s="7">
        <v>153733521</v>
      </c>
      <c r="F7" s="7">
        <f>D7-E7</f>
        <v>-14280</v>
      </c>
    </row>
    <row r="8" spans="1:6" ht="14.25" customHeight="1">
      <c r="A8" s="101"/>
      <c r="B8" s="101"/>
      <c r="C8" s="18" t="s">
        <v>168</v>
      </c>
      <c r="D8" s="8">
        <v>118326380</v>
      </c>
      <c r="E8" s="8">
        <v>113461660</v>
      </c>
      <c r="F8" s="8">
        <f aca="true" t="shared" si="0" ref="F8:F18">D8-E8</f>
        <v>4864720</v>
      </c>
    </row>
    <row r="9" spans="1:6" ht="14.25" customHeight="1">
      <c r="A9" s="101"/>
      <c r="B9" s="101"/>
      <c r="C9" s="18" t="s">
        <v>169</v>
      </c>
      <c r="D9" s="8">
        <v>0</v>
      </c>
      <c r="E9" s="8">
        <v>0</v>
      </c>
      <c r="F9" s="8">
        <f t="shared" si="0"/>
        <v>0</v>
      </c>
    </row>
    <row r="10" spans="1:6" ht="14.25" customHeight="1">
      <c r="A10" s="101"/>
      <c r="B10" s="101"/>
      <c r="C10" s="18" t="s">
        <v>170</v>
      </c>
      <c r="D10" s="8">
        <v>0</v>
      </c>
      <c r="E10" s="8">
        <v>0</v>
      </c>
      <c r="F10" s="8">
        <f t="shared" si="0"/>
        <v>0</v>
      </c>
    </row>
    <row r="11" spans="1:6" ht="14.25" customHeight="1">
      <c r="A11" s="101"/>
      <c r="B11" s="101"/>
      <c r="C11" s="18" t="s">
        <v>171</v>
      </c>
      <c r="D11" s="8">
        <v>35392861</v>
      </c>
      <c r="E11" s="8">
        <v>40271861</v>
      </c>
      <c r="F11" s="8">
        <f t="shared" si="0"/>
        <v>-4879000</v>
      </c>
    </row>
    <row r="12" spans="1:6" ht="14.25" customHeight="1">
      <c r="A12" s="101"/>
      <c r="B12" s="101"/>
      <c r="C12" s="18" t="s">
        <v>172</v>
      </c>
      <c r="D12" s="8">
        <v>148388</v>
      </c>
      <c r="E12" s="8">
        <v>915000</v>
      </c>
      <c r="F12" s="8">
        <f t="shared" si="0"/>
        <v>-766612</v>
      </c>
    </row>
    <row r="13" spans="1:6" ht="14.25" customHeight="1">
      <c r="A13" s="101"/>
      <c r="B13" s="101"/>
      <c r="C13" s="18" t="s">
        <v>173</v>
      </c>
      <c r="D13" s="8">
        <v>68388</v>
      </c>
      <c r="E13" s="8">
        <v>650000</v>
      </c>
      <c r="F13" s="8">
        <f t="shared" si="0"/>
        <v>-581612</v>
      </c>
    </row>
    <row r="14" spans="1:6" ht="14.25" customHeight="1">
      <c r="A14" s="101"/>
      <c r="B14" s="101"/>
      <c r="C14" s="18" t="s">
        <v>19</v>
      </c>
      <c r="D14" s="8">
        <v>80000</v>
      </c>
      <c r="E14" s="8">
        <v>265000</v>
      </c>
      <c r="F14" s="8">
        <f t="shared" si="0"/>
        <v>-185000</v>
      </c>
    </row>
    <row r="15" spans="1:6" ht="14.25" customHeight="1">
      <c r="A15" s="101"/>
      <c r="B15" s="101"/>
      <c r="C15" s="18" t="s">
        <v>174</v>
      </c>
      <c r="D15" s="8">
        <v>1383140</v>
      </c>
      <c r="E15" s="8">
        <v>1121600</v>
      </c>
      <c r="F15" s="8">
        <f t="shared" si="0"/>
        <v>261540</v>
      </c>
    </row>
    <row r="16" spans="1:6" ht="14.25" customHeight="1">
      <c r="A16" s="101"/>
      <c r="B16" s="101"/>
      <c r="C16" s="18" t="s">
        <v>175</v>
      </c>
      <c r="D16" s="8">
        <v>0</v>
      </c>
      <c r="E16" s="8">
        <v>0</v>
      </c>
      <c r="F16" s="8">
        <f t="shared" si="0"/>
        <v>0</v>
      </c>
    </row>
    <row r="17" spans="1:6" ht="14.25" customHeight="1">
      <c r="A17" s="101"/>
      <c r="B17" s="101"/>
      <c r="C17" s="18" t="s">
        <v>176</v>
      </c>
      <c r="D17" s="8">
        <v>653840</v>
      </c>
      <c r="E17" s="8">
        <v>365000</v>
      </c>
      <c r="F17" s="8">
        <f t="shared" si="0"/>
        <v>288840</v>
      </c>
    </row>
    <row r="18" spans="1:6" ht="14.25" customHeight="1">
      <c r="A18" s="101"/>
      <c r="B18" s="101"/>
      <c r="C18" s="18" t="s">
        <v>177</v>
      </c>
      <c r="D18" s="8">
        <v>0</v>
      </c>
      <c r="E18" s="8">
        <v>35100</v>
      </c>
      <c r="F18" s="8">
        <f t="shared" si="0"/>
        <v>-35100</v>
      </c>
    </row>
    <row r="19" spans="1:6" ht="14.25" customHeight="1">
      <c r="A19" s="101"/>
      <c r="B19" s="101"/>
      <c r="C19" s="18" t="s">
        <v>178</v>
      </c>
      <c r="D19" s="8">
        <v>729300</v>
      </c>
      <c r="E19" s="8">
        <v>721500</v>
      </c>
      <c r="F19" s="8">
        <f>D19-E19</f>
        <v>7800</v>
      </c>
    </row>
    <row r="20" spans="1:6" ht="14.25" customHeight="1">
      <c r="A20" s="101"/>
      <c r="B20" s="102"/>
      <c r="C20" s="5" t="s">
        <v>179</v>
      </c>
      <c r="D20" s="12">
        <v>155250769</v>
      </c>
      <c r="E20" s="12">
        <v>155770121</v>
      </c>
      <c r="F20" s="12">
        <f>D20-E20</f>
        <v>-519352</v>
      </c>
    </row>
    <row r="21" spans="1:6" ht="14.25" customHeight="1">
      <c r="A21" s="101"/>
      <c r="B21" s="101" t="s">
        <v>180</v>
      </c>
      <c r="C21" s="18" t="s">
        <v>181</v>
      </c>
      <c r="D21" s="8">
        <v>110600364</v>
      </c>
      <c r="E21" s="8">
        <v>122928149</v>
      </c>
      <c r="F21" s="8">
        <f>D21-E21</f>
        <v>-12327785</v>
      </c>
    </row>
    <row r="22" spans="1:6" ht="14.25" customHeight="1">
      <c r="A22" s="101"/>
      <c r="B22" s="101"/>
      <c r="C22" s="18" t="s">
        <v>182</v>
      </c>
      <c r="D22" s="8">
        <v>46039466</v>
      </c>
      <c r="E22" s="8">
        <v>54002111</v>
      </c>
      <c r="F22" s="8">
        <f aca="true" t="shared" si="1" ref="F22:F62">D22-E22</f>
        <v>-7962645</v>
      </c>
    </row>
    <row r="23" spans="1:6" ht="14.25" customHeight="1">
      <c r="A23" s="101"/>
      <c r="B23" s="101"/>
      <c r="C23" s="18" t="s">
        <v>183</v>
      </c>
      <c r="D23" s="8">
        <v>6287670</v>
      </c>
      <c r="E23" s="8">
        <v>7087490</v>
      </c>
      <c r="F23" s="8">
        <f t="shared" si="1"/>
        <v>-799820</v>
      </c>
    </row>
    <row r="24" spans="1:6" ht="14.25" customHeight="1">
      <c r="A24" s="101"/>
      <c r="B24" s="101"/>
      <c r="C24" s="18" t="s">
        <v>184</v>
      </c>
      <c r="D24" s="8">
        <v>1911127</v>
      </c>
      <c r="E24" s="8">
        <v>3495999</v>
      </c>
      <c r="F24" s="8">
        <f t="shared" si="1"/>
        <v>-1584872</v>
      </c>
    </row>
    <row r="25" spans="1:6" ht="14.25" customHeight="1">
      <c r="A25" s="101"/>
      <c r="B25" s="101"/>
      <c r="C25" s="18" t="s">
        <v>185</v>
      </c>
      <c r="D25" s="8">
        <v>41670019</v>
      </c>
      <c r="E25" s="8">
        <v>42083824</v>
      </c>
      <c r="F25" s="8">
        <f t="shared" si="1"/>
        <v>-413805</v>
      </c>
    </row>
    <row r="26" spans="1:6" ht="14.25" customHeight="1">
      <c r="A26" s="101"/>
      <c r="B26" s="101"/>
      <c r="C26" s="18" t="s">
        <v>186</v>
      </c>
      <c r="D26" s="8">
        <v>0</v>
      </c>
      <c r="E26" s="8">
        <v>0</v>
      </c>
      <c r="F26" s="8">
        <f t="shared" si="1"/>
        <v>0</v>
      </c>
    </row>
    <row r="27" spans="1:6" ht="14.25" customHeight="1">
      <c r="A27" s="101"/>
      <c r="B27" s="101"/>
      <c r="C27" s="18" t="s">
        <v>187</v>
      </c>
      <c r="D27" s="8">
        <v>2021400</v>
      </c>
      <c r="E27" s="8">
        <v>2232000</v>
      </c>
      <c r="F27" s="8">
        <f t="shared" si="1"/>
        <v>-210600</v>
      </c>
    </row>
    <row r="28" spans="1:6" ht="14.25" customHeight="1">
      <c r="A28" s="101"/>
      <c r="B28" s="101"/>
      <c r="C28" s="18" t="s">
        <v>188</v>
      </c>
      <c r="D28" s="8">
        <v>12670682</v>
      </c>
      <c r="E28" s="8">
        <v>14026725</v>
      </c>
      <c r="F28" s="8">
        <f t="shared" si="1"/>
        <v>-1356043</v>
      </c>
    </row>
    <row r="29" spans="1:6" ht="14.25" customHeight="1">
      <c r="A29" s="101"/>
      <c r="B29" s="101"/>
      <c r="C29" s="18" t="s">
        <v>189</v>
      </c>
      <c r="D29" s="8">
        <v>14812365</v>
      </c>
      <c r="E29" s="8">
        <v>15524302</v>
      </c>
      <c r="F29" s="8">
        <f t="shared" si="1"/>
        <v>-711937</v>
      </c>
    </row>
    <row r="30" spans="1:6" ht="14.25" customHeight="1">
      <c r="A30" s="101"/>
      <c r="B30" s="101"/>
      <c r="C30" s="18" t="s">
        <v>190</v>
      </c>
      <c r="D30" s="8">
        <v>6384531</v>
      </c>
      <c r="E30" s="8">
        <v>6432004</v>
      </c>
      <c r="F30" s="8">
        <f t="shared" si="1"/>
        <v>-47473</v>
      </c>
    </row>
    <row r="31" spans="1:6" ht="14.25" customHeight="1">
      <c r="A31" s="101"/>
      <c r="B31" s="101"/>
      <c r="C31" s="18" t="s">
        <v>191</v>
      </c>
      <c r="D31" s="8">
        <v>157446</v>
      </c>
      <c r="E31" s="8">
        <v>220653</v>
      </c>
      <c r="F31" s="8">
        <f t="shared" si="1"/>
        <v>-63207</v>
      </c>
    </row>
    <row r="32" spans="1:6" ht="14.25" customHeight="1">
      <c r="A32" s="101"/>
      <c r="B32" s="101"/>
      <c r="C32" s="18" t="s">
        <v>192</v>
      </c>
      <c r="D32" s="8">
        <v>3702423</v>
      </c>
      <c r="E32" s="8">
        <v>3155608</v>
      </c>
      <c r="F32" s="8">
        <f t="shared" si="1"/>
        <v>546815</v>
      </c>
    </row>
    <row r="33" spans="1:6" ht="14.25" customHeight="1">
      <c r="A33" s="101"/>
      <c r="B33" s="101"/>
      <c r="C33" s="18" t="s">
        <v>193</v>
      </c>
      <c r="D33" s="8">
        <v>2629894</v>
      </c>
      <c r="E33" s="8">
        <v>2637331</v>
      </c>
      <c r="F33" s="8">
        <f t="shared" si="1"/>
        <v>-7437</v>
      </c>
    </row>
    <row r="34" spans="1:6" ht="14.25" customHeight="1">
      <c r="A34" s="101"/>
      <c r="B34" s="101"/>
      <c r="C34" s="18" t="s">
        <v>194</v>
      </c>
      <c r="D34" s="8">
        <v>376256</v>
      </c>
      <c r="E34" s="8">
        <v>705769</v>
      </c>
      <c r="F34" s="8">
        <f t="shared" si="1"/>
        <v>-329513</v>
      </c>
    </row>
    <row r="35" spans="1:6" ht="14.25" customHeight="1">
      <c r="A35" s="101"/>
      <c r="B35" s="101"/>
      <c r="C35" s="18" t="s">
        <v>195</v>
      </c>
      <c r="D35" s="8">
        <v>1091414</v>
      </c>
      <c r="E35" s="8">
        <v>1788102</v>
      </c>
      <c r="F35" s="8">
        <f t="shared" si="1"/>
        <v>-696688</v>
      </c>
    </row>
    <row r="36" spans="1:6" ht="14.25" customHeight="1">
      <c r="A36" s="101"/>
      <c r="B36" s="101"/>
      <c r="C36" s="18" t="s">
        <v>196</v>
      </c>
      <c r="D36" s="8">
        <v>299653</v>
      </c>
      <c r="E36" s="8">
        <v>296919</v>
      </c>
      <c r="F36" s="8">
        <f t="shared" si="1"/>
        <v>2734</v>
      </c>
    </row>
    <row r="37" spans="1:6" ht="14.25" customHeight="1">
      <c r="A37" s="101"/>
      <c r="B37" s="101"/>
      <c r="C37" s="18" t="s">
        <v>197</v>
      </c>
      <c r="D37" s="8">
        <v>164916</v>
      </c>
      <c r="E37" s="8">
        <v>287916</v>
      </c>
      <c r="F37" s="8">
        <f t="shared" si="1"/>
        <v>-123000</v>
      </c>
    </row>
    <row r="38" spans="1:6" ht="14.25" customHeight="1">
      <c r="A38" s="101"/>
      <c r="B38" s="101"/>
      <c r="C38" s="18" t="s">
        <v>198</v>
      </c>
      <c r="D38" s="8">
        <v>0</v>
      </c>
      <c r="E38" s="8">
        <v>0</v>
      </c>
      <c r="F38" s="8">
        <f t="shared" si="1"/>
        <v>0</v>
      </c>
    </row>
    <row r="39" spans="1:6" ht="14.25" customHeight="1">
      <c r="A39" s="101"/>
      <c r="B39" s="101"/>
      <c r="C39" s="18" t="s">
        <v>199</v>
      </c>
      <c r="D39" s="8">
        <v>5832</v>
      </c>
      <c r="E39" s="8">
        <v>0</v>
      </c>
      <c r="F39" s="8">
        <f t="shared" si="1"/>
        <v>5832</v>
      </c>
    </row>
    <row r="40" spans="1:6" ht="14.25" customHeight="1">
      <c r="A40" s="101"/>
      <c r="B40" s="101"/>
      <c r="C40" s="18" t="s">
        <v>200</v>
      </c>
      <c r="D40" s="8">
        <v>12194138</v>
      </c>
      <c r="E40" s="8">
        <v>13138945</v>
      </c>
      <c r="F40" s="8">
        <f t="shared" si="1"/>
        <v>-944807</v>
      </c>
    </row>
    <row r="41" spans="1:6" ht="14.25" customHeight="1">
      <c r="A41" s="101"/>
      <c r="B41" s="101"/>
      <c r="C41" s="18" t="s">
        <v>201</v>
      </c>
      <c r="D41" s="8">
        <v>698580</v>
      </c>
      <c r="E41" s="8">
        <v>858943</v>
      </c>
      <c r="F41" s="8">
        <f t="shared" si="1"/>
        <v>-160363</v>
      </c>
    </row>
    <row r="42" spans="1:6" ht="14.25" customHeight="1">
      <c r="A42" s="101"/>
      <c r="B42" s="101"/>
      <c r="C42" s="18" t="s">
        <v>202</v>
      </c>
      <c r="D42" s="8">
        <v>0</v>
      </c>
      <c r="E42" s="8">
        <v>0</v>
      </c>
      <c r="F42" s="8">
        <f t="shared" si="1"/>
        <v>0</v>
      </c>
    </row>
    <row r="43" spans="1:6" ht="14.25" customHeight="1">
      <c r="A43" s="101"/>
      <c r="B43" s="101"/>
      <c r="C43" s="18" t="s">
        <v>203</v>
      </c>
      <c r="D43" s="8">
        <v>131080</v>
      </c>
      <c r="E43" s="8">
        <v>287239</v>
      </c>
      <c r="F43" s="8">
        <f t="shared" si="1"/>
        <v>-156159</v>
      </c>
    </row>
    <row r="44" spans="1:6" ht="14.25" customHeight="1">
      <c r="A44" s="101"/>
      <c r="B44" s="101"/>
      <c r="C44" s="18" t="s">
        <v>204</v>
      </c>
      <c r="D44" s="8">
        <v>241528</v>
      </c>
      <c r="E44" s="8">
        <v>237004</v>
      </c>
      <c r="F44" s="8">
        <f t="shared" si="1"/>
        <v>4524</v>
      </c>
    </row>
    <row r="45" spans="1:6" ht="14.25" customHeight="1">
      <c r="A45" s="101"/>
      <c r="B45" s="101"/>
      <c r="C45" s="18" t="s">
        <v>205</v>
      </c>
      <c r="D45" s="8">
        <v>661295</v>
      </c>
      <c r="E45" s="8">
        <v>520936</v>
      </c>
      <c r="F45" s="8">
        <f t="shared" si="1"/>
        <v>140359</v>
      </c>
    </row>
    <row r="46" spans="1:6" ht="14.25" customHeight="1">
      <c r="A46" s="101"/>
      <c r="B46" s="101"/>
      <c r="C46" s="18" t="s">
        <v>206</v>
      </c>
      <c r="D46" s="8">
        <v>275260</v>
      </c>
      <c r="E46" s="8">
        <v>249210</v>
      </c>
      <c r="F46" s="8">
        <f t="shared" si="1"/>
        <v>26050</v>
      </c>
    </row>
    <row r="47" spans="1:6" ht="14.25" customHeight="1">
      <c r="A47" s="101"/>
      <c r="B47" s="101"/>
      <c r="C47" s="18" t="s">
        <v>193</v>
      </c>
      <c r="D47" s="8">
        <v>239088</v>
      </c>
      <c r="E47" s="8">
        <v>228261</v>
      </c>
      <c r="F47" s="8">
        <f t="shared" si="1"/>
        <v>10827</v>
      </c>
    </row>
    <row r="48" spans="1:6" ht="14.25" customHeight="1">
      <c r="A48" s="101"/>
      <c r="B48" s="101"/>
      <c r="C48" s="18" t="s">
        <v>194</v>
      </c>
      <c r="D48" s="8">
        <v>41799</v>
      </c>
      <c r="E48" s="8">
        <v>78413</v>
      </c>
      <c r="F48" s="8">
        <f t="shared" si="1"/>
        <v>-36614</v>
      </c>
    </row>
    <row r="49" spans="1:6" ht="14.25" customHeight="1">
      <c r="A49" s="101"/>
      <c r="B49" s="101"/>
      <c r="C49" s="18" t="s">
        <v>207</v>
      </c>
      <c r="D49" s="8">
        <v>1318044</v>
      </c>
      <c r="E49" s="8">
        <v>895460</v>
      </c>
      <c r="F49" s="8">
        <f t="shared" si="1"/>
        <v>422584</v>
      </c>
    </row>
    <row r="50" spans="1:6" ht="14.25" customHeight="1">
      <c r="A50" s="101"/>
      <c r="B50" s="101"/>
      <c r="C50" s="18" t="s">
        <v>208</v>
      </c>
      <c r="D50" s="8">
        <v>675339</v>
      </c>
      <c r="E50" s="8">
        <v>767308</v>
      </c>
      <c r="F50" s="8">
        <f t="shared" si="1"/>
        <v>-91969</v>
      </c>
    </row>
    <row r="51" spans="1:6" ht="14.25" customHeight="1">
      <c r="A51" s="101"/>
      <c r="B51" s="101"/>
      <c r="C51" s="18" t="s">
        <v>209</v>
      </c>
      <c r="D51" s="8">
        <v>279473</v>
      </c>
      <c r="E51" s="8">
        <v>295932</v>
      </c>
      <c r="F51" s="8">
        <f t="shared" si="1"/>
        <v>-16459</v>
      </c>
    </row>
    <row r="52" spans="1:6" ht="14.25" customHeight="1">
      <c r="A52" s="101"/>
      <c r="B52" s="101"/>
      <c r="C52" s="18" t="s">
        <v>210</v>
      </c>
      <c r="D52" s="8">
        <v>0</v>
      </c>
      <c r="E52" s="8">
        <v>0</v>
      </c>
      <c r="F52" s="8">
        <f t="shared" si="1"/>
        <v>0</v>
      </c>
    </row>
    <row r="53" spans="1:6" ht="14.25" customHeight="1">
      <c r="A53" s="101"/>
      <c r="B53" s="101"/>
      <c r="C53" s="18" t="s">
        <v>211</v>
      </c>
      <c r="D53" s="8">
        <v>2813474</v>
      </c>
      <c r="E53" s="8">
        <v>3088818</v>
      </c>
      <c r="F53" s="8">
        <f t="shared" si="1"/>
        <v>-275344</v>
      </c>
    </row>
    <row r="54" spans="1:6" ht="14.25" customHeight="1">
      <c r="A54" s="101"/>
      <c r="B54" s="101"/>
      <c r="C54" s="18" t="s">
        <v>212</v>
      </c>
      <c r="D54" s="8">
        <v>74074</v>
      </c>
      <c r="E54" s="8">
        <v>83005</v>
      </c>
      <c r="F54" s="8">
        <f t="shared" si="1"/>
        <v>-8931</v>
      </c>
    </row>
    <row r="55" spans="1:6" ht="14.25" customHeight="1">
      <c r="A55" s="101"/>
      <c r="B55" s="101"/>
      <c r="C55" s="18" t="s">
        <v>213</v>
      </c>
      <c r="D55" s="8">
        <v>241196</v>
      </c>
      <c r="E55" s="8">
        <v>109312</v>
      </c>
      <c r="F55" s="8">
        <f t="shared" si="1"/>
        <v>131884</v>
      </c>
    </row>
    <row r="56" spans="1:6" ht="14.25" customHeight="1">
      <c r="A56" s="101"/>
      <c r="B56" s="101"/>
      <c r="C56" s="18" t="s">
        <v>197</v>
      </c>
      <c r="D56" s="8">
        <v>654540</v>
      </c>
      <c r="E56" s="8">
        <v>878040</v>
      </c>
      <c r="F56" s="8">
        <f t="shared" si="1"/>
        <v>-223500</v>
      </c>
    </row>
    <row r="57" spans="1:6" ht="14.25" customHeight="1">
      <c r="A57" s="101"/>
      <c r="B57" s="101"/>
      <c r="C57" s="18" t="s">
        <v>214</v>
      </c>
      <c r="D57" s="8">
        <v>2741280</v>
      </c>
      <c r="E57" s="8">
        <v>2741820</v>
      </c>
      <c r="F57" s="8">
        <f t="shared" si="1"/>
        <v>-540</v>
      </c>
    </row>
    <row r="58" spans="1:6" ht="14.25" customHeight="1">
      <c r="A58" s="101"/>
      <c r="B58" s="101"/>
      <c r="C58" s="18" t="s">
        <v>215</v>
      </c>
      <c r="D58" s="8">
        <v>2700</v>
      </c>
      <c r="E58" s="8">
        <v>500</v>
      </c>
      <c r="F58" s="8">
        <f t="shared" si="1"/>
        <v>2200</v>
      </c>
    </row>
    <row r="59" spans="1:6" ht="14.25" customHeight="1">
      <c r="A59" s="101"/>
      <c r="B59" s="101"/>
      <c r="C59" s="18" t="s">
        <v>216</v>
      </c>
      <c r="D59" s="8">
        <v>548801</v>
      </c>
      <c r="E59" s="8">
        <v>587621</v>
      </c>
      <c r="F59" s="8">
        <f t="shared" si="1"/>
        <v>-38820</v>
      </c>
    </row>
    <row r="60" spans="1:6" ht="14.25" customHeight="1">
      <c r="A60" s="101"/>
      <c r="B60" s="101"/>
      <c r="C60" s="18" t="s">
        <v>217</v>
      </c>
      <c r="D60" s="8">
        <v>0</v>
      </c>
      <c r="E60" s="8">
        <v>0</v>
      </c>
      <c r="F60" s="8">
        <f t="shared" si="1"/>
        <v>0</v>
      </c>
    </row>
    <row r="61" spans="1:6" ht="14.25" customHeight="1">
      <c r="A61" s="101"/>
      <c r="B61" s="101"/>
      <c r="C61" s="18" t="s">
        <v>218</v>
      </c>
      <c r="D61" s="8">
        <v>556587</v>
      </c>
      <c r="E61" s="8">
        <v>1231123</v>
      </c>
      <c r="F61" s="8">
        <f t="shared" si="1"/>
        <v>-674536</v>
      </c>
    </row>
    <row r="62" spans="1:6" ht="14.25" customHeight="1">
      <c r="A62" s="101"/>
      <c r="B62" s="101"/>
      <c r="C62" s="18" t="s">
        <v>219</v>
      </c>
      <c r="D62" s="8">
        <v>10649643</v>
      </c>
      <c r="E62" s="8">
        <v>9759772</v>
      </c>
      <c r="F62" s="8">
        <f t="shared" si="1"/>
        <v>889871</v>
      </c>
    </row>
    <row r="63" spans="1:6" ht="14.25" customHeight="1">
      <c r="A63" s="101"/>
      <c r="B63" s="101"/>
      <c r="C63" s="35" t="s">
        <v>220</v>
      </c>
      <c r="D63" s="15">
        <v>-6245665</v>
      </c>
      <c r="E63" s="15">
        <v>-6310549</v>
      </c>
      <c r="F63" s="15">
        <f>D63-E63</f>
        <v>64884</v>
      </c>
    </row>
    <row r="64" spans="1:6" ht="14.25" customHeight="1">
      <c r="A64" s="101"/>
      <c r="B64" s="102"/>
      <c r="C64" s="5" t="s">
        <v>221</v>
      </c>
      <c r="D64" s="12">
        <v>142010845</v>
      </c>
      <c r="E64" s="12">
        <v>155040619</v>
      </c>
      <c r="F64" s="12">
        <f>D64-E64</f>
        <v>-13029774</v>
      </c>
    </row>
    <row r="65" spans="1:6" ht="14.25" customHeight="1">
      <c r="A65" s="102"/>
      <c r="B65" s="108" t="s">
        <v>222</v>
      </c>
      <c r="C65" s="108"/>
      <c r="D65" s="12">
        <f>D20-D64</f>
        <v>13239924</v>
      </c>
      <c r="E65" s="12">
        <f>E20-E64</f>
        <v>729502</v>
      </c>
      <c r="F65" s="12">
        <f>F20-F64</f>
        <v>12510422</v>
      </c>
    </row>
    <row r="66" spans="1:6" ht="14.25" customHeight="1">
      <c r="A66" s="100" t="s">
        <v>223</v>
      </c>
      <c r="B66" s="100" t="s">
        <v>166</v>
      </c>
      <c r="C66" s="17" t="s">
        <v>224</v>
      </c>
      <c r="D66" s="7">
        <v>90000</v>
      </c>
      <c r="E66" s="7">
        <v>100000</v>
      </c>
      <c r="F66" s="7">
        <f aca="true" t="shared" si="2" ref="F66:F77">D66-E66</f>
        <v>-10000</v>
      </c>
    </row>
    <row r="67" spans="1:6" ht="14.25" customHeight="1">
      <c r="A67" s="101"/>
      <c r="B67" s="101"/>
      <c r="C67" s="18" t="s">
        <v>225</v>
      </c>
      <c r="D67" s="8">
        <v>24778</v>
      </c>
      <c r="E67" s="8">
        <v>43221</v>
      </c>
      <c r="F67" s="8">
        <f>D67-E67</f>
        <v>-18443</v>
      </c>
    </row>
    <row r="68" spans="1:6" ht="14.25" customHeight="1">
      <c r="A68" s="101"/>
      <c r="B68" s="101"/>
      <c r="C68" s="18" t="s">
        <v>226</v>
      </c>
      <c r="D68" s="8">
        <v>1695164</v>
      </c>
      <c r="E68" s="8">
        <v>1683240</v>
      </c>
      <c r="F68" s="8">
        <f>D68-E68</f>
        <v>11924</v>
      </c>
    </row>
    <row r="69" spans="1:6" ht="14.25" customHeight="1">
      <c r="A69" s="101"/>
      <c r="B69" s="101"/>
      <c r="C69" s="18" t="s">
        <v>227</v>
      </c>
      <c r="D69" s="8">
        <v>50300</v>
      </c>
      <c r="E69" s="8">
        <v>0</v>
      </c>
      <c r="F69" s="8">
        <f>D69-E69</f>
        <v>50300</v>
      </c>
    </row>
    <row r="70" spans="1:6" ht="14.25" customHeight="1">
      <c r="A70" s="101"/>
      <c r="B70" s="101"/>
      <c r="C70" s="18" t="s">
        <v>228</v>
      </c>
      <c r="D70" s="8">
        <v>1541800</v>
      </c>
      <c r="E70" s="8">
        <v>1683240</v>
      </c>
      <c r="F70" s="8">
        <f>D70-E70</f>
        <v>-141440</v>
      </c>
    </row>
    <row r="71" spans="1:6" ht="14.25" customHeight="1">
      <c r="A71" s="101"/>
      <c r="B71" s="101"/>
      <c r="C71" s="18" t="s">
        <v>229</v>
      </c>
      <c r="D71" s="8">
        <v>103064</v>
      </c>
      <c r="E71" s="8">
        <v>0</v>
      </c>
      <c r="F71" s="8">
        <f t="shared" si="2"/>
        <v>103064</v>
      </c>
    </row>
    <row r="72" spans="1:6" ht="14.25" customHeight="1">
      <c r="A72" s="101"/>
      <c r="B72" s="102"/>
      <c r="C72" s="5" t="s">
        <v>230</v>
      </c>
      <c r="D72" s="12">
        <v>1809942</v>
      </c>
      <c r="E72" s="12">
        <v>1826461</v>
      </c>
      <c r="F72" s="12">
        <f t="shared" si="2"/>
        <v>-16519</v>
      </c>
    </row>
    <row r="73" spans="1:6" ht="14.25" customHeight="1">
      <c r="A73" s="101"/>
      <c r="B73" s="100" t="s">
        <v>180</v>
      </c>
      <c r="C73" s="10" t="s">
        <v>231</v>
      </c>
      <c r="D73" s="7">
        <v>175837</v>
      </c>
      <c r="E73" s="7">
        <v>195375</v>
      </c>
      <c r="F73" s="7">
        <f t="shared" si="2"/>
        <v>-19538</v>
      </c>
    </row>
    <row r="74" spans="1:6" ht="14.25" customHeight="1">
      <c r="A74" s="101"/>
      <c r="B74" s="101"/>
      <c r="C74" s="10" t="s">
        <v>232</v>
      </c>
      <c r="D74" s="8">
        <v>1541800</v>
      </c>
      <c r="E74" s="8">
        <v>1683240</v>
      </c>
      <c r="F74" s="8">
        <f>D74-E74</f>
        <v>-141440</v>
      </c>
    </row>
    <row r="75" spans="1:6" ht="14.25" customHeight="1">
      <c r="A75" s="101"/>
      <c r="B75" s="101"/>
      <c r="C75" s="10" t="s">
        <v>233</v>
      </c>
      <c r="D75" s="8">
        <v>1541800</v>
      </c>
      <c r="E75" s="8">
        <v>1683240</v>
      </c>
      <c r="F75" s="8">
        <f>D75-E75</f>
        <v>-141440</v>
      </c>
    </row>
    <row r="76" spans="1:6" ht="14.25" customHeight="1">
      <c r="A76" s="101"/>
      <c r="B76" s="101"/>
      <c r="C76" s="10" t="s">
        <v>234</v>
      </c>
      <c r="D76" s="8">
        <v>0</v>
      </c>
      <c r="E76" s="8">
        <v>0</v>
      </c>
      <c r="F76" s="8">
        <f t="shared" si="2"/>
        <v>0</v>
      </c>
    </row>
    <row r="77" spans="1:6" ht="14.25" customHeight="1">
      <c r="A77" s="101"/>
      <c r="B77" s="102"/>
      <c r="C77" s="5" t="s">
        <v>235</v>
      </c>
      <c r="D77" s="12">
        <v>1717637</v>
      </c>
      <c r="E77" s="12">
        <v>1878615</v>
      </c>
      <c r="F77" s="12">
        <f t="shared" si="2"/>
        <v>-160978</v>
      </c>
    </row>
    <row r="78" spans="1:6" ht="14.25" customHeight="1">
      <c r="A78" s="102"/>
      <c r="B78" s="108" t="s">
        <v>236</v>
      </c>
      <c r="C78" s="108"/>
      <c r="D78" s="12">
        <f>D72-D77</f>
        <v>92305</v>
      </c>
      <c r="E78" s="12">
        <f>E72-E77</f>
        <v>-52154</v>
      </c>
      <c r="F78" s="12">
        <f>F72-F77</f>
        <v>144459</v>
      </c>
    </row>
    <row r="79" spans="1:6" ht="14.25" customHeight="1">
      <c r="A79" s="93" t="s">
        <v>237</v>
      </c>
      <c r="B79" s="94"/>
      <c r="C79" s="95"/>
      <c r="D79" s="12">
        <f>D65+D78</f>
        <v>13332229</v>
      </c>
      <c r="E79" s="12">
        <f>E65+E78</f>
        <v>677348</v>
      </c>
      <c r="F79" s="12">
        <f>F65+F78</f>
        <v>12654881</v>
      </c>
    </row>
    <row r="80" spans="1:6" ht="14.25" customHeight="1">
      <c r="A80" s="100" t="s">
        <v>238</v>
      </c>
      <c r="B80" s="100" t="s">
        <v>166</v>
      </c>
      <c r="C80" s="17" t="s">
        <v>239</v>
      </c>
      <c r="D80" s="7">
        <v>2850000</v>
      </c>
      <c r="E80" s="7">
        <v>2850000</v>
      </c>
      <c r="F80" s="7">
        <f>D80-E80</f>
        <v>0</v>
      </c>
    </row>
    <row r="81" spans="1:6" ht="14.25" customHeight="1">
      <c r="A81" s="101"/>
      <c r="B81" s="101"/>
      <c r="C81" s="18" t="s">
        <v>240</v>
      </c>
      <c r="D81" s="8">
        <v>0</v>
      </c>
      <c r="E81" s="8">
        <v>0</v>
      </c>
      <c r="F81" s="8">
        <f aca="true" t="shared" si="3" ref="F81:F97">D81-E81</f>
        <v>0</v>
      </c>
    </row>
    <row r="82" spans="1:6" ht="14.25" customHeight="1">
      <c r="A82" s="101"/>
      <c r="B82" s="101"/>
      <c r="C82" s="18" t="s">
        <v>241</v>
      </c>
      <c r="D82" s="8">
        <v>2850000</v>
      </c>
      <c r="E82" s="8">
        <v>2850000</v>
      </c>
      <c r="F82" s="8">
        <f t="shared" si="3"/>
        <v>0</v>
      </c>
    </row>
    <row r="83" spans="1:6" ht="14.25" customHeight="1">
      <c r="A83" s="101"/>
      <c r="B83" s="101"/>
      <c r="C83" s="18" t="s">
        <v>242</v>
      </c>
      <c r="D83" s="8">
        <v>0</v>
      </c>
      <c r="E83" s="8">
        <v>0</v>
      </c>
      <c r="F83" s="8">
        <f t="shared" si="3"/>
        <v>0</v>
      </c>
    </row>
    <row r="84" spans="1:6" ht="14.25" customHeight="1">
      <c r="A84" s="101"/>
      <c r="B84" s="101"/>
      <c r="C84" s="18" t="s">
        <v>243</v>
      </c>
      <c r="D84" s="8">
        <v>0</v>
      </c>
      <c r="E84" s="8">
        <v>0</v>
      </c>
      <c r="F84" s="8">
        <f t="shared" si="3"/>
        <v>0</v>
      </c>
    </row>
    <row r="85" spans="1:6" ht="14.25" customHeight="1">
      <c r="A85" s="101"/>
      <c r="B85" s="101"/>
      <c r="C85" s="18" t="s">
        <v>244</v>
      </c>
      <c r="D85" s="8">
        <v>0</v>
      </c>
      <c r="E85" s="8">
        <v>0</v>
      </c>
      <c r="F85" s="8">
        <f t="shared" si="3"/>
        <v>0</v>
      </c>
    </row>
    <row r="86" spans="1:6" ht="14.25" customHeight="1">
      <c r="A86" s="101"/>
      <c r="B86" s="101"/>
      <c r="C86" s="18" t="s">
        <v>245</v>
      </c>
      <c r="D86" s="8">
        <v>0</v>
      </c>
      <c r="E86" s="8">
        <v>0</v>
      </c>
      <c r="F86" s="8">
        <f t="shared" si="3"/>
        <v>0</v>
      </c>
    </row>
    <row r="87" spans="1:6" ht="14.25" customHeight="1">
      <c r="A87" s="101"/>
      <c r="B87" s="101"/>
      <c r="C87" s="18" t="s">
        <v>246</v>
      </c>
      <c r="D87" s="8">
        <v>0</v>
      </c>
      <c r="E87" s="8">
        <v>0</v>
      </c>
      <c r="F87" s="8">
        <f t="shared" si="3"/>
        <v>0</v>
      </c>
    </row>
    <row r="88" spans="1:6" ht="14.25" customHeight="1">
      <c r="A88" s="101"/>
      <c r="B88" s="101"/>
      <c r="C88" s="18" t="s">
        <v>247</v>
      </c>
      <c r="D88" s="8">
        <v>0</v>
      </c>
      <c r="E88" s="8">
        <v>0</v>
      </c>
      <c r="F88" s="8">
        <f t="shared" si="3"/>
        <v>0</v>
      </c>
    </row>
    <row r="89" spans="1:6" ht="14.25" customHeight="1">
      <c r="A89" s="101"/>
      <c r="B89" s="101"/>
      <c r="C89" s="18" t="s">
        <v>248</v>
      </c>
      <c r="D89" s="8">
        <v>0</v>
      </c>
      <c r="E89" s="8">
        <v>0</v>
      </c>
      <c r="F89" s="8">
        <f t="shared" si="3"/>
        <v>0</v>
      </c>
    </row>
    <row r="90" spans="1:6" ht="14.25" customHeight="1">
      <c r="A90" s="101"/>
      <c r="B90" s="101"/>
      <c r="C90" s="18" t="s">
        <v>249</v>
      </c>
      <c r="D90" s="8">
        <v>0</v>
      </c>
      <c r="E90" s="8">
        <v>0</v>
      </c>
      <c r="F90" s="8">
        <f t="shared" si="3"/>
        <v>0</v>
      </c>
    </row>
    <row r="91" spans="1:6" ht="14.25" customHeight="1">
      <c r="A91" s="101"/>
      <c r="B91" s="101"/>
      <c r="C91" s="18" t="s">
        <v>250</v>
      </c>
      <c r="D91" s="8">
        <v>0</v>
      </c>
      <c r="E91" s="8">
        <v>0</v>
      </c>
      <c r="F91" s="8">
        <f t="shared" si="3"/>
        <v>0</v>
      </c>
    </row>
    <row r="92" spans="1:6" ht="14.25" customHeight="1">
      <c r="A92" s="101"/>
      <c r="B92" s="101"/>
      <c r="C92" s="18" t="s">
        <v>251</v>
      </c>
      <c r="D92" s="8">
        <v>0</v>
      </c>
      <c r="E92" s="8">
        <v>0</v>
      </c>
      <c r="F92" s="8">
        <f t="shared" si="3"/>
        <v>0</v>
      </c>
    </row>
    <row r="93" spans="1:6" ht="14.25" customHeight="1">
      <c r="A93" s="101"/>
      <c r="B93" s="101"/>
      <c r="C93" s="18" t="s">
        <v>252</v>
      </c>
      <c r="D93" s="8">
        <v>0</v>
      </c>
      <c r="E93" s="8">
        <v>500000</v>
      </c>
      <c r="F93" s="8">
        <f t="shared" si="3"/>
        <v>-500000</v>
      </c>
    </row>
    <row r="94" spans="1:6" ht="14.25" customHeight="1">
      <c r="A94" s="101"/>
      <c r="B94" s="101"/>
      <c r="C94" s="18" t="s">
        <v>253</v>
      </c>
      <c r="D94" s="8">
        <v>0</v>
      </c>
      <c r="E94" s="8">
        <v>0</v>
      </c>
      <c r="F94" s="8">
        <f t="shared" si="3"/>
        <v>0</v>
      </c>
    </row>
    <row r="95" spans="1:6" ht="14.25" customHeight="1">
      <c r="A95" s="101"/>
      <c r="B95" s="101"/>
      <c r="C95" s="18" t="s">
        <v>254</v>
      </c>
      <c r="D95" s="8">
        <v>0</v>
      </c>
      <c r="E95" s="8">
        <v>0</v>
      </c>
      <c r="F95" s="8">
        <f t="shared" si="3"/>
        <v>0</v>
      </c>
    </row>
    <row r="96" spans="1:6" ht="14.25" customHeight="1">
      <c r="A96" s="101"/>
      <c r="B96" s="101"/>
      <c r="C96" s="18" t="s">
        <v>255</v>
      </c>
      <c r="D96" s="8">
        <v>0</v>
      </c>
      <c r="E96" s="8">
        <v>0</v>
      </c>
      <c r="F96" s="8">
        <f t="shared" si="3"/>
        <v>0</v>
      </c>
    </row>
    <row r="97" spans="1:6" ht="14.25" customHeight="1">
      <c r="A97" s="101"/>
      <c r="B97" s="101"/>
      <c r="C97" s="18" t="s">
        <v>256</v>
      </c>
      <c r="D97" s="8">
        <v>0</v>
      </c>
      <c r="E97" s="8">
        <v>0</v>
      </c>
      <c r="F97" s="8">
        <f t="shared" si="3"/>
        <v>0</v>
      </c>
    </row>
    <row r="98" spans="1:6" ht="14.25" customHeight="1">
      <c r="A98" s="101"/>
      <c r="B98" s="101"/>
      <c r="C98" s="18" t="s">
        <v>257</v>
      </c>
      <c r="D98" s="8">
        <v>0</v>
      </c>
      <c r="E98" s="8">
        <v>0</v>
      </c>
      <c r="F98" s="8">
        <f>D98-E98</f>
        <v>0</v>
      </c>
    </row>
    <row r="99" spans="1:6" ht="14.25" customHeight="1">
      <c r="A99" s="101"/>
      <c r="B99" s="102"/>
      <c r="C99" s="5" t="s">
        <v>258</v>
      </c>
      <c r="D99" s="12">
        <v>2850000</v>
      </c>
      <c r="E99" s="12">
        <v>3350000</v>
      </c>
      <c r="F99" s="12">
        <f>D99-E99</f>
        <v>-500000</v>
      </c>
    </row>
    <row r="100" spans="1:6" ht="14.25" customHeight="1">
      <c r="A100" s="101"/>
      <c r="B100" s="100" t="s">
        <v>180</v>
      </c>
      <c r="C100" s="18" t="s">
        <v>259</v>
      </c>
      <c r="D100" s="8">
        <v>0</v>
      </c>
      <c r="E100" s="8">
        <v>0</v>
      </c>
      <c r="F100" s="8">
        <f>D100-E100</f>
        <v>0</v>
      </c>
    </row>
    <row r="101" spans="1:6" ht="14.25" customHeight="1">
      <c r="A101" s="101"/>
      <c r="B101" s="101"/>
      <c r="C101" s="18" t="s">
        <v>260</v>
      </c>
      <c r="D101" s="8">
        <v>0</v>
      </c>
      <c r="E101" s="8">
        <v>0</v>
      </c>
      <c r="F101" s="8">
        <f aca="true" t="shared" si="4" ref="F101:F114">D101-E101</f>
        <v>0</v>
      </c>
    </row>
    <row r="102" spans="1:6" ht="14.25" customHeight="1">
      <c r="A102" s="101"/>
      <c r="B102" s="101"/>
      <c r="C102" s="18" t="s">
        <v>261</v>
      </c>
      <c r="D102" s="8">
        <v>33341</v>
      </c>
      <c r="E102" s="8">
        <v>1</v>
      </c>
      <c r="F102" s="8">
        <f t="shared" si="4"/>
        <v>33340</v>
      </c>
    </row>
    <row r="103" spans="1:6" ht="14.25" customHeight="1">
      <c r="A103" s="101"/>
      <c r="B103" s="101"/>
      <c r="C103" s="18" t="s">
        <v>262</v>
      </c>
      <c r="D103" s="8">
        <v>0</v>
      </c>
      <c r="E103" s="8">
        <v>0</v>
      </c>
      <c r="F103" s="8">
        <f t="shared" si="4"/>
        <v>0</v>
      </c>
    </row>
    <row r="104" spans="1:6" ht="14.25" customHeight="1">
      <c r="A104" s="101"/>
      <c r="B104" s="101"/>
      <c r="C104" s="18" t="s">
        <v>263</v>
      </c>
      <c r="D104" s="8">
        <v>0</v>
      </c>
      <c r="E104" s="8">
        <v>0</v>
      </c>
      <c r="F104" s="8">
        <f t="shared" si="4"/>
        <v>0</v>
      </c>
    </row>
    <row r="105" spans="1:6" ht="14.25" customHeight="1">
      <c r="A105" s="101"/>
      <c r="B105" s="101"/>
      <c r="C105" s="18" t="s">
        <v>264</v>
      </c>
      <c r="D105" s="8">
        <v>33341</v>
      </c>
      <c r="E105" s="8">
        <v>1</v>
      </c>
      <c r="F105" s="8">
        <f t="shared" si="4"/>
        <v>33340</v>
      </c>
    </row>
    <row r="106" spans="1:6" ht="14.25" customHeight="1">
      <c r="A106" s="101"/>
      <c r="B106" s="101"/>
      <c r="C106" s="18" t="s">
        <v>265</v>
      </c>
      <c r="D106" s="8">
        <v>0</v>
      </c>
      <c r="E106" s="8">
        <v>0</v>
      </c>
      <c r="F106" s="8">
        <f t="shared" si="4"/>
        <v>0</v>
      </c>
    </row>
    <row r="107" spans="1:6" ht="14.25" customHeight="1">
      <c r="A107" s="101"/>
      <c r="B107" s="101"/>
      <c r="C107" s="18" t="s">
        <v>266</v>
      </c>
      <c r="D107" s="8">
        <v>0</v>
      </c>
      <c r="E107" s="8">
        <v>0</v>
      </c>
      <c r="F107" s="8">
        <f t="shared" si="4"/>
        <v>0</v>
      </c>
    </row>
    <row r="108" spans="1:6" ht="14.25" customHeight="1">
      <c r="A108" s="101"/>
      <c r="B108" s="101"/>
      <c r="C108" s="18" t="s">
        <v>267</v>
      </c>
      <c r="D108" s="8">
        <v>2850000</v>
      </c>
      <c r="E108" s="8">
        <v>2850000</v>
      </c>
      <c r="F108" s="8">
        <f t="shared" si="4"/>
        <v>0</v>
      </c>
    </row>
    <row r="109" spans="1:6" ht="14.25" customHeight="1">
      <c r="A109" s="101"/>
      <c r="B109" s="101"/>
      <c r="C109" s="18" t="s">
        <v>268</v>
      </c>
      <c r="D109" s="8">
        <v>0</v>
      </c>
      <c r="E109" s="8">
        <v>0</v>
      </c>
      <c r="F109" s="8">
        <f t="shared" si="4"/>
        <v>0</v>
      </c>
    </row>
    <row r="110" spans="1:6" ht="14.25" customHeight="1">
      <c r="A110" s="101"/>
      <c r="B110" s="101"/>
      <c r="C110" s="18" t="s">
        <v>269</v>
      </c>
      <c r="D110" s="8">
        <v>0</v>
      </c>
      <c r="E110" s="8">
        <v>500000</v>
      </c>
      <c r="F110" s="8">
        <f t="shared" si="4"/>
        <v>-500000</v>
      </c>
    </row>
    <row r="111" spans="1:6" ht="14.25" customHeight="1">
      <c r="A111" s="101"/>
      <c r="B111" s="101"/>
      <c r="C111" s="18" t="s">
        <v>270</v>
      </c>
      <c r="D111" s="8">
        <v>0</v>
      </c>
      <c r="E111" s="8">
        <v>0</v>
      </c>
      <c r="F111" s="8">
        <f t="shared" si="4"/>
        <v>0</v>
      </c>
    </row>
    <row r="112" spans="1:6" ht="14.25" customHeight="1">
      <c r="A112" s="101"/>
      <c r="B112" s="101"/>
      <c r="C112" s="18" t="s">
        <v>271</v>
      </c>
      <c r="D112" s="8">
        <v>0</v>
      </c>
      <c r="E112" s="8">
        <v>0</v>
      </c>
      <c r="F112" s="8">
        <f t="shared" si="4"/>
        <v>0</v>
      </c>
    </row>
    <row r="113" spans="1:6" ht="14.25" customHeight="1">
      <c r="A113" s="101"/>
      <c r="B113" s="101"/>
      <c r="C113" s="18" t="s">
        <v>272</v>
      </c>
      <c r="D113" s="8">
        <v>0</v>
      </c>
      <c r="E113" s="8">
        <v>0</v>
      </c>
      <c r="F113" s="8">
        <f t="shared" si="4"/>
        <v>0</v>
      </c>
    </row>
    <row r="114" spans="1:6" ht="14.25" customHeight="1">
      <c r="A114" s="101"/>
      <c r="B114" s="101"/>
      <c r="C114" s="18" t="s">
        <v>273</v>
      </c>
      <c r="D114" s="8">
        <v>0</v>
      </c>
      <c r="E114" s="8">
        <v>0</v>
      </c>
      <c r="F114" s="8">
        <f t="shared" si="4"/>
        <v>0</v>
      </c>
    </row>
    <row r="115" spans="1:6" ht="14.25" customHeight="1">
      <c r="A115" s="101"/>
      <c r="B115" s="101"/>
      <c r="C115" s="18" t="s">
        <v>257</v>
      </c>
      <c r="D115" s="8">
        <v>0</v>
      </c>
      <c r="E115" s="8">
        <v>0</v>
      </c>
      <c r="F115" s="8">
        <f>D115-E115</f>
        <v>0</v>
      </c>
    </row>
    <row r="116" spans="1:6" ht="14.25" customHeight="1">
      <c r="A116" s="101"/>
      <c r="B116" s="102"/>
      <c r="C116" s="5" t="s">
        <v>274</v>
      </c>
      <c r="D116" s="12">
        <v>2883341</v>
      </c>
      <c r="E116" s="12">
        <v>3350001</v>
      </c>
      <c r="F116" s="12">
        <f>D116-E116</f>
        <v>-466660</v>
      </c>
    </row>
    <row r="117" spans="1:6" ht="14.25" customHeight="1">
      <c r="A117" s="102"/>
      <c r="B117" s="103" t="s">
        <v>275</v>
      </c>
      <c r="C117" s="104"/>
      <c r="D117" s="12">
        <f>D99-D116</f>
        <v>-33341</v>
      </c>
      <c r="E117" s="12">
        <f>E99-E116</f>
        <v>-1</v>
      </c>
      <c r="F117" s="12">
        <f>F99-F116</f>
        <v>-33340</v>
      </c>
    </row>
    <row r="118" spans="1:6" ht="14.25" customHeight="1">
      <c r="A118" s="103" t="s">
        <v>276</v>
      </c>
      <c r="B118" s="132"/>
      <c r="C118" s="104"/>
      <c r="D118" s="12">
        <f>D79+D117</f>
        <v>13298888</v>
      </c>
      <c r="E118" s="12">
        <f>E79+E117</f>
        <v>677347</v>
      </c>
      <c r="F118" s="12">
        <f>F79+F117</f>
        <v>12621541</v>
      </c>
    </row>
    <row r="119" spans="1:6" ht="14.25" customHeight="1">
      <c r="A119" s="100" t="s">
        <v>277</v>
      </c>
      <c r="B119" s="103" t="s">
        <v>278</v>
      </c>
      <c r="C119" s="104"/>
      <c r="D119" s="12">
        <v>55990972</v>
      </c>
      <c r="E119" s="12">
        <v>51133625</v>
      </c>
      <c r="F119" s="12">
        <f>D119-E119</f>
        <v>4857347</v>
      </c>
    </row>
    <row r="120" spans="1:6" ht="14.25" customHeight="1">
      <c r="A120" s="101"/>
      <c r="B120" s="103" t="s">
        <v>279</v>
      </c>
      <c r="C120" s="104"/>
      <c r="D120" s="12">
        <f>D118+D119</f>
        <v>69289860</v>
      </c>
      <c r="E120" s="12">
        <f>E118+E119</f>
        <v>51810972</v>
      </c>
      <c r="F120" s="12">
        <f>F118+F119</f>
        <v>17478888</v>
      </c>
    </row>
    <row r="121" spans="1:6" ht="14.25" customHeight="1">
      <c r="A121" s="101"/>
      <c r="B121" s="103" t="s">
        <v>280</v>
      </c>
      <c r="C121" s="104"/>
      <c r="D121" s="12"/>
      <c r="E121" s="12"/>
      <c r="F121" s="12">
        <f aca="true" t="shared" si="5" ref="F121:F135">D121-E121</f>
        <v>0</v>
      </c>
    </row>
    <row r="122" spans="1:6" ht="14.25" customHeight="1">
      <c r="A122" s="101"/>
      <c r="B122" s="103" t="s">
        <v>281</v>
      </c>
      <c r="C122" s="104"/>
      <c r="D122" s="12">
        <v>0</v>
      </c>
      <c r="E122" s="12">
        <v>6320000</v>
      </c>
      <c r="F122" s="12">
        <f t="shared" si="5"/>
        <v>-6320000</v>
      </c>
    </row>
    <row r="123" spans="1:6" ht="14.25" customHeight="1">
      <c r="A123" s="101"/>
      <c r="B123" s="103" t="s">
        <v>282</v>
      </c>
      <c r="C123" s="135"/>
      <c r="D123" s="12">
        <v>0</v>
      </c>
      <c r="E123" s="12">
        <v>0</v>
      </c>
      <c r="F123" s="12">
        <f>D123-E123</f>
        <v>0</v>
      </c>
    </row>
    <row r="124" spans="1:6" ht="14.25" customHeight="1">
      <c r="A124" s="101"/>
      <c r="B124" s="103" t="s">
        <v>283</v>
      </c>
      <c r="C124" s="135"/>
      <c r="D124" s="12">
        <v>0</v>
      </c>
      <c r="E124" s="12">
        <v>2000000</v>
      </c>
      <c r="F124" s="12">
        <f>D124-E124</f>
        <v>-2000000</v>
      </c>
    </row>
    <row r="125" spans="1:6" ht="14.25" customHeight="1">
      <c r="A125" s="101"/>
      <c r="B125" s="103" t="s">
        <v>284</v>
      </c>
      <c r="C125" s="135"/>
      <c r="D125" s="12">
        <v>0</v>
      </c>
      <c r="E125" s="12">
        <v>0</v>
      </c>
      <c r="F125" s="12">
        <f>D125-E125</f>
        <v>0</v>
      </c>
    </row>
    <row r="126" spans="1:6" ht="14.25" customHeight="1">
      <c r="A126" s="101"/>
      <c r="B126" s="103" t="s">
        <v>285</v>
      </c>
      <c r="C126" s="135"/>
      <c r="D126" s="12">
        <v>0</v>
      </c>
      <c r="E126" s="12">
        <v>4000000</v>
      </c>
      <c r="F126" s="12">
        <f>D126-E126</f>
        <v>-4000000</v>
      </c>
    </row>
    <row r="127" spans="1:6" ht="14.25" customHeight="1">
      <c r="A127" s="101"/>
      <c r="B127" s="103" t="s">
        <v>286</v>
      </c>
      <c r="C127" s="135"/>
      <c r="D127" s="12">
        <v>0</v>
      </c>
      <c r="E127" s="12">
        <v>0</v>
      </c>
      <c r="F127" s="12">
        <f t="shared" si="5"/>
        <v>0</v>
      </c>
    </row>
    <row r="128" spans="1:6" ht="14.25" customHeight="1">
      <c r="A128" s="101"/>
      <c r="B128" s="103" t="s">
        <v>287</v>
      </c>
      <c r="C128" s="135"/>
      <c r="D128" s="12">
        <v>0</v>
      </c>
      <c r="E128" s="12">
        <v>320000</v>
      </c>
      <c r="F128" s="12">
        <f t="shared" si="5"/>
        <v>-320000</v>
      </c>
    </row>
    <row r="129" spans="1:6" ht="14.25" customHeight="1">
      <c r="A129" s="101"/>
      <c r="B129" s="103" t="s">
        <v>288</v>
      </c>
      <c r="C129" s="104"/>
      <c r="D129" s="12">
        <v>5150000</v>
      </c>
      <c r="E129" s="12">
        <v>2140000</v>
      </c>
      <c r="F129" s="12">
        <f t="shared" si="5"/>
        <v>3010000</v>
      </c>
    </row>
    <row r="130" spans="1:6" ht="14.25" customHeight="1">
      <c r="A130" s="101"/>
      <c r="B130" s="103" t="s">
        <v>289</v>
      </c>
      <c r="C130" s="135"/>
      <c r="D130" s="7">
        <v>0</v>
      </c>
      <c r="E130" s="7">
        <v>0</v>
      </c>
      <c r="F130" s="12">
        <f>D130-E130</f>
        <v>0</v>
      </c>
    </row>
    <row r="131" spans="1:6" ht="14.25" customHeight="1">
      <c r="A131" s="101"/>
      <c r="B131" s="103" t="s">
        <v>290</v>
      </c>
      <c r="C131" s="135"/>
      <c r="D131" s="7">
        <v>0</v>
      </c>
      <c r="E131" s="7">
        <v>0</v>
      </c>
      <c r="F131" s="12">
        <f>D131-E131</f>
        <v>0</v>
      </c>
    </row>
    <row r="132" spans="1:6" ht="14.25" customHeight="1">
      <c r="A132" s="101"/>
      <c r="B132" s="103" t="s">
        <v>291</v>
      </c>
      <c r="C132" s="135"/>
      <c r="D132" s="7">
        <v>0</v>
      </c>
      <c r="E132" s="7">
        <v>0</v>
      </c>
      <c r="F132" s="12">
        <f>D132-E132</f>
        <v>0</v>
      </c>
    </row>
    <row r="133" spans="1:6" ht="14.25" customHeight="1">
      <c r="A133" s="101"/>
      <c r="B133" s="103" t="s">
        <v>292</v>
      </c>
      <c r="C133" s="135"/>
      <c r="D133" s="7">
        <v>0</v>
      </c>
      <c r="E133" s="7">
        <v>0</v>
      </c>
      <c r="F133" s="12">
        <f>D133-E133</f>
        <v>0</v>
      </c>
    </row>
    <row r="134" spans="1:6" ht="14.25" customHeight="1">
      <c r="A134" s="101"/>
      <c r="B134" s="103" t="s">
        <v>293</v>
      </c>
      <c r="C134" s="135"/>
      <c r="D134" s="7">
        <v>5000000</v>
      </c>
      <c r="E134" s="7">
        <v>2140000</v>
      </c>
      <c r="F134" s="12">
        <f t="shared" si="5"/>
        <v>2860000</v>
      </c>
    </row>
    <row r="135" spans="1:6" ht="14.25" customHeight="1">
      <c r="A135" s="101"/>
      <c r="B135" s="103" t="s">
        <v>294</v>
      </c>
      <c r="C135" s="135"/>
      <c r="D135" s="7">
        <v>150000</v>
      </c>
      <c r="E135" s="7">
        <v>0</v>
      </c>
      <c r="F135" s="12">
        <f t="shared" si="5"/>
        <v>150000</v>
      </c>
    </row>
    <row r="136" spans="1:6" ht="28.5" customHeight="1">
      <c r="A136" s="102"/>
      <c r="B136" s="136" t="s">
        <v>295</v>
      </c>
      <c r="C136" s="137"/>
      <c r="D136" s="12">
        <f>D120+D121+D122-D129</f>
        <v>64139860</v>
      </c>
      <c r="E136" s="12">
        <f>E120+E121+E122-E129</f>
        <v>55990972</v>
      </c>
      <c r="F136" s="12">
        <f>F120+F121+F122-F129</f>
        <v>8148888</v>
      </c>
    </row>
    <row r="137" spans="1:6" ht="14.25" customHeight="1">
      <c r="A137" s="133"/>
      <c r="B137" s="134"/>
      <c r="C137" s="134"/>
      <c r="D137" s="134"/>
      <c r="E137" s="134"/>
      <c r="F137" s="134"/>
    </row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/>
  <mergeCells count="38">
    <mergeCell ref="A137:F137"/>
    <mergeCell ref="B131:C131"/>
    <mergeCell ref="B133:C133"/>
    <mergeCell ref="B134:C134"/>
    <mergeCell ref="B135:C135"/>
    <mergeCell ref="B136:C136"/>
    <mergeCell ref="A79:C79"/>
    <mergeCell ref="B132:C132"/>
    <mergeCell ref="A118:C118"/>
    <mergeCell ref="A119:A136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A80:A117"/>
    <mergeCell ref="B80:B99"/>
    <mergeCell ref="B100:B116"/>
    <mergeCell ref="B117:C117"/>
    <mergeCell ref="D2:F2"/>
    <mergeCell ref="A3:F3"/>
    <mergeCell ref="A4:F4"/>
    <mergeCell ref="A6:C6"/>
    <mergeCell ref="A7:A65"/>
    <mergeCell ref="B7:B20"/>
    <mergeCell ref="B21:B64"/>
    <mergeCell ref="B65:C65"/>
    <mergeCell ref="A66:A78"/>
    <mergeCell ref="B66:B72"/>
    <mergeCell ref="B73:B77"/>
    <mergeCell ref="B78:C7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3.50390625" style="2" customWidth="1"/>
    <col min="2" max="2" width="3.375" style="2" customWidth="1"/>
    <col min="3" max="3" width="36.125" style="2" customWidth="1"/>
    <col min="4" max="7" width="8.625" style="2" customWidth="1"/>
    <col min="8" max="8" width="8.625" style="34" customWidth="1"/>
    <col min="9" max="9" width="8.625" style="2" customWidth="1"/>
    <col min="10" max="16384" width="9.00390625" style="2" customWidth="1"/>
  </cols>
  <sheetData>
    <row r="1" spans="1:9" ht="21.75" customHeight="1">
      <c r="A1" s="36"/>
      <c r="B1" s="36"/>
      <c r="C1" s="36"/>
      <c r="D1" s="36"/>
      <c r="E1" s="36"/>
      <c r="F1" s="36"/>
      <c r="G1" s="36"/>
      <c r="H1" s="37"/>
      <c r="I1" s="36"/>
    </row>
    <row r="2" spans="1:14" ht="13.5">
      <c r="A2" s="37"/>
      <c r="B2" s="37"/>
      <c r="C2" s="37"/>
      <c r="D2" s="138" t="s">
        <v>296</v>
      </c>
      <c r="E2" s="138"/>
      <c r="F2" s="138"/>
      <c r="G2" s="138"/>
      <c r="H2" s="138"/>
      <c r="I2" s="138"/>
      <c r="J2" s="38"/>
      <c r="K2" s="38"/>
      <c r="L2" s="38"/>
      <c r="M2" s="38"/>
      <c r="N2" s="38"/>
    </row>
    <row r="3" spans="1:9" ht="14.25">
      <c r="A3" s="139" t="s">
        <v>297</v>
      </c>
      <c r="B3" s="139"/>
      <c r="C3" s="139"/>
      <c r="D3" s="139"/>
      <c r="E3" s="139"/>
      <c r="F3" s="139"/>
      <c r="G3" s="139"/>
      <c r="H3" s="139"/>
      <c r="I3" s="139"/>
    </row>
    <row r="4" spans="1:9" ht="13.5">
      <c r="A4" s="37"/>
      <c r="B4" s="36"/>
      <c r="C4" s="39"/>
      <c r="D4" s="37"/>
      <c r="E4" s="37"/>
      <c r="F4" s="37"/>
      <c r="G4" s="37"/>
      <c r="H4" s="37"/>
      <c r="I4" s="37"/>
    </row>
    <row r="5" spans="1:9" ht="13.5">
      <c r="A5" s="140" t="s">
        <v>2</v>
      </c>
      <c r="B5" s="140"/>
      <c r="C5" s="140"/>
      <c r="D5" s="140"/>
      <c r="E5" s="140"/>
      <c r="F5" s="140"/>
      <c r="G5" s="140"/>
      <c r="H5" s="140"/>
      <c r="I5" s="140"/>
    </row>
    <row r="6" spans="1:9" ht="13.5" customHeight="1">
      <c r="A6" s="37"/>
      <c r="B6" s="37"/>
      <c r="C6" s="37"/>
      <c r="D6" s="37"/>
      <c r="E6" s="37"/>
      <c r="F6" s="37"/>
      <c r="G6" s="37"/>
      <c r="H6" s="37"/>
      <c r="I6" s="40" t="s">
        <v>3</v>
      </c>
    </row>
    <row r="7" spans="1:9" ht="14.25" customHeight="1">
      <c r="A7" s="141" t="s">
        <v>4</v>
      </c>
      <c r="B7" s="142"/>
      <c r="C7" s="143"/>
      <c r="D7" s="147" t="s">
        <v>145</v>
      </c>
      <c r="E7" s="147" t="s">
        <v>146</v>
      </c>
      <c r="F7" s="147" t="s">
        <v>147</v>
      </c>
      <c r="G7" s="147" t="s">
        <v>148</v>
      </c>
      <c r="H7" s="147" t="s">
        <v>149</v>
      </c>
      <c r="I7" s="147" t="s">
        <v>150</v>
      </c>
    </row>
    <row r="8" spans="1:9" ht="14.25" customHeight="1">
      <c r="A8" s="144"/>
      <c r="B8" s="145"/>
      <c r="C8" s="146"/>
      <c r="D8" s="148"/>
      <c r="E8" s="128"/>
      <c r="F8" s="148"/>
      <c r="G8" s="148"/>
      <c r="H8" s="148"/>
      <c r="I8" s="148"/>
    </row>
    <row r="9" spans="1:9" ht="14.25" customHeight="1">
      <c r="A9" s="152" t="s">
        <v>165</v>
      </c>
      <c r="B9" s="152" t="s">
        <v>166</v>
      </c>
      <c r="C9" s="41" t="s">
        <v>167</v>
      </c>
      <c r="D9" s="7">
        <v>153719241</v>
      </c>
      <c r="E9" s="7">
        <v>0</v>
      </c>
      <c r="F9" s="7">
        <v>0</v>
      </c>
      <c r="G9" s="7">
        <f>SUM(D9:F9)</f>
        <v>153719241</v>
      </c>
      <c r="H9" s="7">
        <v>0</v>
      </c>
      <c r="I9" s="7">
        <f>SUM(G9:H9)</f>
        <v>153719241</v>
      </c>
    </row>
    <row r="10" spans="1:9" ht="14.25" customHeight="1">
      <c r="A10" s="153"/>
      <c r="B10" s="153"/>
      <c r="C10" s="42" t="s">
        <v>168</v>
      </c>
      <c r="D10" s="8">
        <v>118326380</v>
      </c>
      <c r="E10" s="8">
        <v>0</v>
      </c>
      <c r="F10" s="8">
        <v>0</v>
      </c>
      <c r="G10" s="8">
        <f aca="true" t="shared" si="0" ref="G10:G17">SUM(D10:F10)</f>
        <v>118326380</v>
      </c>
      <c r="H10" s="8">
        <v>0</v>
      </c>
      <c r="I10" s="8">
        <f aca="true" t="shared" si="1" ref="I10:I17">SUM(G10:H10)</f>
        <v>118326380</v>
      </c>
    </row>
    <row r="11" spans="1:9" ht="14.25" customHeight="1">
      <c r="A11" s="153"/>
      <c r="B11" s="153"/>
      <c r="C11" s="42" t="s">
        <v>171</v>
      </c>
      <c r="D11" s="8">
        <v>35392861</v>
      </c>
      <c r="E11" s="8">
        <v>0</v>
      </c>
      <c r="F11" s="8">
        <v>0</v>
      </c>
      <c r="G11" s="8">
        <f t="shared" si="0"/>
        <v>35392861</v>
      </c>
      <c r="H11" s="8">
        <v>0</v>
      </c>
      <c r="I11" s="8">
        <f t="shared" si="1"/>
        <v>35392861</v>
      </c>
    </row>
    <row r="12" spans="1:9" ht="14.25" customHeight="1">
      <c r="A12" s="153"/>
      <c r="B12" s="153"/>
      <c r="C12" s="42" t="s">
        <v>172</v>
      </c>
      <c r="D12" s="8">
        <v>148388</v>
      </c>
      <c r="E12" s="8">
        <v>0</v>
      </c>
      <c r="F12" s="8">
        <v>0</v>
      </c>
      <c r="G12" s="8">
        <f t="shared" si="0"/>
        <v>148388</v>
      </c>
      <c r="H12" s="8">
        <v>0</v>
      </c>
      <c r="I12" s="8">
        <f t="shared" si="1"/>
        <v>148388</v>
      </c>
    </row>
    <row r="13" spans="1:9" ht="14.25" customHeight="1">
      <c r="A13" s="153"/>
      <c r="B13" s="153"/>
      <c r="C13" s="42" t="s">
        <v>173</v>
      </c>
      <c r="D13" s="8">
        <v>68388</v>
      </c>
      <c r="E13" s="8">
        <v>0</v>
      </c>
      <c r="F13" s="8">
        <v>0</v>
      </c>
      <c r="G13" s="8">
        <f t="shared" si="0"/>
        <v>68388</v>
      </c>
      <c r="H13" s="8">
        <v>0</v>
      </c>
      <c r="I13" s="8">
        <f t="shared" si="1"/>
        <v>68388</v>
      </c>
    </row>
    <row r="14" spans="1:9" ht="14.25" customHeight="1">
      <c r="A14" s="153"/>
      <c r="B14" s="153"/>
      <c r="C14" s="42" t="s">
        <v>19</v>
      </c>
      <c r="D14" s="8">
        <v>80000</v>
      </c>
      <c r="E14" s="8">
        <v>0</v>
      </c>
      <c r="F14" s="8">
        <v>0</v>
      </c>
      <c r="G14" s="8">
        <f t="shared" si="0"/>
        <v>80000</v>
      </c>
      <c r="H14" s="8">
        <v>0</v>
      </c>
      <c r="I14" s="8">
        <f t="shared" si="1"/>
        <v>80000</v>
      </c>
    </row>
    <row r="15" spans="1:9" ht="14.25" customHeight="1">
      <c r="A15" s="153"/>
      <c r="B15" s="153"/>
      <c r="C15" s="42" t="s">
        <v>174</v>
      </c>
      <c r="D15" s="8">
        <v>1383140</v>
      </c>
      <c r="E15" s="8">
        <v>0</v>
      </c>
      <c r="F15" s="8">
        <v>0</v>
      </c>
      <c r="G15" s="8">
        <f t="shared" si="0"/>
        <v>1383140</v>
      </c>
      <c r="H15" s="8">
        <v>0</v>
      </c>
      <c r="I15" s="8">
        <f t="shared" si="1"/>
        <v>1383140</v>
      </c>
    </row>
    <row r="16" spans="1:9" ht="14.25" customHeight="1">
      <c r="A16" s="153"/>
      <c r="B16" s="153"/>
      <c r="C16" s="42" t="s">
        <v>176</v>
      </c>
      <c r="D16" s="8">
        <v>653840</v>
      </c>
      <c r="E16" s="8">
        <v>0</v>
      </c>
      <c r="F16" s="8">
        <v>0</v>
      </c>
      <c r="G16" s="8">
        <f t="shared" si="0"/>
        <v>653840</v>
      </c>
      <c r="H16" s="8">
        <v>0</v>
      </c>
      <c r="I16" s="8">
        <f t="shared" si="1"/>
        <v>653840</v>
      </c>
    </row>
    <row r="17" spans="1:9" ht="14.25" customHeight="1">
      <c r="A17" s="153"/>
      <c r="B17" s="153"/>
      <c r="C17" s="42" t="s">
        <v>177</v>
      </c>
      <c r="D17" s="8">
        <v>0</v>
      </c>
      <c r="E17" s="8">
        <v>0</v>
      </c>
      <c r="F17" s="8">
        <v>0</v>
      </c>
      <c r="G17" s="8">
        <f t="shared" si="0"/>
        <v>0</v>
      </c>
      <c r="H17" s="8">
        <v>0</v>
      </c>
      <c r="I17" s="8">
        <f t="shared" si="1"/>
        <v>0</v>
      </c>
    </row>
    <row r="18" spans="1:9" ht="14.25" customHeight="1">
      <c r="A18" s="153"/>
      <c r="B18" s="153"/>
      <c r="C18" s="42" t="s">
        <v>178</v>
      </c>
      <c r="D18" s="8">
        <v>729300</v>
      </c>
      <c r="E18" s="8">
        <v>0</v>
      </c>
      <c r="F18" s="8">
        <v>0</v>
      </c>
      <c r="G18" s="8">
        <f>SUM(D18:F18)</f>
        <v>729300</v>
      </c>
      <c r="H18" s="8">
        <v>0</v>
      </c>
      <c r="I18" s="8">
        <f>SUM(G18:H18)</f>
        <v>729300</v>
      </c>
    </row>
    <row r="19" spans="1:9" ht="14.25" customHeight="1">
      <c r="A19" s="153"/>
      <c r="B19" s="154"/>
      <c r="C19" s="43" t="s">
        <v>179</v>
      </c>
      <c r="D19" s="12">
        <v>155250769</v>
      </c>
      <c r="E19" s="12">
        <v>0</v>
      </c>
      <c r="F19" s="12">
        <v>0</v>
      </c>
      <c r="G19" s="12">
        <f>SUM(D19:F19)</f>
        <v>155250769</v>
      </c>
      <c r="H19" s="12">
        <v>0</v>
      </c>
      <c r="I19" s="12">
        <f>SUM(G19:H19)</f>
        <v>155250769</v>
      </c>
    </row>
    <row r="20" spans="1:9" ht="14.25" customHeight="1">
      <c r="A20" s="153"/>
      <c r="B20" s="152" t="s">
        <v>180</v>
      </c>
      <c r="C20" s="42" t="s">
        <v>181</v>
      </c>
      <c r="D20" s="8">
        <v>110600364</v>
      </c>
      <c r="E20" s="8">
        <v>0</v>
      </c>
      <c r="F20" s="8">
        <v>0</v>
      </c>
      <c r="G20" s="8">
        <f>SUM(D20:F20)</f>
        <v>110600364</v>
      </c>
      <c r="H20" s="8">
        <v>0</v>
      </c>
      <c r="I20" s="8">
        <f>SUM(G20:H20)</f>
        <v>110600364</v>
      </c>
    </row>
    <row r="21" spans="1:9" ht="14.25" customHeight="1">
      <c r="A21" s="153"/>
      <c r="B21" s="153"/>
      <c r="C21" s="42" t="s">
        <v>182</v>
      </c>
      <c r="D21" s="8">
        <v>46039466</v>
      </c>
      <c r="E21" s="8">
        <v>0</v>
      </c>
      <c r="F21" s="8">
        <v>0</v>
      </c>
      <c r="G21" s="8">
        <f aca="true" t="shared" si="2" ref="G21:G56">SUM(D21:F21)</f>
        <v>46039466</v>
      </c>
      <c r="H21" s="8">
        <v>0</v>
      </c>
      <c r="I21" s="8">
        <f aca="true" t="shared" si="3" ref="I21:I56">SUM(G21:H21)</f>
        <v>46039466</v>
      </c>
    </row>
    <row r="22" spans="1:9" ht="14.25" customHeight="1">
      <c r="A22" s="153"/>
      <c r="B22" s="153"/>
      <c r="C22" s="42" t="s">
        <v>183</v>
      </c>
      <c r="D22" s="8">
        <v>6287670</v>
      </c>
      <c r="E22" s="8">
        <v>0</v>
      </c>
      <c r="F22" s="8">
        <v>0</v>
      </c>
      <c r="G22" s="8">
        <f t="shared" si="2"/>
        <v>6287670</v>
      </c>
      <c r="H22" s="8">
        <v>0</v>
      </c>
      <c r="I22" s="8">
        <f t="shared" si="3"/>
        <v>6287670</v>
      </c>
    </row>
    <row r="23" spans="1:9" ht="14.25" customHeight="1">
      <c r="A23" s="153"/>
      <c r="B23" s="153"/>
      <c r="C23" s="42" t="s">
        <v>184</v>
      </c>
      <c r="D23" s="8">
        <v>1911127</v>
      </c>
      <c r="E23" s="8">
        <v>0</v>
      </c>
      <c r="F23" s="8">
        <v>0</v>
      </c>
      <c r="G23" s="8">
        <f t="shared" si="2"/>
        <v>1911127</v>
      </c>
      <c r="H23" s="8">
        <v>0</v>
      </c>
      <c r="I23" s="8">
        <f t="shared" si="3"/>
        <v>1911127</v>
      </c>
    </row>
    <row r="24" spans="1:9" ht="14.25" customHeight="1">
      <c r="A24" s="153"/>
      <c r="B24" s="153"/>
      <c r="C24" s="42" t="s">
        <v>185</v>
      </c>
      <c r="D24" s="8">
        <v>41670019</v>
      </c>
      <c r="E24" s="8">
        <v>0</v>
      </c>
      <c r="F24" s="8">
        <v>0</v>
      </c>
      <c r="G24" s="8">
        <f t="shared" si="2"/>
        <v>41670019</v>
      </c>
      <c r="H24" s="8">
        <v>0</v>
      </c>
      <c r="I24" s="8">
        <f t="shared" si="3"/>
        <v>41670019</v>
      </c>
    </row>
    <row r="25" spans="1:9" ht="14.25" customHeight="1">
      <c r="A25" s="153"/>
      <c r="B25" s="153"/>
      <c r="C25" s="42" t="s">
        <v>187</v>
      </c>
      <c r="D25" s="8">
        <v>2021400</v>
      </c>
      <c r="E25" s="8">
        <v>0</v>
      </c>
      <c r="F25" s="8">
        <v>0</v>
      </c>
      <c r="G25" s="8">
        <f t="shared" si="2"/>
        <v>2021400</v>
      </c>
      <c r="H25" s="8">
        <v>0</v>
      </c>
      <c r="I25" s="8">
        <f t="shared" si="3"/>
        <v>2021400</v>
      </c>
    </row>
    <row r="26" spans="1:9" ht="14.25" customHeight="1">
      <c r="A26" s="153"/>
      <c r="B26" s="153"/>
      <c r="C26" s="42" t="s">
        <v>188</v>
      </c>
      <c r="D26" s="8">
        <v>12670682</v>
      </c>
      <c r="E26" s="8">
        <v>0</v>
      </c>
      <c r="F26" s="8">
        <v>0</v>
      </c>
      <c r="G26" s="8">
        <f t="shared" si="2"/>
        <v>12670682</v>
      </c>
      <c r="H26" s="8">
        <v>0</v>
      </c>
      <c r="I26" s="8">
        <f t="shared" si="3"/>
        <v>12670682</v>
      </c>
    </row>
    <row r="27" spans="1:9" ht="14.25" customHeight="1">
      <c r="A27" s="153"/>
      <c r="B27" s="153"/>
      <c r="C27" s="42" t="s">
        <v>189</v>
      </c>
      <c r="D27" s="8">
        <v>14812365</v>
      </c>
      <c r="E27" s="8">
        <v>0</v>
      </c>
      <c r="F27" s="8">
        <v>0</v>
      </c>
      <c r="G27" s="8">
        <f t="shared" si="2"/>
        <v>14812365</v>
      </c>
      <c r="H27" s="8">
        <v>0</v>
      </c>
      <c r="I27" s="8">
        <f t="shared" si="3"/>
        <v>14812365</v>
      </c>
    </row>
    <row r="28" spans="1:9" ht="14.25" customHeight="1">
      <c r="A28" s="153"/>
      <c r="B28" s="153"/>
      <c r="C28" s="42" t="s">
        <v>190</v>
      </c>
      <c r="D28" s="8">
        <v>6384531</v>
      </c>
      <c r="E28" s="8">
        <v>0</v>
      </c>
      <c r="F28" s="8">
        <v>0</v>
      </c>
      <c r="G28" s="8">
        <f t="shared" si="2"/>
        <v>6384531</v>
      </c>
      <c r="H28" s="8">
        <v>0</v>
      </c>
      <c r="I28" s="8">
        <f t="shared" si="3"/>
        <v>6384531</v>
      </c>
    </row>
    <row r="29" spans="1:9" ht="14.25" customHeight="1">
      <c r="A29" s="153"/>
      <c r="B29" s="153"/>
      <c r="C29" s="42" t="s">
        <v>191</v>
      </c>
      <c r="D29" s="8">
        <v>157446</v>
      </c>
      <c r="E29" s="8">
        <v>0</v>
      </c>
      <c r="F29" s="8">
        <v>0</v>
      </c>
      <c r="G29" s="8">
        <f t="shared" si="2"/>
        <v>157446</v>
      </c>
      <c r="H29" s="8">
        <v>0</v>
      </c>
      <c r="I29" s="8">
        <f t="shared" si="3"/>
        <v>157446</v>
      </c>
    </row>
    <row r="30" spans="1:9" ht="14.25" customHeight="1">
      <c r="A30" s="153"/>
      <c r="B30" s="153"/>
      <c r="C30" s="42" t="s">
        <v>192</v>
      </c>
      <c r="D30" s="8">
        <v>3702423</v>
      </c>
      <c r="E30" s="8">
        <v>0</v>
      </c>
      <c r="F30" s="8">
        <v>0</v>
      </c>
      <c r="G30" s="8">
        <f t="shared" si="2"/>
        <v>3702423</v>
      </c>
      <c r="H30" s="8">
        <v>0</v>
      </c>
      <c r="I30" s="8">
        <f t="shared" si="3"/>
        <v>3702423</v>
      </c>
    </row>
    <row r="31" spans="1:9" ht="14.25" customHeight="1">
      <c r="A31" s="153"/>
      <c r="B31" s="153"/>
      <c r="C31" s="42" t="s">
        <v>193</v>
      </c>
      <c r="D31" s="8">
        <v>2629894</v>
      </c>
      <c r="E31" s="8">
        <v>0</v>
      </c>
      <c r="F31" s="8">
        <v>0</v>
      </c>
      <c r="G31" s="8">
        <f t="shared" si="2"/>
        <v>2629894</v>
      </c>
      <c r="H31" s="8">
        <v>0</v>
      </c>
      <c r="I31" s="8">
        <f t="shared" si="3"/>
        <v>2629894</v>
      </c>
    </row>
    <row r="32" spans="1:9" ht="14.25" customHeight="1">
      <c r="A32" s="153"/>
      <c r="B32" s="153"/>
      <c r="C32" s="42" t="s">
        <v>194</v>
      </c>
      <c r="D32" s="8">
        <v>376256</v>
      </c>
      <c r="E32" s="8">
        <v>0</v>
      </c>
      <c r="F32" s="8">
        <v>0</v>
      </c>
      <c r="G32" s="8">
        <f t="shared" si="2"/>
        <v>376256</v>
      </c>
      <c r="H32" s="8">
        <v>0</v>
      </c>
      <c r="I32" s="8">
        <f t="shared" si="3"/>
        <v>376256</v>
      </c>
    </row>
    <row r="33" spans="1:9" ht="14.25" customHeight="1">
      <c r="A33" s="153"/>
      <c r="B33" s="153"/>
      <c r="C33" s="42" t="s">
        <v>195</v>
      </c>
      <c r="D33" s="8">
        <v>1091414</v>
      </c>
      <c r="E33" s="8">
        <v>0</v>
      </c>
      <c r="F33" s="8">
        <v>0</v>
      </c>
      <c r="G33" s="8">
        <f t="shared" si="2"/>
        <v>1091414</v>
      </c>
      <c r="H33" s="8">
        <v>0</v>
      </c>
      <c r="I33" s="8">
        <f t="shared" si="3"/>
        <v>1091414</v>
      </c>
    </row>
    <row r="34" spans="1:9" ht="14.25" customHeight="1">
      <c r="A34" s="153"/>
      <c r="B34" s="153"/>
      <c r="C34" s="42" t="s">
        <v>196</v>
      </c>
      <c r="D34" s="8">
        <v>299653</v>
      </c>
      <c r="E34" s="8">
        <v>0</v>
      </c>
      <c r="F34" s="8">
        <v>0</v>
      </c>
      <c r="G34" s="8">
        <f t="shared" si="2"/>
        <v>299653</v>
      </c>
      <c r="H34" s="8">
        <v>0</v>
      </c>
      <c r="I34" s="8">
        <f t="shared" si="3"/>
        <v>299653</v>
      </c>
    </row>
    <row r="35" spans="1:9" ht="14.25" customHeight="1">
      <c r="A35" s="153"/>
      <c r="B35" s="153"/>
      <c r="C35" s="42" t="s">
        <v>197</v>
      </c>
      <c r="D35" s="8">
        <v>164916</v>
      </c>
      <c r="E35" s="8">
        <v>0</v>
      </c>
      <c r="F35" s="8">
        <v>0</v>
      </c>
      <c r="G35" s="8">
        <f t="shared" si="2"/>
        <v>164916</v>
      </c>
      <c r="H35" s="8">
        <v>0</v>
      </c>
      <c r="I35" s="8">
        <f t="shared" si="3"/>
        <v>164916</v>
      </c>
    </row>
    <row r="36" spans="1:9" ht="14.25" customHeight="1">
      <c r="A36" s="153"/>
      <c r="B36" s="153"/>
      <c r="C36" s="42" t="s">
        <v>199</v>
      </c>
      <c r="D36" s="8">
        <v>5832</v>
      </c>
      <c r="E36" s="8">
        <v>0</v>
      </c>
      <c r="F36" s="8">
        <v>0</v>
      </c>
      <c r="G36" s="8">
        <f t="shared" si="2"/>
        <v>5832</v>
      </c>
      <c r="H36" s="8">
        <v>0</v>
      </c>
      <c r="I36" s="8">
        <f t="shared" si="3"/>
        <v>5832</v>
      </c>
    </row>
    <row r="37" spans="1:9" ht="14.25" customHeight="1">
      <c r="A37" s="153"/>
      <c r="B37" s="153"/>
      <c r="C37" s="42" t="s">
        <v>200</v>
      </c>
      <c r="D37" s="8">
        <v>12194138</v>
      </c>
      <c r="E37" s="8">
        <v>0</v>
      </c>
      <c r="F37" s="8">
        <v>0</v>
      </c>
      <c r="G37" s="8">
        <f t="shared" si="2"/>
        <v>12194138</v>
      </c>
      <c r="H37" s="8">
        <v>0</v>
      </c>
      <c r="I37" s="8">
        <f t="shared" si="3"/>
        <v>12194138</v>
      </c>
    </row>
    <row r="38" spans="1:9" ht="14.25" customHeight="1">
      <c r="A38" s="153"/>
      <c r="B38" s="153"/>
      <c r="C38" s="42" t="s">
        <v>201</v>
      </c>
      <c r="D38" s="8">
        <v>698580</v>
      </c>
      <c r="E38" s="8">
        <v>0</v>
      </c>
      <c r="F38" s="8">
        <v>0</v>
      </c>
      <c r="G38" s="8">
        <f t="shared" si="2"/>
        <v>698580</v>
      </c>
      <c r="H38" s="8">
        <v>0</v>
      </c>
      <c r="I38" s="8">
        <f t="shared" si="3"/>
        <v>698580</v>
      </c>
    </row>
    <row r="39" spans="1:9" ht="14.25" customHeight="1">
      <c r="A39" s="153"/>
      <c r="B39" s="153"/>
      <c r="C39" s="42" t="s">
        <v>203</v>
      </c>
      <c r="D39" s="8">
        <v>131080</v>
      </c>
      <c r="E39" s="8">
        <v>0</v>
      </c>
      <c r="F39" s="8">
        <v>0</v>
      </c>
      <c r="G39" s="8">
        <f t="shared" si="2"/>
        <v>131080</v>
      </c>
      <c r="H39" s="8">
        <v>0</v>
      </c>
      <c r="I39" s="8">
        <f t="shared" si="3"/>
        <v>131080</v>
      </c>
    </row>
    <row r="40" spans="1:9" ht="14.25" customHeight="1">
      <c r="A40" s="153"/>
      <c r="B40" s="153"/>
      <c r="C40" s="42" t="s">
        <v>204</v>
      </c>
      <c r="D40" s="8">
        <v>241528</v>
      </c>
      <c r="E40" s="8">
        <v>0</v>
      </c>
      <c r="F40" s="8">
        <v>0</v>
      </c>
      <c r="G40" s="8">
        <f t="shared" si="2"/>
        <v>241528</v>
      </c>
      <c r="H40" s="8">
        <v>0</v>
      </c>
      <c r="I40" s="8">
        <f t="shared" si="3"/>
        <v>241528</v>
      </c>
    </row>
    <row r="41" spans="1:9" ht="14.25" customHeight="1">
      <c r="A41" s="153"/>
      <c r="B41" s="153"/>
      <c r="C41" s="42" t="s">
        <v>205</v>
      </c>
      <c r="D41" s="8">
        <v>661295</v>
      </c>
      <c r="E41" s="8">
        <v>0</v>
      </c>
      <c r="F41" s="8">
        <v>0</v>
      </c>
      <c r="G41" s="8">
        <f t="shared" si="2"/>
        <v>661295</v>
      </c>
      <c r="H41" s="8">
        <v>0</v>
      </c>
      <c r="I41" s="8">
        <f t="shared" si="3"/>
        <v>661295</v>
      </c>
    </row>
    <row r="42" spans="1:9" ht="14.25" customHeight="1">
      <c r="A42" s="153"/>
      <c r="B42" s="153"/>
      <c r="C42" s="42" t="s">
        <v>206</v>
      </c>
      <c r="D42" s="8">
        <v>275260</v>
      </c>
      <c r="E42" s="8">
        <v>0</v>
      </c>
      <c r="F42" s="8">
        <v>0</v>
      </c>
      <c r="G42" s="8">
        <f t="shared" si="2"/>
        <v>275260</v>
      </c>
      <c r="H42" s="8">
        <v>0</v>
      </c>
      <c r="I42" s="8">
        <f t="shared" si="3"/>
        <v>275260</v>
      </c>
    </row>
    <row r="43" spans="1:9" ht="14.25" customHeight="1">
      <c r="A43" s="153"/>
      <c r="B43" s="153"/>
      <c r="C43" s="42" t="s">
        <v>193</v>
      </c>
      <c r="D43" s="8">
        <v>239088</v>
      </c>
      <c r="E43" s="8">
        <v>0</v>
      </c>
      <c r="F43" s="8">
        <v>0</v>
      </c>
      <c r="G43" s="8">
        <f t="shared" si="2"/>
        <v>239088</v>
      </c>
      <c r="H43" s="8">
        <v>0</v>
      </c>
      <c r="I43" s="8">
        <f t="shared" si="3"/>
        <v>239088</v>
      </c>
    </row>
    <row r="44" spans="1:9" ht="14.25" customHeight="1">
      <c r="A44" s="153"/>
      <c r="B44" s="153"/>
      <c r="C44" s="42" t="s">
        <v>194</v>
      </c>
      <c r="D44" s="8">
        <v>41799</v>
      </c>
      <c r="E44" s="8">
        <v>0</v>
      </c>
      <c r="F44" s="8">
        <v>0</v>
      </c>
      <c r="G44" s="8">
        <f t="shared" si="2"/>
        <v>41799</v>
      </c>
      <c r="H44" s="8">
        <v>0</v>
      </c>
      <c r="I44" s="8">
        <f t="shared" si="3"/>
        <v>41799</v>
      </c>
    </row>
    <row r="45" spans="1:9" ht="14.25" customHeight="1">
      <c r="A45" s="153"/>
      <c r="B45" s="153"/>
      <c r="C45" s="42" t="s">
        <v>207</v>
      </c>
      <c r="D45" s="8">
        <v>1318044</v>
      </c>
      <c r="E45" s="8">
        <v>0</v>
      </c>
      <c r="F45" s="8">
        <v>0</v>
      </c>
      <c r="G45" s="8">
        <f t="shared" si="2"/>
        <v>1318044</v>
      </c>
      <c r="H45" s="8">
        <v>0</v>
      </c>
      <c r="I45" s="8">
        <f t="shared" si="3"/>
        <v>1318044</v>
      </c>
    </row>
    <row r="46" spans="1:9" ht="14.25" customHeight="1">
      <c r="A46" s="153"/>
      <c r="B46" s="153"/>
      <c r="C46" s="42" t="s">
        <v>208</v>
      </c>
      <c r="D46" s="8">
        <v>675339</v>
      </c>
      <c r="E46" s="8">
        <v>0</v>
      </c>
      <c r="F46" s="8">
        <v>0</v>
      </c>
      <c r="G46" s="8">
        <f t="shared" si="2"/>
        <v>675339</v>
      </c>
      <c r="H46" s="8">
        <v>0</v>
      </c>
      <c r="I46" s="8">
        <f t="shared" si="3"/>
        <v>675339</v>
      </c>
    </row>
    <row r="47" spans="1:9" ht="14.25" customHeight="1">
      <c r="A47" s="153"/>
      <c r="B47" s="153"/>
      <c r="C47" s="42" t="s">
        <v>209</v>
      </c>
      <c r="D47" s="8">
        <v>279473</v>
      </c>
      <c r="E47" s="8">
        <v>0</v>
      </c>
      <c r="F47" s="8">
        <v>0</v>
      </c>
      <c r="G47" s="8">
        <f t="shared" si="2"/>
        <v>279473</v>
      </c>
      <c r="H47" s="8">
        <v>0</v>
      </c>
      <c r="I47" s="8">
        <f t="shared" si="3"/>
        <v>279473</v>
      </c>
    </row>
    <row r="48" spans="1:9" ht="14.25" customHeight="1">
      <c r="A48" s="153"/>
      <c r="B48" s="153"/>
      <c r="C48" s="42" t="s">
        <v>211</v>
      </c>
      <c r="D48" s="8">
        <v>2813474</v>
      </c>
      <c r="E48" s="8">
        <v>0</v>
      </c>
      <c r="F48" s="8">
        <v>0</v>
      </c>
      <c r="G48" s="8">
        <f t="shared" si="2"/>
        <v>2813474</v>
      </c>
      <c r="H48" s="8">
        <v>0</v>
      </c>
      <c r="I48" s="8">
        <f t="shared" si="3"/>
        <v>2813474</v>
      </c>
    </row>
    <row r="49" spans="1:9" ht="14.25" customHeight="1">
      <c r="A49" s="153"/>
      <c r="B49" s="153"/>
      <c r="C49" s="42" t="s">
        <v>212</v>
      </c>
      <c r="D49" s="8">
        <v>74074</v>
      </c>
      <c r="E49" s="8">
        <v>0</v>
      </c>
      <c r="F49" s="8">
        <v>0</v>
      </c>
      <c r="G49" s="8">
        <f t="shared" si="2"/>
        <v>74074</v>
      </c>
      <c r="H49" s="8">
        <v>0</v>
      </c>
      <c r="I49" s="8">
        <f t="shared" si="3"/>
        <v>74074</v>
      </c>
    </row>
    <row r="50" spans="1:9" ht="14.25" customHeight="1">
      <c r="A50" s="153"/>
      <c r="B50" s="153"/>
      <c r="C50" s="42" t="s">
        <v>213</v>
      </c>
      <c r="D50" s="8">
        <v>241196</v>
      </c>
      <c r="E50" s="8">
        <v>0</v>
      </c>
      <c r="F50" s="8">
        <v>0</v>
      </c>
      <c r="G50" s="8">
        <f t="shared" si="2"/>
        <v>241196</v>
      </c>
      <c r="H50" s="8">
        <v>0</v>
      </c>
      <c r="I50" s="8">
        <f t="shared" si="3"/>
        <v>241196</v>
      </c>
    </row>
    <row r="51" spans="1:9" ht="14.25" customHeight="1">
      <c r="A51" s="153"/>
      <c r="B51" s="153"/>
      <c r="C51" s="42" t="s">
        <v>197</v>
      </c>
      <c r="D51" s="8">
        <v>654540</v>
      </c>
      <c r="E51" s="8">
        <v>0</v>
      </c>
      <c r="F51" s="8">
        <v>0</v>
      </c>
      <c r="G51" s="8">
        <f t="shared" si="2"/>
        <v>654540</v>
      </c>
      <c r="H51" s="8">
        <v>0</v>
      </c>
      <c r="I51" s="8">
        <f t="shared" si="3"/>
        <v>654540</v>
      </c>
    </row>
    <row r="52" spans="1:9" ht="14.25" customHeight="1">
      <c r="A52" s="153"/>
      <c r="B52" s="153"/>
      <c r="C52" s="42" t="s">
        <v>214</v>
      </c>
      <c r="D52" s="8">
        <v>2741280</v>
      </c>
      <c r="E52" s="8">
        <v>0</v>
      </c>
      <c r="F52" s="8">
        <v>0</v>
      </c>
      <c r="G52" s="8">
        <f t="shared" si="2"/>
        <v>2741280</v>
      </c>
      <c r="H52" s="8">
        <v>0</v>
      </c>
      <c r="I52" s="8">
        <f t="shared" si="3"/>
        <v>2741280</v>
      </c>
    </row>
    <row r="53" spans="1:9" ht="14.25" customHeight="1">
      <c r="A53" s="153"/>
      <c r="B53" s="153"/>
      <c r="C53" s="42" t="s">
        <v>215</v>
      </c>
      <c r="D53" s="8">
        <v>2700</v>
      </c>
      <c r="E53" s="8">
        <v>0</v>
      </c>
      <c r="F53" s="8">
        <v>0</v>
      </c>
      <c r="G53" s="8">
        <f t="shared" si="2"/>
        <v>2700</v>
      </c>
      <c r="H53" s="8">
        <v>0</v>
      </c>
      <c r="I53" s="8">
        <f t="shared" si="3"/>
        <v>2700</v>
      </c>
    </row>
    <row r="54" spans="1:9" ht="14.25" customHeight="1">
      <c r="A54" s="153"/>
      <c r="B54" s="153"/>
      <c r="C54" s="42" t="s">
        <v>216</v>
      </c>
      <c r="D54" s="8">
        <v>548801</v>
      </c>
      <c r="E54" s="8">
        <v>0</v>
      </c>
      <c r="F54" s="8">
        <v>0</v>
      </c>
      <c r="G54" s="8">
        <f t="shared" si="2"/>
        <v>548801</v>
      </c>
      <c r="H54" s="8">
        <v>0</v>
      </c>
      <c r="I54" s="8">
        <f t="shared" si="3"/>
        <v>548801</v>
      </c>
    </row>
    <row r="55" spans="1:9" ht="14.25" customHeight="1">
      <c r="A55" s="153"/>
      <c r="B55" s="153"/>
      <c r="C55" s="42" t="s">
        <v>218</v>
      </c>
      <c r="D55" s="8">
        <v>556587</v>
      </c>
      <c r="E55" s="8">
        <v>0</v>
      </c>
      <c r="F55" s="8">
        <v>0</v>
      </c>
      <c r="G55" s="8">
        <f t="shared" si="2"/>
        <v>556587</v>
      </c>
      <c r="H55" s="8">
        <v>0</v>
      </c>
      <c r="I55" s="8">
        <f t="shared" si="3"/>
        <v>556587</v>
      </c>
    </row>
    <row r="56" spans="1:9" ht="14.25" customHeight="1">
      <c r="A56" s="153"/>
      <c r="B56" s="153"/>
      <c r="C56" s="42" t="s">
        <v>219</v>
      </c>
      <c r="D56" s="8">
        <v>10649643</v>
      </c>
      <c r="E56" s="8">
        <v>0</v>
      </c>
      <c r="F56" s="8">
        <v>0</v>
      </c>
      <c r="G56" s="8">
        <f t="shared" si="2"/>
        <v>10649643</v>
      </c>
      <c r="H56" s="8">
        <v>0</v>
      </c>
      <c r="I56" s="8">
        <f t="shared" si="3"/>
        <v>10649643</v>
      </c>
    </row>
    <row r="57" spans="1:9" ht="14.25" customHeight="1">
      <c r="A57" s="153"/>
      <c r="B57" s="153"/>
      <c r="C57" s="42" t="s">
        <v>220</v>
      </c>
      <c r="D57" s="8">
        <v>-6245665</v>
      </c>
      <c r="E57" s="8">
        <v>0</v>
      </c>
      <c r="F57" s="8">
        <v>0</v>
      </c>
      <c r="G57" s="8">
        <f>SUM(D57:F57)</f>
        <v>-6245665</v>
      </c>
      <c r="H57" s="8">
        <v>0</v>
      </c>
      <c r="I57" s="8">
        <f>SUM(G57:H57)</f>
        <v>-6245665</v>
      </c>
    </row>
    <row r="58" spans="1:9" ht="14.25" customHeight="1">
      <c r="A58" s="153"/>
      <c r="B58" s="154"/>
      <c r="C58" s="43" t="s">
        <v>221</v>
      </c>
      <c r="D58" s="12">
        <v>142010845</v>
      </c>
      <c r="E58" s="12">
        <v>0</v>
      </c>
      <c r="F58" s="12">
        <v>0</v>
      </c>
      <c r="G58" s="12">
        <f>SUM(D58:F58)</f>
        <v>142010845</v>
      </c>
      <c r="H58" s="12">
        <v>0</v>
      </c>
      <c r="I58" s="12">
        <f>SUM(G58:H58)</f>
        <v>142010845</v>
      </c>
    </row>
    <row r="59" spans="1:9" ht="14.25" customHeight="1">
      <c r="A59" s="154"/>
      <c r="B59" s="149" t="s">
        <v>298</v>
      </c>
      <c r="C59" s="151"/>
      <c r="D59" s="12">
        <f aca="true" t="shared" si="4" ref="D59:I59">D19-D58</f>
        <v>13239924</v>
      </c>
      <c r="E59" s="12">
        <f t="shared" si="4"/>
        <v>0</v>
      </c>
      <c r="F59" s="12">
        <f t="shared" si="4"/>
        <v>0</v>
      </c>
      <c r="G59" s="12">
        <f t="shared" si="4"/>
        <v>13239924</v>
      </c>
      <c r="H59" s="12">
        <f t="shared" si="4"/>
        <v>0</v>
      </c>
      <c r="I59" s="12">
        <f t="shared" si="4"/>
        <v>13239924</v>
      </c>
    </row>
    <row r="60" spans="1:9" ht="14.25" customHeight="1">
      <c r="A60" s="152" t="s">
        <v>223</v>
      </c>
      <c r="B60" s="152" t="s">
        <v>166</v>
      </c>
      <c r="C60" s="41" t="s">
        <v>224</v>
      </c>
      <c r="D60" s="7">
        <v>90000</v>
      </c>
      <c r="E60" s="7">
        <v>0</v>
      </c>
      <c r="F60" s="7">
        <v>0</v>
      </c>
      <c r="G60" s="7">
        <f aca="true" t="shared" si="5" ref="G60:G70">SUM(D60:F60)</f>
        <v>90000</v>
      </c>
      <c r="H60" s="7">
        <v>0</v>
      </c>
      <c r="I60" s="7">
        <f aca="true" t="shared" si="6" ref="I60:I70">SUM(G60:H60)</f>
        <v>90000</v>
      </c>
    </row>
    <row r="61" spans="1:9" ht="14.25" customHeight="1">
      <c r="A61" s="153"/>
      <c r="B61" s="153"/>
      <c r="C61" s="42" t="s">
        <v>225</v>
      </c>
      <c r="D61" s="8">
        <v>24778</v>
      </c>
      <c r="E61" s="8">
        <v>0</v>
      </c>
      <c r="F61" s="8">
        <v>0</v>
      </c>
      <c r="G61" s="8">
        <f>SUM(D61:F61)</f>
        <v>24778</v>
      </c>
      <c r="H61" s="8">
        <v>0</v>
      </c>
      <c r="I61" s="8">
        <f>SUM(G61:H61)</f>
        <v>24778</v>
      </c>
    </row>
    <row r="62" spans="1:9" ht="14.25" customHeight="1">
      <c r="A62" s="153"/>
      <c r="B62" s="153"/>
      <c r="C62" s="42" t="s">
        <v>226</v>
      </c>
      <c r="D62" s="8">
        <v>1695164</v>
      </c>
      <c r="E62" s="8">
        <v>0</v>
      </c>
      <c r="F62" s="8">
        <v>0</v>
      </c>
      <c r="G62" s="8">
        <f>SUM(D62:F62)</f>
        <v>1695164</v>
      </c>
      <c r="H62" s="8">
        <v>0</v>
      </c>
      <c r="I62" s="8">
        <f>SUM(G62:H62)</f>
        <v>1695164</v>
      </c>
    </row>
    <row r="63" spans="1:9" ht="14.25" customHeight="1">
      <c r="A63" s="153"/>
      <c r="B63" s="153"/>
      <c r="C63" s="42" t="s">
        <v>227</v>
      </c>
      <c r="D63" s="8">
        <v>50300</v>
      </c>
      <c r="E63" s="8">
        <v>0</v>
      </c>
      <c r="F63" s="8">
        <v>0</v>
      </c>
      <c r="G63" s="8">
        <f>SUM(D63:F63)</f>
        <v>50300</v>
      </c>
      <c r="H63" s="8">
        <v>0</v>
      </c>
      <c r="I63" s="8">
        <f>SUM(G63:H63)</f>
        <v>50300</v>
      </c>
    </row>
    <row r="64" spans="1:9" ht="14.25" customHeight="1">
      <c r="A64" s="153"/>
      <c r="B64" s="153"/>
      <c r="C64" s="42" t="s">
        <v>228</v>
      </c>
      <c r="D64" s="8">
        <v>1541800</v>
      </c>
      <c r="E64" s="8">
        <v>0</v>
      </c>
      <c r="F64" s="8">
        <v>0</v>
      </c>
      <c r="G64" s="8">
        <f>SUM(D64:F64)</f>
        <v>1541800</v>
      </c>
      <c r="H64" s="8">
        <v>0</v>
      </c>
      <c r="I64" s="8">
        <f>SUM(G64:H64)</f>
        <v>1541800</v>
      </c>
    </row>
    <row r="65" spans="1:9" ht="14.25" customHeight="1">
      <c r="A65" s="153"/>
      <c r="B65" s="153"/>
      <c r="C65" s="42" t="s">
        <v>229</v>
      </c>
      <c r="D65" s="8">
        <v>103064</v>
      </c>
      <c r="E65" s="8">
        <v>0</v>
      </c>
      <c r="F65" s="8">
        <v>0</v>
      </c>
      <c r="G65" s="8">
        <f t="shared" si="5"/>
        <v>103064</v>
      </c>
      <c r="H65" s="8">
        <v>0</v>
      </c>
      <c r="I65" s="8">
        <f t="shared" si="6"/>
        <v>103064</v>
      </c>
    </row>
    <row r="66" spans="1:9" ht="14.25" customHeight="1">
      <c r="A66" s="153"/>
      <c r="B66" s="154"/>
      <c r="C66" s="43" t="s">
        <v>299</v>
      </c>
      <c r="D66" s="12">
        <v>1809942</v>
      </c>
      <c r="E66" s="12">
        <v>0</v>
      </c>
      <c r="F66" s="12">
        <v>0</v>
      </c>
      <c r="G66" s="12">
        <f t="shared" si="5"/>
        <v>1809942</v>
      </c>
      <c r="H66" s="12">
        <v>0</v>
      </c>
      <c r="I66" s="12">
        <f t="shared" si="6"/>
        <v>1809942</v>
      </c>
    </row>
    <row r="67" spans="1:9" ht="14.25" customHeight="1">
      <c r="A67" s="153"/>
      <c r="B67" s="152" t="s">
        <v>180</v>
      </c>
      <c r="C67" s="42" t="s">
        <v>231</v>
      </c>
      <c r="D67" s="7">
        <v>175837</v>
      </c>
      <c r="E67" s="7">
        <v>0</v>
      </c>
      <c r="F67" s="7">
        <v>0</v>
      </c>
      <c r="G67" s="7">
        <f t="shared" si="5"/>
        <v>175837</v>
      </c>
      <c r="H67" s="7">
        <v>0</v>
      </c>
      <c r="I67" s="7">
        <f t="shared" si="6"/>
        <v>175837</v>
      </c>
    </row>
    <row r="68" spans="1:9" ht="14.25" customHeight="1">
      <c r="A68" s="153"/>
      <c r="B68" s="153"/>
      <c r="C68" s="42" t="s">
        <v>232</v>
      </c>
      <c r="D68" s="8">
        <v>1541800</v>
      </c>
      <c r="E68" s="8">
        <v>0</v>
      </c>
      <c r="F68" s="8">
        <v>0</v>
      </c>
      <c r="G68" s="8">
        <f>SUM(D68:F68)</f>
        <v>1541800</v>
      </c>
      <c r="H68" s="8">
        <v>0</v>
      </c>
      <c r="I68" s="8">
        <f>SUM(G68:H68)</f>
        <v>1541800</v>
      </c>
    </row>
    <row r="69" spans="1:9" ht="14.25" customHeight="1">
      <c r="A69" s="153"/>
      <c r="B69" s="153"/>
      <c r="C69" s="42" t="s">
        <v>233</v>
      </c>
      <c r="D69" s="8">
        <v>1541800</v>
      </c>
      <c r="E69" s="8">
        <v>0</v>
      </c>
      <c r="F69" s="8">
        <v>0</v>
      </c>
      <c r="G69" s="8">
        <f t="shared" si="5"/>
        <v>1541800</v>
      </c>
      <c r="H69" s="8">
        <v>0</v>
      </c>
      <c r="I69" s="8">
        <f t="shared" si="6"/>
        <v>1541800</v>
      </c>
    </row>
    <row r="70" spans="1:9" ht="14.25" customHeight="1">
      <c r="A70" s="153"/>
      <c r="B70" s="154"/>
      <c r="C70" s="43" t="s">
        <v>300</v>
      </c>
      <c r="D70" s="12">
        <v>1717637</v>
      </c>
      <c r="E70" s="12">
        <v>0</v>
      </c>
      <c r="F70" s="12">
        <v>0</v>
      </c>
      <c r="G70" s="12">
        <f t="shared" si="5"/>
        <v>1717637</v>
      </c>
      <c r="H70" s="12">
        <v>0</v>
      </c>
      <c r="I70" s="12">
        <f t="shared" si="6"/>
        <v>1717637</v>
      </c>
    </row>
    <row r="71" spans="1:9" ht="14.25" customHeight="1">
      <c r="A71" s="154"/>
      <c r="B71" s="149" t="s">
        <v>301</v>
      </c>
      <c r="C71" s="151"/>
      <c r="D71" s="12">
        <f aca="true" t="shared" si="7" ref="D71:I71">D66-D70</f>
        <v>92305</v>
      </c>
      <c r="E71" s="12">
        <f t="shared" si="7"/>
        <v>0</v>
      </c>
      <c r="F71" s="12">
        <f t="shared" si="7"/>
        <v>0</v>
      </c>
      <c r="G71" s="12">
        <f t="shared" si="7"/>
        <v>92305</v>
      </c>
      <c r="H71" s="12">
        <f t="shared" si="7"/>
        <v>0</v>
      </c>
      <c r="I71" s="12">
        <f t="shared" si="7"/>
        <v>92305</v>
      </c>
    </row>
    <row r="72" spans="1:9" ht="14.25" customHeight="1">
      <c r="A72" s="155" t="s">
        <v>237</v>
      </c>
      <c r="B72" s="156"/>
      <c r="C72" s="157"/>
      <c r="D72" s="12">
        <f aca="true" t="shared" si="8" ref="D72:I72">D59+D71</f>
        <v>13332229</v>
      </c>
      <c r="E72" s="12">
        <f t="shared" si="8"/>
        <v>0</v>
      </c>
      <c r="F72" s="12">
        <f t="shared" si="8"/>
        <v>0</v>
      </c>
      <c r="G72" s="12">
        <f t="shared" si="8"/>
        <v>13332229</v>
      </c>
      <c r="H72" s="12">
        <f t="shared" si="8"/>
        <v>0</v>
      </c>
      <c r="I72" s="12">
        <f t="shared" si="8"/>
        <v>13332229</v>
      </c>
    </row>
    <row r="73" spans="1:9" ht="14.25" customHeight="1">
      <c r="A73" s="152" t="s">
        <v>238</v>
      </c>
      <c r="B73" s="152" t="s">
        <v>166</v>
      </c>
      <c r="C73" s="41" t="s">
        <v>239</v>
      </c>
      <c r="D73" s="7">
        <v>2850000</v>
      </c>
      <c r="E73" s="7">
        <v>0</v>
      </c>
      <c r="F73" s="7">
        <v>0</v>
      </c>
      <c r="G73" s="7">
        <f aca="true" t="shared" si="9" ref="G73:G81">SUM(D73:F73)</f>
        <v>2850000</v>
      </c>
      <c r="H73" s="7">
        <v>0</v>
      </c>
      <c r="I73" s="7">
        <f aca="true" t="shared" si="10" ref="I73:I81">SUM(G73:H73)</f>
        <v>2850000</v>
      </c>
    </row>
    <row r="74" spans="1:9" ht="14.25" customHeight="1">
      <c r="A74" s="153"/>
      <c r="B74" s="153"/>
      <c r="C74" s="42" t="s">
        <v>241</v>
      </c>
      <c r="D74" s="8">
        <v>2850000</v>
      </c>
      <c r="E74" s="8">
        <v>0</v>
      </c>
      <c r="F74" s="8">
        <v>0</v>
      </c>
      <c r="G74" s="8">
        <f>SUM(D74:F74)</f>
        <v>2850000</v>
      </c>
      <c r="H74" s="8">
        <v>0</v>
      </c>
      <c r="I74" s="8">
        <f>SUM(G74:H74)</f>
        <v>2850000</v>
      </c>
    </row>
    <row r="75" spans="1:9" ht="14.25" customHeight="1">
      <c r="A75" s="153"/>
      <c r="B75" s="153"/>
      <c r="C75" s="42" t="s">
        <v>252</v>
      </c>
      <c r="D75" s="8">
        <v>500000</v>
      </c>
      <c r="E75" s="8">
        <v>0</v>
      </c>
      <c r="F75" s="8">
        <v>0</v>
      </c>
      <c r="G75" s="8">
        <f t="shared" si="9"/>
        <v>500000</v>
      </c>
      <c r="H75" s="8">
        <v>-500000</v>
      </c>
      <c r="I75" s="8">
        <f t="shared" si="10"/>
        <v>0</v>
      </c>
    </row>
    <row r="76" spans="1:9" ht="14.25" customHeight="1">
      <c r="A76" s="153"/>
      <c r="B76" s="154"/>
      <c r="C76" s="43" t="s">
        <v>258</v>
      </c>
      <c r="D76" s="12">
        <v>3350000</v>
      </c>
      <c r="E76" s="12">
        <v>0</v>
      </c>
      <c r="F76" s="12">
        <v>0</v>
      </c>
      <c r="G76" s="12">
        <f t="shared" si="9"/>
        <v>3350000</v>
      </c>
      <c r="H76" s="12">
        <v>-500000</v>
      </c>
      <c r="I76" s="12">
        <f t="shared" si="10"/>
        <v>2850000</v>
      </c>
    </row>
    <row r="77" spans="1:9" ht="14.25" customHeight="1">
      <c r="A77" s="153"/>
      <c r="B77" s="152" t="s">
        <v>180</v>
      </c>
      <c r="C77" s="42" t="s">
        <v>261</v>
      </c>
      <c r="D77" s="8">
        <v>33341</v>
      </c>
      <c r="E77" s="8">
        <v>0</v>
      </c>
      <c r="F77" s="8">
        <v>0</v>
      </c>
      <c r="G77" s="8">
        <f t="shared" si="9"/>
        <v>33341</v>
      </c>
      <c r="H77" s="8">
        <v>0</v>
      </c>
      <c r="I77" s="8">
        <f t="shared" si="10"/>
        <v>33341</v>
      </c>
    </row>
    <row r="78" spans="1:9" ht="14.25" customHeight="1">
      <c r="A78" s="153"/>
      <c r="B78" s="153"/>
      <c r="C78" s="42" t="s">
        <v>264</v>
      </c>
      <c r="D78" s="8">
        <v>33341</v>
      </c>
      <c r="E78" s="8">
        <v>0</v>
      </c>
      <c r="F78" s="8">
        <v>0</v>
      </c>
      <c r="G78" s="8">
        <f>SUM(D78:F78)</f>
        <v>33341</v>
      </c>
      <c r="H78" s="8">
        <v>0</v>
      </c>
      <c r="I78" s="8">
        <f>SUM(G78:H78)</f>
        <v>33341</v>
      </c>
    </row>
    <row r="79" spans="1:9" ht="14.25" customHeight="1">
      <c r="A79" s="153"/>
      <c r="B79" s="153"/>
      <c r="C79" s="42" t="s">
        <v>267</v>
      </c>
      <c r="D79" s="8">
        <v>2850000</v>
      </c>
      <c r="E79" s="8">
        <v>0</v>
      </c>
      <c r="F79" s="8">
        <v>0</v>
      </c>
      <c r="G79" s="8">
        <f>SUM(D79:F79)</f>
        <v>2850000</v>
      </c>
      <c r="H79" s="8">
        <v>0</v>
      </c>
      <c r="I79" s="8">
        <f>SUM(G79:H79)</f>
        <v>2850000</v>
      </c>
    </row>
    <row r="80" spans="1:9" ht="14.25" customHeight="1">
      <c r="A80" s="153"/>
      <c r="B80" s="153"/>
      <c r="C80" s="44" t="s">
        <v>269</v>
      </c>
      <c r="D80" s="8">
        <v>500000</v>
      </c>
      <c r="E80" s="8">
        <v>0</v>
      </c>
      <c r="F80" s="8">
        <v>0</v>
      </c>
      <c r="G80" s="8">
        <f t="shared" si="9"/>
        <v>500000</v>
      </c>
      <c r="H80" s="8">
        <v>-500000</v>
      </c>
      <c r="I80" s="8">
        <f t="shared" si="10"/>
        <v>0</v>
      </c>
    </row>
    <row r="81" spans="1:9" ht="14.25" customHeight="1">
      <c r="A81" s="153"/>
      <c r="B81" s="154"/>
      <c r="C81" s="45" t="s">
        <v>302</v>
      </c>
      <c r="D81" s="12">
        <v>3383341</v>
      </c>
      <c r="E81" s="12">
        <v>0</v>
      </c>
      <c r="F81" s="12">
        <v>0</v>
      </c>
      <c r="G81" s="12">
        <f t="shared" si="9"/>
        <v>3383341</v>
      </c>
      <c r="H81" s="12">
        <v>-500000</v>
      </c>
      <c r="I81" s="12">
        <f t="shared" si="10"/>
        <v>2883341</v>
      </c>
    </row>
    <row r="82" spans="1:9" ht="14.25" customHeight="1">
      <c r="A82" s="154"/>
      <c r="B82" s="149" t="s">
        <v>303</v>
      </c>
      <c r="C82" s="151"/>
      <c r="D82" s="12">
        <f aca="true" t="shared" si="11" ref="D82:I82">D76-D81</f>
        <v>-33341</v>
      </c>
      <c r="E82" s="12">
        <f t="shared" si="11"/>
        <v>0</v>
      </c>
      <c r="F82" s="12">
        <f t="shared" si="11"/>
        <v>0</v>
      </c>
      <c r="G82" s="12">
        <f t="shared" si="11"/>
        <v>-33341</v>
      </c>
      <c r="H82" s="12">
        <f t="shared" si="11"/>
        <v>0</v>
      </c>
      <c r="I82" s="12">
        <f t="shared" si="11"/>
        <v>-33341</v>
      </c>
    </row>
    <row r="83" spans="1:9" ht="14.25" customHeight="1">
      <c r="A83" s="149" t="s">
        <v>276</v>
      </c>
      <c r="B83" s="150"/>
      <c r="C83" s="151"/>
      <c r="D83" s="12">
        <f aca="true" t="shared" si="12" ref="D83:I83">D72+D82</f>
        <v>13298888</v>
      </c>
      <c r="E83" s="12">
        <f t="shared" si="12"/>
        <v>0</v>
      </c>
      <c r="F83" s="12">
        <f t="shared" si="12"/>
        <v>0</v>
      </c>
      <c r="G83" s="12">
        <f t="shared" si="12"/>
        <v>13298888</v>
      </c>
      <c r="H83" s="12">
        <f t="shared" si="12"/>
        <v>0</v>
      </c>
      <c r="I83" s="12">
        <f t="shared" si="12"/>
        <v>13298888</v>
      </c>
    </row>
    <row r="84" spans="1:9" ht="14.25" customHeight="1">
      <c r="A84" s="152" t="s">
        <v>277</v>
      </c>
      <c r="B84" s="149" t="s">
        <v>278</v>
      </c>
      <c r="C84" s="151"/>
      <c r="D84" s="12">
        <v>55990972</v>
      </c>
      <c r="E84" s="12">
        <v>0</v>
      </c>
      <c r="F84" s="12">
        <v>0</v>
      </c>
      <c r="G84" s="12">
        <f>SUM(D84:F84)</f>
        <v>55990972</v>
      </c>
      <c r="H84" s="12">
        <v>0</v>
      </c>
      <c r="I84" s="12">
        <f>SUM(G84:H84)</f>
        <v>55990972</v>
      </c>
    </row>
    <row r="85" spans="1:9" ht="14.25" customHeight="1">
      <c r="A85" s="153"/>
      <c r="B85" s="149" t="s">
        <v>279</v>
      </c>
      <c r="C85" s="151"/>
      <c r="D85" s="12">
        <f aca="true" t="shared" si="13" ref="D85:I85">D83+D84</f>
        <v>69289860</v>
      </c>
      <c r="E85" s="12">
        <f t="shared" si="13"/>
        <v>0</v>
      </c>
      <c r="F85" s="12">
        <f t="shared" si="13"/>
        <v>0</v>
      </c>
      <c r="G85" s="12">
        <f t="shared" si="13"/>
        <v>69289860</v>
      </c>
      <c r="H85" s="12">
        <f t="shared" si="13"/>
        <v>0</v>
      </c>
      <c r="I85" s="12">
        <f t="shared" si="13"/>
        <v>69289860</v>
      </c>
    </row>
    <row r="86" spans="1:9" ht="14.25" customHeight="1">
      <c r="A86" s="153"/>
      <c r="B86" s="149" t="s">
        <v>280</v>
      </c>
      <c r="C86" s="151"/>
      <c r="D86" s="12"/>
      <c r="E86" s="12"/>
      <c r="F86" s="12"/>
      <c r="G86" s="12">
        <f>SUM(D86:F86)</f>
        <v>0</v>
      </c>
      <c r="H86" s="12"/>
      <c r="I86" s="12">
        <f>SUM(G86:H86)</f>
        <v>0</v>
      </c>
    </row>
    <row r="87" spans="1:9" ht="14.25" customHeight="1">
      <c r="A87" s="153"/>
      <c r="B87" s="149" t="s">
        <v>281</v>
      </c>
      <c r="C87" s="151"/>
      <c r="D87" s="12">
        <v>0</v>
      </c>
      <c r="E87" s="12">
        <v>0</v>
      </c>
      <c r="F87" s="12">
        <v>0</v>
      </c>
      <c r="G87" s="12">
        <f aca="true" t="shared" si="14" ref="G87:G93">SUM(D87:F87)</f>
        <v>0</v>
      </c>
      <c r="H87" s="12">
        <v>0</v>
      </c>
      <c r="I87" s="12">
        <f aca="true" t="shared" si="15" ref="I87:I93">SUM(G87:H87)</f>
        <v>0</v>
      </c>
    </row>
    <row r="88" spans="1:9" ht="14.25" customHeight="1">
      <c r="A88" s="153"/>
      <c r="B88" s="149" t="s">
        <v>283</v>
      </c>
      <c r="C88" s="135"/>
      <c r="D88" s="12">
        <v>0</v>
      </c>
      <c r="E88" s="12">
        <v>0</v>
      </c>
      <c r="F88" s="12">
        <v>0</v>
      </c>
      <c r="G88" s="12">
        <f>SUM(D88:F88)</f>
        <v>0</v>
      </c>
      <c r="H88" s="12">
        <v>0</v>
      </c>
      <c r="I88" s="12">
        <f>SUM(G88:H88)</f>
        <v>0</v>
      </c>
    </row>
    <row r="89" spans="1:9" ht="14.25" customHeight="1">
      <c r="A89" s="153"/>
      <c r="B89" s="149" t="s">
        <v>285</v>
      </c>
      <c r="C89" s="151"/>
      <c r="D89" s="12">
        <v>0</v>
      </c>
      <c r="E89" s="12">
        <v>0</v>
      </c>
      <c r="F89" s="12">
        <v>0</v>
      </c>
      <c r="G89" s="12">
        <f t="shared" si="14"/>
        <v>0</v>
      </c>
      <c r="H89" s="12">
        <v>0</v>
      </c>
      <c r="I89" s="12">
        <f t="shared" si="15"/>
        <v>0</v>
      </c>
    </row>
    <row r="90" spans="1:9" ht="14.25" customHeight="1">
      <c r="A90" s="153"/>
      <c r="B90" s="149" t="s">
        <v>287</v>
      </c>
      <c r="C90" s="151"/>
      <c r="D90" s="12">
        <v>0</v>
      </c>
      <c r="E90" s="12">
        <v>0</v>
      </c>
      <c r="F90" s="12">
        <v>0</v>
      </c>
      <c r="G90" s="12">
        <f t="shared" si="14"/>
        <v>0</v>
      </c>
      <c r="H90" s="12">
        <v>0</v>
      </c>
      <c r="I90" s="12">
        <f t="shared" si="15"/>
        <v>0</v>
      </c>
    </row>
    <row r="91" spans="1:9" ht="14.25" customHeight="1">
      <c r="A91" s="153"/>
      <c r="B91" s="149" t="s">
        <v>288</v>
      </c>
      <c r="C91" s="151"/>
      <c r="D91" s="12">
        <v>5150000</v>
      </c>
      <c r="E91" s="12">
        <v>0</v>
      </c>
      <c r="F91" s="12">
        <v>0</v>
      </c>
      <c r="G91" s="12">
        <f t="shared" si="14"/>
        <v>5150000</v>
      </c>
      <c r="H91" s="12">
        <v>0</v>
      </c>
      <c r="I91" s="12">
        <f t="shared" si="15"/>
        <v>5150000</v>
      </c>
    </row>
    <row r="92" spans="1:9" ht="14.25" customHeight="1">
      <c r="A92" s="153"/>
      <c r="B92" s="149" t="s">
        <v>293</v>
      </c>
      <c r="C92" s="151"/>
      <c r="D92" s="7">
        <v>5000000</v>
      </c>
      <c r="E92" s="7">
        <v>0</v>
      </c>
      <c r="F92" s="7">
        <v>0</v>
      </c>
      <c r="G92" s="12">
        <f t="shared" si="14"/>
        <v>5000000</v>
      </c>
      <c r="H92" s="7">
        <v>0</v>
      </c>
      <c r="I92" s="12">
        <f t="shared" si="15"/>
        <v>5000000</v>
      </c>
    </row>
    <row r="93" spans="1:9" ht="14.25" customHeight="1">
      <c r="A93" s="153"/>
      <c r="B93" s="149" t="s">
        <v>294</v>
      </c>
      <c r="C93" s="151"/>
      <c r="D93" s="7">
        <v>150000</v>
      </c>
      <c r="E93" s="7">
        <v>0</v>
      </c>
      <c r="F93" s="7">
        <v>0</v>
      </c>
      <c r="G93" s="12">
        <f t="shared" si="14"/>
        <v>150000</v>
      </c>
      <c r="H93" s="7">
        <v>0</v>
      </c>
      <c r="I93" s="12">
        <f t="shared" si="15"/>
        <v>150000</v>
      </c>
    </row>
    <row r="94" spans="1:9" ht="28.5" customHeight="1">
      <c r="A94" s="154"/>
      <c r="B94" s="158" t="s">
        <v>295</v>
      </c>
      <c r="C94" s="159"/>
      <c r="D94" s="12">
        <f aca="true" t="shared" si="16" ref="D94:I94">D85+D86+D87-D91</f>
        <v>64139860</v>
      </c>
      <c r="E94" s="12">
        <f t="shared" si="16"/>
        <v>0</v>
      </c>
      <c r="F94" s="12">
        <f t="shared" si="16"/>
        <v>0</v>
      </c>
      <c r="G94" s="12">
        <f t="shared" si="16"/>
        <v>64139860</v>
      </c>
      <c r="H94" s="12">
        <f t="shared" si="16"/>
        <v>0</v>
      </c>
      <c r="I94" s="12">
        <f t="shared" si="16"/>
        <v>64139860</v>
      </c>
    </row>
    <row r="95" spans="1:9" ht="14.25" customHeight="1">
      <c r="A95" s="133"/>
      <c r="B95" s="134"/>
      <c r="C95" s="134"/>
      <c r="D95" s="134"/>
      <c r="E95" s="134"/>
      <c r="F95" s="134"/>
      <c r="G95" s="134"/>
      <c r="H95" s="134"/>
      <c r="I95" s="134"/>
    </row>
    <row r="96" ht="14.25" customHeight="1"/>
  </sheetData>
  <sheetProtection/>
  <mergeCells count="37">
    <mergeCell ref="B93:C93"/>
    <mergeCell ref="B94:C94"/>
    <mergeCell ref="A95:I95"/>
    <mergeCell ref="A84:A9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A83:C83"/>
    <mergeCell ref="A9:A59"/>
    <mergeCell ref="B9:B19"/>
    <mergeCell ref="B20:B58"/>
    <mergeCell ref="B59:C59"/>
    <mergeCell ref="A60:A71"/>
    <mergeCell ref="B60:B66"/>
    <mergeCell ref="B67:B70"/>
    <mergeCell ref="B71:C71"/>
    <mergeCell ref="A72:C72"/>
    <mergeCell ref="A73:A82"/>
    <mergeCell ref="B73:B76"/>
    <mergeCell ref="B77:B81"/>
    <mergeCell ref="B82:C82"/>
    <mergeCell ref="D2:I2"/>
    <mergeCell ref="A3:I3"/>
    <mergeCell ref="A5:I5"/>
    <mergeCell ref="A7:C8"/>
    <mergeCell ref="D7:D8"/>
    <mergeCell ref="E7:E8"/>
    <mergeCell ref="F7:F8"/>
    <mergeCell ref="G7:G8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21.625" style="2" customWidth="1"/>
    <col min="2" max="4" width="8.625" style="2" customWidth="1"/>
    <col min="5" max="5" width="21.625" style="2" customWidth="1"/>
    <col min="6" max="8" width="8.625" style="2" customWidth="1"/>
    <col min="9" max="9" width="0.875" style="2" customWidth="1"/>
    <col min="10" max="16384" width="9.00390625" style="2" customWidth="1"/>
  </cols>
  <sheetData>
    <row r="1" spans="1:8" ht="21.7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27" t="s">
        <v>304</v>
      </c>
    </row>
    <row r="3" spans="1:8" ht="14.25">
      <c r="A3" s="46" t="s">
        <v>305</v>
      </c>
      <c r="B3" s="46"/>
      <c r="C3" s="46"/>
      <c r="D3" s="46"/>
      <c r="E3" s="46"/>
      <c r="F3" s="46"/>
      <c r="G3" s="46"/>
      <c r="H3" s="46"/>
    </row>
    <row r="4" spans="1:8" ht="13.5">
      <c r="A4" s="160" t="s">
        <v>306</v>
      </c>
      <c r="B4" s="160"/>
      <c r="C4" s="160"/>
      <c r="D4" s="160"/>
      <c r="E4" s="160"/>
      <c r="F4" s="160"/>
      <c r="G4" s="160"/>
      <c r="H4" s="160"/>
    </row>
    <row r="5" spans="1:8" ht="13.5" customHeight="1">
      <c r="A5" s="1"/>
      <c r="B5" s="1"/>
      <c r="C5" s="1"/>
      <c r="D5" s="1"/>
      <c r="E5" s="1"/>
      <c r="F5" s="1"/>
      <c r="G5" s="1"/>
      <c r="H5" s="4" t="s">
        <v>3</v>
      </c>
    </row>
    <row r="6" spans="1:8" ht="14.25" customHeight="1">
      <c r="A6" s="47" t="s">
        <v>307</v>
      </c>
      <c r="B6" s="47"/>
      <c r="C6" s="47"/>
      <c r="D6" s="47"/>
      <c r="E6" s="47" t="s">
        <v>308</v>
      </c>
      <c r="F6" s="47"/>
      <c r="G6" s="47"/>
      <c r="H6" s="47"/>
    </row>
    <row r="7" spans="1:8" ht="14.25" customHeight="1">
      <c r="A7" s="48"/>
      <c r="B7" s="49" t="s">
        <v>309</v>
      </c>
      <c r="C7" s="49" t="s">
        <v>310</v>
      </c>
      <c r="D7" s="161" t="s">
        <v>311</v>
      </c>
      <c r="E7" s="6"/>
      <c r="F7" s="50" t="s">
        <v>309</v>
      </c>
      <c r="G7" s="49" t="s">
        <v>310</v>
      </c>
      <c r="H7" s="161" t="s">
        <v>311</v>
      </c>
    </row>
    <row r="8" spans="1:8" ht="14.25" customHeight="1">
      <c r="A8" s="51"/>
      <c r="B8" s="52" t="s">
        <v>312</v>
      </c>
      <c r="C8" s="52" t="s">
        <v>312</v>
      </c>
      <c r="D8" s="162"/>
      <c r="E8" s="53"/>
      <c r="F8" s="54" t="s">
        <v>312</v>
      </c>
      <c r="G8" s="52" t="s">
        <v>312</v>
      </c>
      <c r="H8" s="162"/>
    </row>
    <row r="9" spans="1:8" ht="14.25" customHeight="1">
      <c r="A9" s="55" t="s">
        <v>313</v>
      </c>
      <c r="B9" s="56">
        <v>45544577</v>
      </c>
      <c r="C9" s="56">
        <v>39778498</v>
      </c>
      <c r="D9" s="57">
        <f>B9-C9</f>
        <v>5766079</v>
      </c>
      <c r="E9" s="58" t="s">
        <v>314</v>
      </c>
      <c r="F9" s="59">
        <v>13489799</v>
      </c>
      <c r="G9" s="56">
        <v>10099143</v>
      </c>
      <c r="H9" s="57">
        <f>F9-G9</f>
        <v>3390656</v>
      </c>
    </row>
    <row r="10" spans="1:8" ht="14.25" customHeight="1">
      <c r="A10" s="60" t="s">
        <v>315</v>
      </c>
      <c r="B10" s="61">
        <v>34472165</v>
      </c>
      <c r="C10" s="61">
        <v>28866683</v>
      </c>
      <c r="D10" s="62">
        <f>B10-C10</f>
        <v>5605482</v>
      </c>
      <c r="E10" s="63" t="s">
        <v>316</v>
      </c>
      <c r="F10" s="64">
        <v>7629048</v>
      </c>
      <c r="G10" s="61">
        <v>2742945</v>
      </c>
      <c r="H10" s="62">
        <f>F10-G10</f>
        <v>4886103</v>
      </c>
    </row>
    <row r="11" spans="1:8" ht="14.25" customHeight="1">
      <c r="A11" s="65" t="s">
        <v>317</v>
      </c>
      <c r="B11" s="66">
        <v>117706</v>
      </c>
      <c r="C11" s="66">
        <v>139358</v>
      </c>
      <c r="D11" s="67">
        <f aca="true" t="shared" si="0" ref="D11:D22">B11-C11</f>
        <v>-21652</v>
      </c>
      <c r="E11" s="18" t="s">
        <v>318</v>
      </c>
      <c r="F11" s="68">
        <v>0</v>
      </c>
      <c r="G11" s="66">
        <v>0</v>
      </c>
      <c r="H11" s="67">
        <f aca="true" t="shared" si="1" ref="H11:H31">F11-G11</f>
        <v>0</v>
      </c>
    </row>
    <row r="12" spans="1:8" ht="14.25" customHeight="1">
      <c r="A12" s="65" t="s">
        <v>319</v>
      </c>
      <c r="B12" s="66">
        <v>14169086</v>
      </c>
      <c r="C12" s="66">
        <v>17395800</v>
      </c>
      <c r="D12" s="67">
        <f t="shared" si="0"/>
        <v>-3226714</v>
      </c>
      <c r="E12" s="18" t="s">
        <v>320</v>
      </c>
      <c r="F12" s="68">
        <v>3800000</v>
      </c>
      <c r="G12" s="66">
        <v>3800000</v>
      </c>
      <c r="H12" s="67">
        <f t="shared" si="1"/>
        <v>0</v>
      </c>
    </row>
    <row r="13" spans="1:8" ht="14.25" customHeight="1">
      <c r="A13" s="65" t="s">
        <v>321</v>
      </c>
      <c r="B13" s="66">
        <v>2685373</v>
      </c>
      <c r="C13" s="66">
        <v>7371525</v>
      </c>
      <c r="D13" s="67">
        <f t="shared" si="0"/>
        <v>-4686152</v>
      </c>
      <c r="E13" s="18" t="s">
        <v>322</v>
      </c>
      <c r="F13" s="68">
        <v>0</v>
      </c>
      <c r="G13" s="66">
        <v>0</v>
      </c>
      <c r="H13" s="67">
        <f t="shared" si="1"/>
        <v>0</v>
      </c>
    </row>
    <row r="14" spans="1:8" ht="14.25" customHeight="1">
      <c r="A14" s="65" t="s">
        <v>323</v>
      </c>
      <c r="B14" s="66">
        <v>17500000</v>
      </c>
      <c r="C14" s="66">
        <v>3960000</v>
      </c>
      <c r="D14" s="67">
        <f t="shared" si="0"/>
        <v>13540000</v>
      </c>
      <c r="E14" s="18" t="s">
        <v>324</v>
      </c>
      <c r="F14" s="68">
        <v>0</v>
      </c>
      <c r="G14" s="66">
        <v>0</v>
      </c>
      <c r="H14" s="67">
        <f t="shared" si="1"/>
        <v>0</v>
      </c>
    </row>
    <row r="15" spans="1:8" ht="14.25" customHeight="1">
      <c r="A15" s="65" t="s">
        <v>325</v>
      </c>
      <c r="B15" s="66">
        <v>145300</v>
      </c>
      <c r="C15" s="66">
        <v>70000</v>
      </c>
      <c r="D15" s="67">
        <f t="shared" si="0"/>
        <v>75300</v>
      </c>
      <c r="E15" s="18" t="s">
        <v>326</v>
      </c>
      <c r="F15" s="68">
        <v>116500</v>
      </c>
      <c r="G15" s="66">
        <v>30199</v>
      </c>
      <c r="H15" s="67">
        <f t="shared" si="1"/>
        <v>86301</v>
      </c>
    </row>
    <row r="16" spans="1:8" ht="14.25" customHeight="1">
      <c r="A16" s="65" t="s">
        <v>327</v>
      </c>
      <c r="B16" s="66">
        <v>10166916</v>
      </c>
      <c r="C16" s="66">
        <v>9936604</v>
      </c>
      <c r="D16" s="67">
        <f t="shared" si="0"/>
        <v>230312</v>
      </c>
      <c r="E16" s="18" t="s">
        <v>328</v>
      </c>
      <c r="F16" s="68">
        <v>43405</v>
      </c>
      <c r="G16" s="66">
        <v>10978</v>
      </c>
      <c r="H16" s="67">
        <f t="shared" si="1"/>
        <v>32427</v>
      </c>
    </row>
    <row r="17" spans="1:8" ht="14.25" customHeight="1">
      <c r="A17" s="65" t="s">
        <v>329</v>
      </c>
      <c r="B17" s="66">
        <v>0</v>
      </c>
      <c r="C17" s="66">
        <v>0</v>
      </c>
      <c r="D17" s="67">
        <f t="shared" si="0"/>
        <v>0</v>
      </c>
      <c r="E17" s="18" t="s">
        <v>330</v>
      </c>
      <c r="F17" s="68">
        <v>73095</v>
      </c>
      <c r="G17" s="66">
        <v>19221</v>
      </c>
      <c r="H17" s="67">
        <f t="shared" si="1"/>
        <v>53874</v>
      </c>
    </row>
    <row r="18" spans="1:8" ht="14.25" customHeight="1">
      <c r="A18" s="65" t="s">
        <v>331</v>
      </c>
      <c r="B18" s="66">
        <v>760196</v>
      </c>
      <c r="C18" s="66">
        <v>905211</v>
      </c>
      <c r="D18" s="67">
        <f t="shared" si="0"/>
        <v>-145015</v>
      </c>
      <c r="E18" s="18" t="s">
        <v>332</v>
      </c>
      <c r="F18" s="68">
        <v>0</v>
      </c>
      <c r="G18" s="66">
        <v>0</v>
      </c>
      <c r="H18" s="67">
        <f t="shared" si="1"/>
        <v>0</v>
      </c>
    </row>
    <row r="19" spans="1:8" ht="14.25" customHeight="1">
      <c r="A19" s="65" t="s">
        <v>333</v>
      </c>
      <c r="B19" s="66">
        <v>711596</v>
      </c>
      <c r="C19" s="66">
        <v>856611</v>
      </c>
      <c r="D19" s="67">
        <f t="shared" si="0"/>
        <v>-145015</v>
      </c>
      <c r="E19" s="18" t="s">
        <v>334</v>
      </c>
      <c r="F19" s="68">
        <v>0</v>
      </c>
      <c r="G19" s="66">
        <v>0</v>
      </c>
      <c r="H19" s="67">
        <f t="shared" si="1"/>
        <v>0</v>
      </c>
    </row>
    <row r="20" spans="1:8" ht="14.25" customHeight="1">
      <c r="A20" s="65" t="s">
        <v>335</v>
      </c>
      <c r="B20" s="66">
        <v>48600</v>
      </c>
      <c r="C20" s="66">
        <v>48600</v>
      </c>
      <c r="D20" s="67">
        <f t="shared" si="0"/>
        <v>0</v>
      </c>
      <c r="E20" s="18" t="s">
        <v>336</v>
      </c>
      <c r="F20" s="68">
        <v>0</v>
      </c>
      <c r="G20" s="66">
        <v>0</v>
      </c>
      <c r="H20" s="67">
        <f t="shared" si="1"/>
        <v>0</v>
      </c>
    </row>
    <row r="21" spans="1:8" ht="14.25" customHeight="1">
      <c r="A21" s="65" t="s">
        <v>337</v>
      </c>
      <c r="B21" s="66">
        <v>0</v>
      </c>
      <c r="C21" s="66">
        <v>0</v>
      </c>
      <c r="D21" s="67">
        <f t="shared" si="0"/>
        <v>0</v>
      </c>
      <c r="E21" s="18" t="s">
        <v>338</v>
      </c>
      <c r="F21" s="68">
        <v>0</v>
      </c>
      <c r="G21" s="66">
        <v>0</v>
      </c>
      <c r="H21" s="67">
        <f t="shared" si="1"/>
        <v>0</v>
      </c>
    </row>
    <row r="22" spans="1:8" ht="14.25" customHeight="1">
      <c r="A22" s="65" t="s">
        <v>339</v>
      </c>
      <c r="B22" s="66">
        <v>0</v>
      </c>
      <c r="C22" s="66">
        <v>0</v>
      </c>
      <c r="D22" s="67">
        <f t="shared" si="0"/>
        <v>0</v>
      </c>
      <c r="E22" s="18" t="s">
        <v>340</v>
      </c>
      <c r="F22" s="68">
        <v>30000</v>
      </c>
      <c r="G22" s="66">
        <v>30000</v>
      </c>
      <c r="H22" s="67">
        <f t="shared" si="1"/>
        <v>0</v>
      </c>
    </row>
    <row r="23" spans="1:8" ht="14.25" customHeight="1">
      <c r="A23" s="65"/>
      <c r="B23" s="66"/>
      <c r="C23" s="66"/>
      <c r="D23" s="67"/>
      <c r="E23" s="18" t="s">
        <v>341</v>
      </c>
      <c r="F23" s="68">
        <v>1914251</v>
      </c>
      <c r="G23" s="66">
        <v>3495999</v>
      </c>
      <c r="H23" s="67">
        <f t="shared" si="1"/>
        <v>-1581748</v>
      </c>
    </row>
    <row r="24" spans="1:8" ht="14.25" customHeight="1">
      <c r="A24" s="65"/>
      <c r="B24" s="66"/>
      <c r="C24" s="66"/>
      <c r="D24" s="67"/>
      <c r="E24" s="18" t="s">
        <v>342</v>
      </c>
      <c r="F24" s="68">
        <v>1679551</v>
      </c>
      <c r="G24" s="66">
        <v>3066666</v>
      </c>
      <c r="H24" s="67">
        <f t="shared" si="1"/>
        <v>-1387115</v>
      </c>
    </row>
    <row r="25" spans="1:8" ht="14.25" customHeight="1">
      <c r="A25" s="65"/>
      <c r="B25" s="66"/>
      <c r="C25" s="66"/>
      <c r="D25" s="67"/>
      <c r="E25" s="18" t="s">
        <v>343</v>
      </c>
      <c r="F25" s="68">
        <v>234700</v>
      </c>
      <c r="G25" s="66">
        <v>429333</v>
      </c>
      <c r="H25" s="67">
        <f t="shared" si="1"/>
        <v>-194633</v>
      </c>
    </row>
    <row r="26" spans="1:8" ht="14.25" customHeight="1">
      <c r="A26" s="55" t="s">
        <v>344</v>
      </c>
      <c r="B26" s="56">
        <v>275136924</v>
      </c>
      <c r="C26" s="56">
        <v>270765624</v>
      </c>
      <c r="D26" s="62">
        <f aca="true" t="shared" si="2" ref="D26:D52">B26-C26</f>
        <v>4371300</v>
      </c>
      <c r="E26" s="58" t="s">
        <v>345</v>
      </c>
      <c r="F26" s="59">
        <v>38240300</v>
      </c>
      <c r="G26" s="56">
        <v>41396800</v>
      </c>
      <c r="H26" s="62">
        <f t="shared" si="1"/>
        <v>-3156500</v>
      </c>
    </row>
    <row r="27" spans="1:8" ht="14.25" customHeight="1">
      <c r="A27" s="55" t="s">
        <v>346</v>
      </c>
      <c r="B27" s="56">
        <v>156601774</v>
      </c>
      <c r="C27" s="56">
        <v>163392035</v>
      </c>
      <c r="D27" s="62">
        <f t="shared" si="2"/>
        <v>-6790261</v>
      </c>
      <c r="E27" s="18" t="s">
        <v>347</v>
      </c>
      <c r="F27" s="68">
        <v>26600000</v>
      </c>
      <c r="G27" s="66">
        <v>30400000</v>
      </c>
      <c r="H27" s="62">
        <f t="shared" si="1"/>
        <v>-3800000</v>
      </c>
    </row>
    <row r="28" spans="1:8" ht="14.25" customHeight="1">
      <c r="A28" s="60" t="s">
        <v>348</v>
      </c>
      <c r="B28" s="61">
        <v>3331440</v>
      </c>
      <c r="C28" s="61">
        <v>3331440</v>
      </c>
      <c r="D28" s="62">
        <f t="shared" si="2"/>
        <v>0</v>
      </c>
      <c r="E28" s="18" t="s">
        <v>349</v>
      </c>
      <c r="F28" s="68">
        <v>15050000</v>
      </c>
      <c r="G28" s="66">
        <v>17200000</v>
      </c>
      <c r="H28" s="67">
        <f t="shared" si="1"/>
        <v>-2150000</v>
      </c>
    </row>
    <row r="29" spans="1:8" ht="14.25" customHeight="1">
      <c r="A29" s="65" t="s">
        <v>350</v>
      </c>
      <c r="B29" s="66">
        <v>153270334</v>
      </c>
      <c r="C29" s="66">
        <v>160060595</v>
      </c>
      <c r="D29" s="67">
        <f t="shared" si="2"/>
        <v>-6790261</v>
      </c>
      <c r="E29" s="18" t="s">
        <v>351</v>
      </c>
      <c r="F29" s="68">
        <v>11550000</v>
      </c>
      <c r="G29" s="66">
        <v>13200000</v>
      </c>
      <c r="H29" s="67">
        <f t="shared" si="1"/>
        <v>-1650000</v>
      </c>
    </row>
    <row r="30" spans="1:8" ht="14.25" customHeight="1">
      <c r="A30" s="65" t="s">
        <v>352</v>
      </c>
      <c r="B30" s="66">
        <v>231109305</v>
      </c>
      <c r="C30" s="66">
        <v>231109305</v>
      </c>
      <c r="D30" s="67">
        <f t="shared" si="2"/>
        <v>0</v>
      </c>
      <c r="E30" s="18" t="s">
        <v>353</v>
      </c>
      <c r="F30" s="68">
        <v>11640300</v>
      </c>
      <c r="G30" s="66">
        <v>10996800</v>
      </c>
      <c r="H30" s="67">
        <f t="shared" si="1"/>
        <v>643500</v>
      </c>
    </row>
    <row r="31" spans="1:8" ht="14.25" customHeight="1">
      <c r="A31" s="69" t="s">
        <v>354</v>
      </c>
      <c r="B31" s="66">
        <v>-77838971</v>
      </c>
      <c r="C31" s="66">
        <v>-71048710</v>
      </c>
      <c r="D31" s="67">
        <f t="shared" si="2"/>
        <v>-6790261</v>
      </c>
      <c r="E31" s="18" t="s">
        <v>355</v>
      </c>
      <c r="F31" s="68">
        <v>11640300</v>
      </c>
      <c r="G31" s="66">
        <v>10996800</v>
      </c>
      <c r="H31" s="67">
        <f t="shared" si="1"/>
        <v>643500</v>
      </c>
    </row>
    <row r="32" spans="1:8" ht="14.25" customHeight="1">
      <c r="A32" s="55" t="s">
        <v>356</v>
      </c>
      <c r="B32" s="56">
        <v>118535150</v>
      </c>
      <c r="C32" s="56">
        <v>107373589</v>
      </c>
      <c r="D32" s="62">
        <f t="shared" si="2"/>
        <v>11161561</v>
      </c>
      <c r="E32" s="18"/>
      <c r="F32" s="68"/>
      <c r="G32" s="66"/>
      <c r="H32" s="67"/>
    </row>
    <row r="33" spans="1:8" ht="14.25" customHeight="1">
      <c r="A33" s="60" t="s">
        <v>350</v>
      </c>
      <c r="B33" s="61">
        <v>3052306</v>
      </c>
      <c r="C33" s="61">
        <v>3331491</v>
      </c>
      <c r="D33" s="62">
        <f t="shared" si="2"/>
        <v>-279185</v>
      </c>
      <c r="E33" s="18"/>
      <c r="F33" s="68"/>
      <c r="G33" s="66"/>
      <c r="H33" s="67"/>
    </row>
    <row r="34" spans="1:8" ht="14.25" customHeight="1">
      <c r="A34" s="65" t="s">
        <v>352</v>
      </c>
      <c r="B34" s="66">
        <v>4166959</v>
      </c>
      <c r="C34" s="66">
        <v>4166959</v>
      </c>
      <c r="D34" s="67">
        <f t="shared" si="2"/>
        <v>0</v>
      </c>
      <c r="E34" s="18"/>
      <c r="F34" s="68"/>
      <c r="G34" s="66"/>
      <c r="H34" s="67"/>
    </row>
    <row r="35" spans="1:8" ht="14.25" customHeight="1">
      <c r="A35" s="65" t="s">
        <v>354</v>
      </c>
      <c r="B35" s="66">
        <v>-1114653</v>
      </c>
      <c r="C35" s="66">
        <v>-835468</v>
      </c>
      <c r="D35" s="67">
        <f t="shared" si="2"/>
        <v>-279185</v>
      </c>
      <c r="E35" s="18"/>
      <c r="F35" s="68"/>
      <c r="G35" s="66"/>
      <c r="H35" s="67"/>
    </row>
    <row r="36" spans="1:8" ht="14.25" customHeight="1">
      <c r="A36" s="65" t="s">
        <v>357</v>
      </c>
      <c r="B36" s="66">
        <v>2933468</v>
      </c>
      <c r="C36" s="66">
        <v>3473382</v>
      </c>
      <c r="D36" s="67">
        <f t="shared" si="2"/>
        <v>-539914</v>
      </c>
      <c r="E36" s="18"/>
      <c r="F36" s="68"/>
      <c r="G36" s="66"/>
      <c r="H36" s="67"/>
    </row>
    <row r="37" spans="1:8" ht="14.25" customHeight="1">
      <c r="A37" s="65" t="s">
        <v>358</v>
      </c>
      <c r="B37" s="66">
        <v>8570480</v>
      </c>
      <c r="C37" s="66">
        <v>8570480</v>
      </c>
      <c r="D37" s="67">
        <f t="shared" si="2"/>
        <v>0</v>
      </c>
      <c r="E37" s="5" t="s">
        <v>359</v>
      </c>
      <c r="F37" s="70">
        <f>F9+F26</f>
        <v>51730099</v>
      </c>
      <c r="G37" s="71">
        <f>G9+G26</f>
        <v>51495943</v>
      </c>
      <c r="H37" s="72">
        <f>F37-G37</f>
        <v>234156</v>
      </c>
    </row>
    <row r="38" spans="1:8" ht="14.25" customHeight="1">
      <c r="A38" s="65" t="s">
        <v>360</v>
      </c>
      <c r="B38" s="66">
        <v>-5637012</v>
      </c>
      <c r="C38" s="66">
        <v>-5097098</v>
      </c>
      <c r="D38" s="67">
        <f t="shared" si="2"/>
        <v>-539914</v>
      </c>
      <c r="E38" s="47" t="s">
        <v>361</v>
      </c>
      <c r="F38" s="73"/>
      <c r="G38" s="74"/>
      <c r="H38" s="75"/>
    </row>
    <row r="39" spans="1:8" ht="14.25" customHeight="1">
      <c r="A39" s="65" t="s">
        <v>362</v>
      </c>
      <c r="B39" s="66">
        <v>14328286</v>
      </c>
      <c r="C39" s="66">
        <v>8092526</v>
      </c>
      <c r="D39" s="67">
        <f t="shared" si="2"/>
        <v>6235760</v>
      </c>
      <c r="E39" s="76" t="s">
        <v>363</v>
      </c>
      <c r="F39" s="77">
        <v>3531440</v>
      </c>
      <c r="G39" s="78">
        <v>3531440</v>
      </c>
      <c r="H39" s="79">
        <f aca="true" t="shared" si="3" ref="H39:H49">F39-G39</f>
        <v>0</v>
      </c>
    </row>
    <row r="40" spans="1:8" ht="14.25" customHeight="1">
      <c r="A40" s="65" t="s">
        <v>364</v>
      </c>
      <c r="B40" s="66">
        <v>34953045</v>
      </c>
      <c r="C40" s="66">
        <v>27394561</v>
      </c>
      <c r="D40" s="67">
        <f t="shared" si="2"/>
        <v>7558484</v>
      </c>
      <c r="E40" s="10" t="s">
        <v>365</v>
      </c>
      <c r="F40" s="68">
        <v>3531440</v>
      </c>
      <c r="G40" s="66">
        <v>3531440</v>
      </c>
      <c r="H40" s="67">
        <f t="shared" si="3"/>
        <v>0</v>
      </c>
    </row>
    <row r="41" spans="1:8" ht="14.25" customHeight="1">
      <c r="A41" s="65" t="s">
        <v>366</v>
      </c>
      <c r="B41" s="66">
        <v>-20624759</v>
      </c>
      <c r="C41" s="66">
        <v>-19302035</v>
      </c>
      <c r="D41" s="67">
        <f t="shared" si="2"/>
        <v>-1322724</v>
      </c>
      <c r="E41" s="10" t="s">
        <v>367</v>
      </c>
      <c r="F41" s="68">
        <v>114890102</v>
      </c>
      <c r="G41" s="66">
        <v>118285767</v>
      </c>
      <c r="H41" s="67">
        <f t="shared" si="3"/>
        <v>-3395665</v>
      </c>
    </row>
    <row r="42" spans="1:8" ht="14.25" customHeight="1">
      <c r="A42" s="65" t="s">
        <v>368</v>
      </c>
      <c r="B42" s="66">
        <v>23840</v>
      </c>
      <c r="C42" s="66">
        <v>23840</v>
      </c>
      <c r="D42" s="67">
        <f t="shared" si="2"/>
        <v>0</v>
      </c>
      <c r="E42" s="10" t="s">
        <v>369</v>
      </c>
      <c r="F42" s="68">
        <v>86390000</v>
      </c>
      <c r="G42" s="66">
        <v>81240000</v>
      </c>
      <c r="H42" s="67">
        <f t="shared" si="3"/>
        <v>5150000</v>
      </c>
    </row>
    <row r="43" spans="1:8" ht="14.25" customHeight="1">
      <c r="A43" s="65" t="s">
        <v>370</v>
      </c>
      <c r="B43" s="66">
        <v>11640300</v>
      </c>
      <c r="C43" s="66">
        <v>10996800</v>
      </c>
      <c r="D43" s="67">
        <f t="shared" si="2"/>
        <v>643500</v>
      </c>
      <c r="E43" s="10" t="s">
        <v>371</v>
      </c>
      <c r="F43" s="68">
        <v>10500000</v>
      </c>
      <c r="G43" s="66">
        <v>10500000</v>
      </c>
      <c r="H43" s="67">
        <f t="shared" si="3"/>
        <v>0</v>
      </c>
    </row>
    <row r="44" spans="1:8" ht="14.25" customHeight="1">
      <c r="A44" s="65" t="s">
        <v>372</v>
      </c>
      <c r="B44" s="66">
        <v>51450000</v>
      </c>
      <c r="C44" s="66">
        <v>51450000</v>
      </c>
      <c r="D44" s="67">
        <f t="shared" si="2"/>
        <v>0</v>
      </c>
      <c r="E44" s="10" t="s">
        <v>373</v>
      </c>
      <c r="F44" s="68">
        <v>36000000</v>
      </c>
      <c r="G44" s="66">
        <v>36000000</v>
      </c>
      <c r="H44" s="67">
        <f t="shared" si="3"/>
        <v>0</v>
      </c>
    </row>
    <row r="45" spans="1:8" ht="14.25" customHeight="1">
      <c r="A45" s="65" t="s">
        <v>374</v>
      </c>
      <c r="B45" s="66">
        <v>10500000</v>
      </c>
      <c r="C45" s="66">
        <v>10500000</v>
      </c>
      <c r="D45" s="67">
        <f t="shared" si="2"/>
        <v>0</v>
      </c>
      <c r="E45" s="10" t="s">
        <v>375</v>
      </c>
      <c r="F45" s="68">
        <v>4950000</v>
      </c>
      <c r="G45" s="66">
        <v>4950000</v>
      </c>
      <c r="H45" s="67">
        <f t="shared" si="3"/>
        <v>0</v>
      </c>
    </row>
    <row r="46" spans="1:8" ht="14.25" customHeight="1">
      <c r="A46" s="65" t="s">
        <v>376</v>
      </c>
      <c r="B46" s="66">
        <v>36000000</v>
      </c>
      <c r="C46" s="66">
        <v>36000000</v>
      </c>
      <c r="D46" s="67">
        <f t="shared" si="2"/>
        <v>0</v>
      </c>
      <c r="E46" s="10" t="s">
        <v>377</v>
      </c>
      <c r="F46" s="68">
        <v>29650000</v>
      </c>
      <c r="G46" s="66">
        <v>24650000</v>
      </c>
      <c r="H46" s="67">
        <f t="shared" si="3"/>
        <v>5000000</v>
      </c>
    </row>
    <row r="47" spans="1:8" ht="14.25" customHeight="1">
      <c r="A47" s="65" t="s">
        <v>378</v>
      </c>
      <c r="B47" s="66">
        <v>4950000</v>
      </c>
      <c r="C47" s="66">
        <v>4950000</v>
      </c>
      <c r="D47" s="67">
        <f t="shared" si="2"/>
        <v>0</v>
      </c>
      <c r="E47" s="10" t="s">
        <v>379</v>
      </c>
      <c r="F47" s="68">
        <v>5290000</v>
      </c>
      <c r="G47" s="66">
        <v>5140000</v>
      </c>
      <c r="H47" s="67">
        <f t="shared" si="3"/>
        <v>150000</v>
      </c>
    </row>
    <row r="48" spans="1:8" ht="14.25" customHeight="1">
      <c r="A48" s="65" t="s">
        <v>380</v>
      </c>
      <c r="B48" s="66">
        <v>29650000</v>
      </c>
      <c r="C48" s="66">
        <v>24650000</v>
      </c>
      <c r="D48" s="67">
        <f t="shared" si="2"/>
        <v>5000000</v>
      </c>
      <c r="E48" s="10" t="s">
        <v>381</v>
      </c>
      <c r="F48" s="68">
        <v>64139860</v>
      </c>
      <c r="G48" s="66">
        <v>55990972</v>
      </c>
      <c r="H48" s="67">
        <f t="shared" si="3"/>
        <v>8148888</v>
      </c>
    </row>
    <row r="49" spans="1:8" ht="14.25" customHeight="1">
      <c r="A49" s="65" t="s">
        <v>382</v>
      </c>
      <c r="B49" s="66">
        <v>5290000</v>
      </c>
      <c r="C49" s="66">
        <v>5140000</v>
      </c>
      <c r="D49" s="67">
        <f t="shared" si="2"/>
        <v>150000</v>
      </c>
      <c r="E49" s="10" t="s">
        <v>383</v>
      </c>
      <c r="F49" s="68">
        <v>13298888</v>
      </c>
      <c r="G49" s="66">
        <v>677347</v>
      </c>
      <c r="H49" s="67">
        <f t="shared" si="3"/>
        <v>12621541</v>
      </c>
    </row>
    <row r="50" spans="1:8" ht="14.25" customHeight="1">
      <c r="A50" s="65" t="s">
        <v>384</v>
      </c>
      <c r="B50" s="66">
        <v>132950</v>
      </c>
      <c r="C50" s="66">
        <v>181550</v>
      </c>
      <c r="D50" s="67">
        <f t="shared" si="2"/>
        <v>-48600</v>
      </c>
      <c r="E50" s="10"/>
      <c r="F50" s="68"/>
      <c r="G50" s="66"/>
      <c r="H50" s="67"/>
    </row>
    <row r="51" spans="1:8" ht="14.25" customHeight="1">
      <c r="A51" s="65" t="s">
        <v>385</v>
      </c>
      <c r="B51" s="66">
        <v>34000</v>
      </c>
      <c r="C51" s="66">
        <v>34000</v>
      </c>
      <c r="D51" s="67">
        <f t="shared" si="2"/>
        <v>0</v>
      </c>
      <c r="E51" s="5" t="s">
        <v>386</v>
      </c>
      <c r="F51" s="71">
        <f>F39+F41+F42+F48</f>
        <v>268951402</v>
      </c>
      <c r="G51" s="71">
        <f>G39+G41+G42+G48</f>
        <v>259048179</v>
      </c>
      <c r="H51" s="72">
        <f>F51-G51</f>
        <v>9903223</v>
      </c>
    </row>
    <row r="52" spans="1:8" ht="20.25" customHeight="1">
      <c r="A52" s="80" t="s">
        <v>387</v>
      </c>
      <c r="B52" s="71">
        <f>B9+B26</f>
        <v>320681501</v>
      </c>
      <c r="C52" s="71">
        <f>C9+C26</f>
        <v>310544122</v>
      </c>
      <c r="D52" s="72">
        <f t="shared" si="2"/>
        <v>10137379</v>
      </c>
      <c r="E52" s="5" t="s">
        <v>388</v>
      </c>
      <c r="F52" s="81">
        <f>F37+F51</f>
        <v>320681501</v>
      </c>
      <c r="G52" s="71">
        <f>G37+G51</f>
        <v>310544122</v>
      </c>
      <c r="H52" s="32">
        <f>F52-G52</f>
        <v>10137379</v>
      </c>
    </row>
    <row r="53" spans="1:8" ht="14.25" customHeight="1">
      <c r="A53" s="133"/>
      <c r="B53" s="134"/>
      <c r="C53" s="134"/>
      <c r="D53" s="134"/>
      <c r="E53" s="134"/>
      <c r="F53" s="134"/>
      <c r="G53" s="134"/>
      <c r="H53" s="134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4">
    <mergeCell ref="A4:H4"/>
    <mergeCell ref="D7:D8"/>
    <mergeCell ref="H7:H8"/>
    <mergeCell ref="A53:H5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30.25390625" style="2" customWidth="1"/>
    <col min="2" max="5" width="11.625" style="2" customWidth="1"/>
    <col min="6" max="6" width="11.625" style="34" customWidth="1"/>
    <col min="7" max="7" width="11.625" style="2" customWidth="1"/>
    <col min="8" max="16384" width="9.00390625" style="2" customWidth="1"/>
  </cols>
  <sheetData>
    <row r="1" spans="1:7" ht="21.75" customHeight="1">
      <c r="A1" s="1"/>
      <c r="B1" s="1"/>
      <c r="C1" s="1"/>
      <c r="D1" s="1"/>
      <c r="E1" s="1"/>
      <c r="F1" s="3"/>
      <c r="G1" s="1"/>
    </row>
    <row r="2" spans="1:7" ht="15" customHeight="1">
      <c r="A2" s="3"/>
      <c r="B2" s="27"/>
      <c r="C2" s="27"/>
      <c r="D2" s="27"/>
      <c r="E2" s="27"/>
      <c r="F2" s="28"/>
      <c r="G2" s="27" t="s">
        <v>389</v>
      </c>
    </row>
    <row r="3" spans="1:7" ht="14.25">
      <c r="A3" s="99" t="s">
        <v>390</v>
      </c>
      <c r="B3" s="99"/>
      <c r="C3" s="99"/>
      <c r="D3" s="99"/>
      <c r="E3" s="99"/>
      <c r="F3" s="99"/>
      <c r="G3" s="99"/>
    </row>
    <row r="4" spans="1:7" ht="13.5">
      <c r="A4" s="29"/>
      <c r="B4" s="3"/>
      <c r="C4" s="3"/>
      <c r="D4" s="3"/>
      <c r="E4" s="3"/>
      <c r="F4" s="3"/>
      <c r="G4" s="3"/>
    </row>
    <row r="5" spans="1:8" ht="13.5">
      <c r="A5" s="160" t="s">
        <v>306</v>
      </c>
      <c r="B5" s="160"/>
      <c r="C5" s="160"/>
      <c r="D5" s="160"/>
      <c r="E5" s="160"/>
      <c r="F5" s="160"/>
      <c r="G5" s="160"/>
      <c r="H5" s="82"/>
    </row>
    <row r="6" spans="1:7" ht="13.5" customHeight="1">
      <c r="A6" s="30"/>
      <c r="B6" s="30"/>
      <c r="C6" s="30"/>
      <c r="D6" s="30"/>
      <c r="E6" s="30"/>
      <c r="F6" s="30"/>
      <c r="G6" s="31" t="s">
        <v>3</v>
      </c>
    </row>
    <row r="7" spans="1:7" ht="13.5">
      <c r="A7" s="120" t="s">
        <v>4</v>
      </c>
      <c r="B7" s="126" t="s">
        <v>145</v>
      </c>
      <c r="C7" s="126" t="s">
        <v>146</v>
      </c>
      <c r="D7" s="126" t="s">
        <v>147</v>
      </c>
      <c r="E7" s="126" t="s">
        <v>148</v>
      </c>
      <c r="F7" s="126" t="s">
        <v>149</v>
      </c>
      <c r="G7" s="126" t="s">
        <v>150</v>
      </c>
    </row>
    <row r="8" spans="1:7" ht="13.5">
      <c r="A8" s="123"/>
      <c r="B8" s="127"/>
      <c r="C8" s="128"/>
      <c r="D8" s="127"/>
      <c r="E8" s="127"/>
      <c r="F8" s="127"/>
      <c r="G8" s="127"/>
    </row>
    <row r="9" spans="1:7" ht="14.25" customHeight="1">
      <c r="A9" s="83" t="s">
        <v>391</v>
      </c>
      <c r="B9" s="84">
        <v>45544577</v>
      </c>
      <c r="C9" s="84">
        <v>0</v>
      </c>
      <c r="D9" s="84">
        <v>0</v>
      </c>
      <c r="E9" s="84">
        <f aca="true" t="shared" si="0" ref="E9:E21">SUM(B9:D9)</f>
        <v>45544577</v>
      </c>
      <c r="F9" s="84">
        <v>0</v>
      </c>
      <c r="G9" s="84">
        <f aca="true" t="shared" si="1" ref="G9:G29">SUM(E9:F9)</f>
        <v>45544577</v>
      </c>
    </row>
    <row r="10" spans="1:7" ht="14.25" customHeight="1">
      <c r="A10" s="10" t="s">
        <v>315</v>
      </c>
      <c r="B10" s="8">
        <v>34472165</v>
      </c>
      <c r="C10" s="8">
        <v>0</v>
      </c>
      <c r="D10" s="8">
        <v>0</v>
      </c>
      <c r="E10" s="8">
        <f t="shared" si="0"/>
        <v>34472165</v>
      </c>
      <c r="F10" s="8">
        <v>0</v>
      </c>
      <c r="G10" s="8">
        <f t="shared" si="1"/>
        <v>34472165</v>
      </c>
    </row>
    <row r="11" spans="1:7" ht="14.25" customHeight="1">
      <c r="A11" s="10" t="s">
        <v>325</v>
      </c>
      <c r="B11" s="8">
        <v>145300</v>
      </c>
      <c r="C11" s="8">
        <v>0</v>
      </c>
      <c r="D11" s="8">
        <v>0</v>
      </c>
      <c r="E11" s="8">
        <f t="shared" si="0"/>
        <v>145300</v>
      </c>
      <c r="F11" s="8">
        <v>0</v>
      </c>
      <c r="G11" s="8">
        <f t="shared" si="1"/>
        <v>145300</v>
      </c>
    </row>
    <row r="12" spans="1:7" ht="14.25" customHeight="1">
      <c r="A12" s="10" t="s">
        <v>327</v>
      </c>
      <c r="B12" s="8">
        <v>10166916</v>
      </c>
      <c r="C12" s="8">
        <v>0</v>
      </c>
      <c r="D12" s="8">
        <v>0</v>
      </c>
      <c r="E12" s="8">
        <f t="shared" si="0"/>
        <v>10166916</v>
      </c>
      <c r="F12" s="8">
        <v>0</v>
      </c>
      <c r="G12" s="8">
        <f t="shared" si="1"/>
        <v>10166916</v>
      </c>
    </row>
    <row r="13" spans="1:7" ht="14.25" customHeight="1">
      <c r="A13" s="10" t="s">
        <v>329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</row>
    <row r="14" spans="1:7" ht="14.25" customHeight="1">
      <c r="A14" s="10" t="s">
        <v>331</v>
      </c>
      <c r="B14" s="8">
        <v>760196</v>
      </c>
      <c r="C14" s="8">
        <v>0</v>
      </c>
      <c r="D14" s="8">
        <v>0</v>
      </c>
      <c r="E14" s="8">
        <f t="shared" si="0"/>
        <v>760196</v>
      </c>
      <c r="F14" s="8">
        <v>0</v>
      </c>
      <c r="G14" s="8">
        <f t="shared" si="1"/>
        <v>760196</v>
      </c>
    </row>
    <row r="15" spans="1:7" ht="14.25" customHeight="1">
      <c r="A15" s="18" t="s">
        <v>392</v>
      </c>
      <c r="B15" s="8">
        <v>0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f t="shared" si="1"/>
        <v>0</v>
      </c>
    </row>
    <row r="16" spans="1:7" ht="14.25" customHeight="1">
      <c r="A16" s="85" t="s">
        <v>337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</row>
    <row r="17" spans="1:7" ht="14.25" customHeight="1">
      <c r="A17" s="86" t="s">
        <v>344</v>
      </c>
      <c r="B17" s="87">
        <v>275136924</v>
      </c>
      <c r="C17" s="87">
        <v>0</v>
      </c>
      <c r="D17" s="87">
        <v>0</v>
      </c>
      <c r="E17" s="87">
        <f t="shared" si="0"/>
        <v>275136924</v>
      </c>
      <c r="F17" s="87">
        <v>0</v>
      </c>
      <c r="G17" s="87">
        <f t="shared" si="1"/>
        <v>275136924</v>
      </c>
    </row>
    <row r="18" spans="1:7" ht="14.25" customHeight="1">
      <c r="A18" s="86" t="s">
        <v>346</v>
      </c>
      <c r="B18" s="87">
        <v>156601774</v>
      </c>
      <c r="C18" s="87">
        <v>0</v>
      </c>
      <c r="D18" s="87">
        <v>0</v>
      </c>
      <c r="E18" s="87">
        <f t="shared" si="0"/>
        <v>156601774</v>
      </c>
      <c r="F18" s="87">
        <v>0</v>
      </c>
      <c r="G18" s="87">
        <f t="shared" si="1"/>
        <v>156601774</v>
      </c>
    </row>
    <row r="19" spans="1:7" ht="14.25" customHeight="1">
      <c r="A19" s="88" t="s">
        <v>348</v>
      </c>
      <c r="B19" s="8">
        <v>3331440</v>
      </c>
      <c r="C19" s="8">
        <v>0</v>
      </c>
      <c r="D19" s="8">
        <v>0</v>
      </c>
      <c r="E19" s="8">
        <f t="shared" si="0"/>
        <v>3331440</v>
      </c>
      <c r="F19" s="8">
        <v>0</v>
      </c>
      <c r="G19" s="8">
        <f t="shared" si="1"/>
        <v>3331440</v>
      </c>
    </row>
    <row r="20" spans="1:7" ht="14.25" customHeight="1">
      <c r="A20" s="88" t="s">
        <v>350</v>
      </c>
      <c r="B20" s="8">
        <v>153270334</v>
      </c>
      <c r="C20" s="8">
        <v>0</v>
      </c>
      <c r="D20" s="8">
        <v>0</v>
      </c>
      <c r="E20" s="8">
        <f t="shared" si="0"/>
        <v>153270334</v>
      </c>
      <c r="F20" s="8">
        <v>0</v>
      </c>
      <c r="G20" s="8">
        <f t="shared" si="1"/>
        <v>153270334</v>
      </c>
    </row>
    <row r="21" spans="1:7" ht="14.25" customHeight="1">
      <c r="A21" s="86" t="s">
        <v>356</v>
      </c>
      <c r="B21" s="87">
        <v>118535150</v>
      </c>
      <c r="C21" s="87">
        <v>0</v>
      </c>
      <c r="D21" s="87">
        <v>0</v>
      </c>
      <c r="E21" s="87">
        <f t="shared" si="0"/>
        <v>118535150</v>
      </c>
      <c r="F21" s="87">
        <v>0</v>
      </c>
      <c r="G21" s="87">
        <f t="shared" si="1"/>
        <v>118535150</v>
      </c>
    </row>
    <row r="22" spans="1:7" ht="14.25" customHeight="1">
      <c r="A22" s="88" t="s">
        <v>350</v>
      </c>
      <c r="B22" s="8">
        <v>3052306</v>
      </c>
      <c r="C22" s="8">
        <v>0</v>
      </c>
      <c r="D22" s="8">
        <v>0</v>
      </c>
      <c r="E22" s="8">
        <f aca="true" t="shared" si="2" ref="E22:E29">SUM(B22:D22)</f>
        <v>3052306</v>
      </c>
      <c r="F22" s="8">
        <v>0</v>
      </c>
      <c r="G22" s="8">
        <f t="shared" si="1"/>
        <v>3052306</v>
      </c>
    </row>
    <row r="23" spans="1:7" ht="14.25" customHeight="1">
      <c r="A23" s="88" t="s">
        <v>357</v>
      </c>
      <c r="B23" s="8">
        <v>2933468</v>
      </c>
      <c r="C23" s="8">
        <v>0</v>
      </c>
      <c r="D23" s="8">
        <v>0</v>
      </c>
      <c r="E23" s="8">
        <f t="shared" si="2"/>
        <v>2933468</v>
      </c>
      <c r="F23" s="8">
        <v>0</v>
      </c>
      <c r="G23" s="8">
        <f t="shared" si="1"/>
        <v>2933468</v>
      </c>
    </row>
    <row r="24" spans="1:7" ht="14.25" customHeight="1">
      <c r="A24" s="88" t="s">
        <v>362</v>
      </c>
      <c r="B24" s="8">
        <v>14328286</v>
      </c>
      <c r="C24" s="8">
        <v>0</v>
      </c>
      <c r="D24" s="8">
        <v>0</v>
      </c>
      <c r="E24" s="8">
        <f t="shared" si="2"/>
        <v>14328286</v>
      </c>
      <c r="F24" s="8">
        <v>0</v>
      </c>
      <c r="G24" s="8">
        <f t="shared" si="1"/>
        <v>14328286</v>
      </c>
    </row>
    <row r="25" spans="1:7" ht="14.25" customHeight="1">
      <c r="A25" s="88" t="s">
        <v>368</v>
      </c>
      <c r="B25" s="8">
        <v>23840</v>
      </c>
      <c r="C25" s="8">
        <v>0</v>
      </c>
      <c r="D25" s="8">
        <v>0</v>
      </c>
      <c r="E25" s="8">
        <f t="shared" si="2"/>
        <v>23840</v>
      </c>
      <c r="F25" s="8">
        <v>0</v>
      </c>
      <c r="G25" s="8">
        <f t="shared" si="1"/>
        <v>23840</v>
      </c>
    </row>
    <row r="26" spans="1:7" ht="14.25" customHeight="1">
      <c r="A26" s="88" t="s">
        <v>370</v>
      </c>
      <c r="B26" s="8">
        <v>11640300</v>
      </c>
      <c r="C26" s="8">
        <v>0</v>
      </c>
      <c r="D26" s="8">
        <v>0</v>
      </c>
      <c r="E26" s="8">
        <f t="shared" si="2"/>
        <v>11640300</v>
      </c>
      <c r="F26" s="8">
        <v>0</v>
      </c>
      <c r="G26" s="8">
        <f t="shared" si="1"/>
        <v>11640300</v>
      </c>
    </row>
    <row r="27" spans="1:7" ht="14.25" customHeight="1">
      <c r="A27" s="88" t="s">
        <v>372</v>
      </c>
      <c r="B27" s="8">
        <v>51450000</v>
      </c>
      <c r="C27" s="8">
        <v>0</v>
      </c>
      <c r="D27" s="8">
        <v>0</v>
      </c>
      <c r="E27" s="8">
        <f t="shared" si="2"/>
        <v>51450000</v>
      </c>
      <c r="F27" s="8">
        <v>0</v>
      </c>
      <c r="G27" s="8">
        <f t="shared" si="1"/>
        <v>51450000</v>
      </c>
    </row>
    <row r="28" spans="1:7" ht="14.25" customHeight="1">
      <c r="A28" s="88" t="s">
        <v>380</v>
      </c>
      <c r="B28" s="8">
        <v>29650000</v>
      </c>
      <c r="C28" s="8">
        <v>0</v>
      </c>
      <c r="D28" s="8">
        <v>0</v>
      </c>
      <c r="E28" s="8">
        <f t="shared" si="2"/>
        <v>29650000</v>
      </c>
      <c r="F28" s="8">
        <v>0</v>
      </c>
      <c r="G28" s="8">
        <f t="shared" si="1"/>
        <v>29650000</v>
      </c>
    </row>
    <row r="29" spans="1:7" ht="14.25" customHeight="1">
      <c r="A29" s="88" t="s">
        <v>382</v>
      </c>
      <c r="B29" s="8">
        <v>5290000</v>
      </c>
      <c r="C29" s="8">
        <v>0</v>
      </c>
      <c r="D29" s="8">
        <v>0</v>
      </c>
      <c r="E29" s="8">
        <f t="shared" si="2"/>
        <v>5290000</v>
      </c>
      <c r="F29" s="8">
        <v>0</v>
      </c>
      <c r="G29" s="8">
        <f t="shared" si="1"/>
        <v>5290000</v>
      </c>
    </row>
    <row r="30" spans="1:7" ht="14.25" customHeight="1">
      <c r="A30" s="85" t="s">
        <v>384</v>
      </c>
      <c r="B30" s="8">
        <v>132950</v>
      </c>
      <c r="C30" s="8">
        <v>0</v>
      </c>
      <c r="D30" s="8">
        <v>0</v>
      </c>
      <c r="E30" s="8">
        <f>SUM(B30:D30)</f>
        <v>132950</v>
      </c>
      <c r="F30" s="8">
        <v>0</v>
      </c>
      <c r="G30" s="8">
        <f>SUM(E30:F30)</f>
        <v>132950</v>
      </c>
    </row>
    <row r="31" spans="1:7" ht="14.25" customHeight="1">
      <c r="A31" s="89" t="s">
        <v>385</v>
      </c>
      <c r="B31" s="15">
        <v>34000</v>
      </c>
      <c r="C31" s="15">
        <v>0</v>
      </c>
      <c r="D31" s="15">
        <v>0</v>
      </c>
      <c r="E31" s="15">
        <f>SUM(B31:D31)</f>
        <v>34000</v>
      </c>
      <c r="F31" s="15">
        <v>0</v>
      </c>
      <c r="G31" s="15">
        <f>SUM(E31:F31)</f>
        <v>34000</v>
      </c>
    </row>
    <row r="32" spans="1:7" ht="14.25" customHeight="1">
      <c r="A32" s="90" t="s">
        <v>387</v>
      </c>
      <c r="B32" s="12">
        <f aca="true" t="shared" si="3" ref="B32:G32">B9+B17</f>
        <v>320681501</v>
      </c>
      <c r="C32" s="12">
        <f t="shared" si="3"/>
        <v>0</v>
      </c>
      <c r="D32" s="12">
        <f t="shared" si="3"/>
        <v>0</v>
      </c>
      <c r="E32" s="12">
        <f t="shared" si="3"/>
        <v>320681501</v>
      </c>
      <c r="F32" s="12">
        <f t="shared" si="3"/>
        <v>0</v>
      </c>
      <c r="G32" s="12">
        <f t="shared" si="3"/>
        <v>320681501</v>
      </c>
    </row>
    <row r="33" spans="1:7" ht="14.25" customHeight="1">
      <c r="A33" s="91" t="s">
        <v>393</v>
      </c>
      <c r="B33" s="84">
        <v>13489799</v>
      </c>
      <c r="C33" s="84">
        <v>0</v>
      </c>
      <c r="D33" s="84">
        <v>0</v>
      </c>
      <c r="E33" s="84">
        <f aca="true" t="shared" si="4" ref="E33:E44">SUM(B33:D33)</f>
        <v>13489799</v>
      </c>
      <c r="F33" s="84">
        <v>0</v>
      </c>
      <c r="G33" s="84">
        <f aca="true" t="shared" si="5" ref="G33:G44">SUM(E33:F33)</f>
        <v>13489799</v>
      </c>
    </row>
    <row r="34" spans="1:7" ht="14.25" customHeight="1">
      <c r="A34" s="88" t="s">
        <v>316</v>
      </c>
      <c r="B34" s="8">
        <v>7629048</v>
      </c>
      <c r="C34" s="8">
        <v>0</v>
      </c>
      <c r="D34" s="8">
        <v>0</v>
      </c>
      <c r="E34" s="8">
        <f t="shared" si="4"/>
        <v>7629048</v>
      </c>
      <c r="F34" s="8">
        <v>0</v>
      </c>
      <c r="G34" s="8">
        <f t="shared" si="5"/>
        <v>7629048</v>
      </c>
    </row>
    <row r="35" spans="1:7" ht="14.25" customHeight="1">
      <c r="A35" s="88" t="s">
        <v>318</v>
      </c>
      <c r="B35" s="8">
        <v>0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f t="shared" si="5"/>
        <v>0</v>
      </c>
    </row>
    <row r="36" spans="1:7" ht="14.25" customHeight="1">
      <c r="A36" s="88" t="s">
        <v>320</v>
      </c>
      <c r="B36" s="8">
        <v>3800000</v>
      </c>
      <c r="C36" s="8">
        <v>0</v>
      </c>
      <c r="D36" s="8">
        <v>0</v>
      </c>
      <c r="E36" s="8">
        <f t="shared" si="4"/>
        <v>3800000</v>
      </c>
      <c r="F36" s="8">
        <v>0</v>
      </c>
      <c r="G36" s="8">
        <f t="shared" si="5"/>
        <v>3800000</v>
      </c>
    </row>
    <row r="37" spans="1:7" ht="14.25" customHeight="1">
      <c r="A37" s="88" t="s">
        <v>322</v>
      </c>
      <c r="B37" s="8">
        <v>0</v>
      </c>
      <c r="C37" s="8">
        <v>0</v>
      </c>
      <c r="D37" s="8">
        <v>0</v>
      </c>
      <c r="E37" s="8">
        <f t="shared" si="4"/>
        <v>0</v>
      </c>
      <c r="F37" s="8">
        <v>0</v>
      </c>
      <c r="G37" s="8">
        <f t="shared" si="5"/>
        <v>0</v>
      </c>
    </row>
    <row r="38" spans="1:7" ht="14.25" customHeight="1">
      <c r="A38" s="88" t="s">
        <v>326</v>
      </c>
      <c r="B38" s="8">
        <v>116500</v>
      </c>
      <c r="C38" s="8">
        <v>0</v>
      </c>
      <c r="D38" s="8">
        <v>0</v>
      </c>
      <c r="E38" s="8">
        <f t="shared" si="4"/>
        <v>116500</v>
      </c>
      <c r="F38" s="8">
        <v>0</v>
      </c>
      <c r="G38" s="8">
        <f t="shared" si="5"/>
        <v>116500</v>
      </c>
    </row>
    <row r="39" spans="1:7" ht="14.25" customHeight="1">
      <c r="A39" s="88" t="s">
        <v>340</v>
      </c>
      <c r="B39" s="8">
        <v>30000</v>
      </c>
      <c r="C39" s="8">
        <v>0</v>
      </c>
      <c r="D39" s="8">
        <v>0</v>
      </c>
      <c r="E39" s="8">
        <f t="shared" si="4"/>
        <v>30000</v>
      </c>
      <c r="F39" s="8">
        <v>0</v>
      </c>
      <c r="G39" s="8">
        <f t="shared" si="5"/>
        <v>30000</v>
      </c>
    </row>
    <row r="40" spans="1:7" ht="14.25" customHeight="1">
      <c r="A40" s="18" t="s">
        <v>394</v>
      </c>
      <c r="B40" s="8">
        <v>0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f t="shared" si="5"/>
        <v>0</v>
      </c>
    </row>
    <row r="41" spans="1:7" ht="14.25" customHeight="1">
      <c r="A41" s="18" t="s">
        <v>341</v>
      </c>
      <c r="B41" s="8">
        <v>1914251</v>
      </c>
      <c r="C41" s="8">
        <v>0</v>
      </c>
      <c r="D41" s="8">
        <v>0</v>
      </c>
      <c r="E41" s="8">
        <f t="shared" si="4"/>
        <v>1914251</v>
      </c>
      <c r="F41" s="8">
        <v>0</v>
      </c>
      <c r="G41" s="8">
        <f t="shared" si="5"/>
        <v>1914251</v>
      </c>
    </row>
    <row r="42" spans="1:7" ht="14.25" customHeight="1">
      <c r="A42" s="86" t="s">
        <v>345</v>
      </c>
      <c r="B42" s="87">
        <v>38240300</v>
      </c>
      <c r="C42" s="87">
        <v>0</v>
      </c>
      <c r="D42" s="87">
        <v>0</v>
      </c>
      <c r="E42" s="87">
        <f t="shared" si="4"/>
        <v>38240300</v>
      </c>
      <c r="F42" s="87">
        <v>0</v>
      </c>
      <c r="G42" s="87">
        <f t="shared" si="5"/>
        <v>38240300</v>
      </c>
    </row>
    <row r="43" spans="1:7" ht="14.25" customHeight="1">
      <c r="A43" s="18" t="s">
        <v>347</v>
      </c>
      <c r="B43" s="8">
        <v>26600000</v>
      </c>
      <c r="C43" s="8">
        <v>0</v>
      </c>
      <c r="D43" s="8">
        <v>0</v>
      </c>
      <c r="E43" s="8">
        <f t="shared" si="4"/>
        <v>26600000</v>
      </c>
      <c r="F43" s="8">
        <v>0</v>
      </c>
      <c r="G43" s="8">
        <f t="shared" si="5"/>
        <v>26600000</v>
      </c>
    </row>
    <row r="44" spans="1:7" ht="14.25" customHeight="1">
      <c r="A44" s="35" t="s">
        <v>353</v>
      </c>
      <c r="B44" s="15">
        <v>11640300</v>
      </c>
      <c r="C44" s="15">
        <v>0</v>
      </c>
      <c r="D44" s="15">
        <v>0</v>
      </c>
      <c r="E44" s="15">
        <f t="shared" si="4"/>
        <v>11640300</v>
      </c>
      <c r="F44" s="15">
        <v>0</v>
      </c>
      <c r="G44" s="15">
        <f t="shared" si="5"/>
        <v>11640300</v>
      </c>
    </row>
    <row r="45" spans="1:7" ht="14.25" customHeight="1">
      <c r="A45" s="90" t="s">
        <v>359</v>
      </c>
      <c r="B45" s="12">
        <f aca="true" t="shared" si="6" ref="B45:G45">B33+B42</f>
        <v>51730099</v>
      </c>
      <c r="C45" s="12">
        <f t="shared" si="6"/>
        <v>0</v>
      </c>
      <c r="D45" s="12">
        <f t="shared" si="6"/>
        <v>0</v>
      </c>
      <c r="E45" s="12">
        <f t="shared" si="6"/>
        <v>51730099</v>
      </c>
      <c r="F45" s="12">
        <f t="shared" si="6"/>
        <v>0</v>
      </c>
      <c r="G45" s="12">
        <f t="shared" si="6"/>
        <v>51730099</v>
      </c>
    </row>
    <row r="46" spans="1:7" ht="14.25" customHeight="1">
      <c r="A46" s="6" t="s">
        <v>363</v>
      </c>
      <c r="B46" s="7">
        <v>3531440</v>
      </c>
      <c r="C46" s="7">
        <v>0</v>
      </c>
      <c r="D46" s="7">
        <v>0</v>
      </c>
      <c r="E46" s="7">
        <f aca="true" t="shared" si="7" ref="E46:E56">SUM(B46:D46)</f>
        <v>3531440</v>
      </c>
      <c r="F46" s="7">
        <v>0</v>
      </c>
      <c r="G46" s="7">
        <f aca="true" t="shared" si="8" ref="G46:G56">SUM(E46:F46)</f>
        <v>3531440</v>
      </c>
    </row>
    <row r="47" spans="1:7" ht="14.25" customHeight="1">
      <c r="A47" s="10" t="s">
        <v>365</v>
      </c>
      <c r="B47" s="8">
        <v>3531440</v>
      </c>
      <c r="C47" s="8">
        <v>0</v>
      </c>
      <c r="D47" s="8">
        <v>0</v>
      </c>
      <c r="E47" s="8">
        <f t="shared" si="7"/>
        <v>3531440</v>
      </c>
      <c r="F47" s="8">
        <v>0</v>
      </c>
      <c r="G47" s="8">
        <f t="shared" si="8"/>
        <v>3531440</v>
      </c>
    </row>
    <row r="48" spans="1:7" ht="14.25" customHeight="1">
      <c r="A48" s="10" t="s">
        <v>367</v>
      </c>
      <c r="B48" s="8">
        <v>114890102</v>
      </c>
      <c r="C48" s="8">
        <v>0</v>
      </c>
      <c r="D48" s="8">
        <v>0</v>
      </c>
      <c r="E48" s="8">
        <f t="shared" si="7"/>
        <v>114890102</v>
      </c>
      <c r="F48" s="8">
        <v>0</v>
      </c>
      <c r="G48" s="8">
        <f t="shared" si="8"/>
        <v>114890102</v>
      </c>
    </row>
    <row r="49" spans="1:7" ht="14.25" customHeight="1">
      <c r="A49" s="10" t="s">
        <v>369</v>
      </c>
      <c r="B49" s="8">
        <v>86390000</v>
      </c>
      <c r="C49" s="8">
        <v>0</v>
      </c>
      <c r="D49" s="8">
        <v>0</v>
      </c>
      <c r="E49" s="8">
        <f t="shared" si="7"/>
        <v>86390000</v>
      </c>
      <c r="F49" s="8">
        <v>0</v>
      </c>
      <c r="G49" s="8">
        <f t="shared" si="8"/>
        <v>86390000</v>
      </c>
    </row>
    <row r="50" spans="1:7" ht="14.25" customHeight="1">
      <c r="A50" s="10" t="s">
        <v>371</v>
      </c>
      <c r="B50" s="8">
        <v>10500000</v>
      </c>
      <c r="C50" s="8">
        <v>0</v>
      </c>
      <c r="D50" s="8">
        <v>0</v>
      </c>
      <c r="E50" s="8">
        <f>SUM(B50:D50)</f>
        <v>10500000</v>
      </c>
      <c r="F50" s="8">
        <v>0</v>
      </c>
      <c r="G50" s="8">
        <f>SUM(E50:F50)</f>
        <v>10500000</v>
      </c>
    </row>
    <row r="51" spans="1:7" ht="14.25" customHeight="1">
      <c r="A51" s="10" t="s">
        <v>373</v>
      </c>
      <c r="B51" s="8">
        <v>36000000</v>
      </c>
      <c r="C51" s="8">
        <v>0</v>
      </c>
      <c r="D51" s="8">
        <v>0</v>
      </c>
      <c r="E51" s="8">
        <f>SUM(B51:D51)</f>
        <v>36000000</v>
      </c>
      <c r="F51" s="8">
        <v>0</v>
      </c>
      <c r="G51" s="8">
        <f>SUM(E51:F51)</f>
        <v>36000000</v>
      </c>
    </row>
    <row r="52" spans="1:7" ht="14.25" customHeight="1">
      <c r="A52" s="10" t="s">
        <v>375</v>
      </c>
      <c r="B52" s="8">
        <v>4950000</v>
      </c>
      <c r="C52" s="8">
        <v>0</v>
      </c>
      <c r="D52" s="8">
        <v>0</v>
      </c>
      <c r="E52" s="8">
        <f>SUM(B52:D52)</f>
        <v>4950000</v>
      </c>
      <c r="F52" s="8">
        <v>0</v>
      </c>
      <c r="G52" s="8">
        <f>SUM(E52:F52)</f>
        <v>4950000</v>
      </c>
    </row>
    <row r="53" spans="1:7" ht="14.25" customHeight="1">
      <c r="A53" s="10" t="s">
        <v>377</v>
      </c>
      <c r="B53" s="8">
        <v>29650000</v>
      </c>
      <c r="C53" s="8">
        <v>0</v>
      </c>
      <c r="D53" s="8">
        <v>0</v>
      </c>
      <c r="E53" s="8">
        <f t="shared" si="7"/>
        <v>29650000</v>
      </c>
      <c r="F53" s="8">
        <v>0</v>
      </c>
      <c r="G53" s="8">
        <f t="shared" si="8"/>
        <v>29650000</v>
      </c>
    </row>
    <row r="54" spans="1:7" ht="14.25" customHeight="1">
      <c r="A54" s="18" t="s">
        <v>379</v>
      </c>
      <c r="B54" s="8">
        <v>5290000</v>
      </c>
      <c r="C54" s="8">
        <v>0</v>
      </c>
      <c r="D54" s="8">
        <v>0</v>
      </c>
      <c r="E54" s="8">
        <f t="shared" si="7"/>
        <v>5290000</v>
      </c>
      <c r="F54" s="8">
        <v>0</v>
      </c>
      <c r="G54" s="8">
        <f t="shared" si="8"/>
        <v>5290000</v>
      </c>
    </row>
    <row r="55" spans="1:7" ht="14.25" customHeight="1">
      <c r="A55" s="10" t="s">
        <v>381</v>
      </c>
      <c r="B55" s="8">
        <v>64139860</v>
      </c>
      <c r="C55" s="8">
        <v>0</v>
      </c>
      <c r="D55" s="8">
        <v>0</v>
      </c>
      <c r="E55" s="8">
        <f t="shared" si="7"/>
        <v>64139860</v>
      </c>
      <c r="F55" s="8">
        <v>0</v>
      </c>
      <c r="G55" s="8">
        <f t="shared" si="8"/>
        <v>64139860</v>
      </c>
    </row>
    <row r="56" spans="1:7" ht="14.25" customHeight="1">
      <c r="A56" s="14" t="s">
        <v>383</v>
      </c>
      <c r="B56" s="15">
        <v>13298888</v>
      </c>
      <c r="C56" s="15">
        <v>0</v>
      </c>
      <c r="D56" s="15">
        <v>0</v>
      </c>
      <c r="E56" s="15">
        <f t="shared" si="7"/>
        <v>13298888</v>
      </c>
      <c r="F56" s="15">
        <v>0</v>
      </c>
      <c r="G56" s="15">
        <f t="shared" si="8"/>
        <v>13298888</v>
      </c>
    </row>
    <row r="57" spans="1:7" ht="14.25" customHeight="1">
      <c r="A57" s="92" t="s">
        <v>386</v>
      </c>
      <c r="B57" s="12">
        <f aca="true" t="shared" si="9" ref="B57:G57">B46+B48+B49+B55</f>
        <v>268951402</v>
      </c>
      <c r="C57" s="12">
        <f t="shared" si="9"/>
        <v>0</v>
      </c>
      <c r="D57" s="12">
        <f t="shared" si="9"/>
        <v>0</v>
      </c>
      <c r="E57" s="12">
        <f t="shared" si="9"/>
        <v>268951402</v>
      </c>
      <c r="F57" s="12">
        <f t="shared" si="9"/>
        <v>0</v>
      </c>
      <c r="G57" s="12">
        <f t="shared" si="9"/>
        <v>268951402</v>
      </c>
    </row>
    <row r="58" spans="1:7" ht="14.25" customHeight="1">
      <c r="A58" s="90" t="s">
        <v>388</v>
      </c>
      <c r="B58" s="12">
        <f aca="true" t="shared" si="10" ref="B58:G58">B45+B57</f>
        <v>320681501</v>
      </c>
      <c r="C58" s="12">
        <f t="shared" si="10"/>
        <v>0</v>
      </c>
      <c r="D58" s="12">
        <f t="shared" si="10"/>
        <v>0</v>
      </c>
      <c r="E58" s="12">
        <f t="shared" si="10"/>
        <v>320681501</v>
      </c>
      <c r="F58" s="12">
        <f t="shared" si="10"/>
        <v>0</v>
      </c>
      <c r="G58" s="12">
        <f t="shared" si="10"/>
        <v>320681501</v>
      </c>
    </row>
    <row r="59" spans="1:7" ht="14.25" customHeight="1">
      <c r="A59" s="133"/>
      <c r="B59" s="134"/>
      <c r="C59" s="134"/>
      <c r="D59" s="134"/>
      <c r="E59" s="134"/>
      <c r="F59" s="134"/>
      <c r="G59" s="134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</sheetData>
  <sheetProtection/>
  <mergeCells count="10">
    <mergeCell ref="A59:G59"/>
    <mergeCell ref="A3:G3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2016-12-09T04:50:25Z</dcterms:created>
  <dcterms:modified xsi:type="dcterms:W3CDTF">2016-12-14T07:35:28Z</dcterms:modified>
  <cp:category/>
  <cp:version/>
  <cp:contentType/>
  <cp:contentStatus/>
</cp:coreProperties>
</file>