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8120" windowHeight="8490" firstSheet="1" activeTab="1"/>
  </bookViews>
  <sheets>
    <sheet name="住記活用業務依頼票" sheetId="1" state="hidden" r:id="rId1"/>
    <sheet name="別紙" sheetId="2" r:id="rId2"/>
    <sheet name="【H30】人数算出表" sheetId="3" state="hidden" r:id="rId3"/>
    <sheet name="記入例" sheetId="4" state="hidden" r:id="rId4"/>
  </sheets>
  <externalReferences>
    <externalReference r:id="rId7"/>
  </externalReferences>
  <definedNames>
    <definedName name="_xlnm.Print_Area" localSheetId="1">'別紙'!$A$1:$AU$38</definedName>
  </definedNames>
  <calcPr fullCalcOnLoad="1"/>
</workbook>
</file>

<file path=xl/comments3.xml><?xml version="1.0" encoding="utf-8"?>
<comments xmlns="http://schemas.openxmlformats.org/spreadsheetml/2006/main">
  <authors>
    <author>作成者</author>
  </authors>
  <commentList>
    <comment ref="K38" authorId="0">
      <text>
        <r>
          <rPr>
            <b/>
            <sz val="9"/>
            <rFont val="MS P ゴシック"/>
            <family val="3"/>
          </rPr>
          <t>+1補正を行った。
※小数点を切り捨てたうち（黄緑色のセル）、小数点以下が一番大きいため</t>
        </r>
      </text>
    </comment>
  </commentList>
</comments>
</file>

<file path=xl/sharedStrings.xml><?xml version="1.0" encoding="utf-8"?>
<sst xmlns="http://schemas.openxmlformats.org/spreadsheetml/2006/main" count="201" uniqueCount="138">
  <si>
    <t>課等名</t>
  </si>
  <si>
    <t>担当者</t>
  </si>
  <si>
    <t>内線</t>
  </si>
  <si>
    <t>件名</t>
  </si>
  <si>
    <t>業務区分</t>
  </si>
  <si>
    <t>定型・定例業務</t>
  </si>
  <si>
    <t>（</t>
  </si>
  <si>
    <t>月次業務</t>
  </si>
  <si>
    <t>年次業務</t>
  </si>
  <si>
    <t>その他</t>
  </si>
  <si>
    <t>（　　　　　　　　　　　　　　　　　　　　））</t>
  </si>
  <si>
    <t>従前運用のとおり</t>
  </si>
  <si>
    <t>処理手順等一部修正あり</t>
  </si>
  <si>
    <t>新規業務</t>
  </si>
  <si>
    <t>上記外の業務</t>
  </si>
  <si>
    <t>（過去の依頼実績</t>
  </si>
  <si>
    <t>　　あり</t>
  </si>
  <si>
    <t>　　なし</t>
  </si>
  <si>
    <t>　　個人情報取扱事務届出済</t>
  </si>
  <si>
    <t>⇒</t>
  </si>
  <si>
    <t>事務内容
および
抽出対象
等条件</t>
  </si>
  <si>
    <t>納品希望日</t>
  </si>
  <si>
    <t>平成　　　年　　　月　　　日</t>
  </si>
  <si>
    <t>依頼日</t>
  </si>
  <si>
    <t>　　　なし</t>
  </si>
  <si>
    <t>　　あり（要資料添付）</t>
  </si>
  <si>
    <t>既定レイアウト</t>
  </si>
  <si>
    <t>納品形態</t>
  </si>
  <si>
    <t>　　DAT</t>
  </si>
  <si>
    <t>CSV</t>
  </si>
  <si>
    <t>PDF（宛名シール）</t>
  </si>
  <si>
    <t>市民課処理欄</t>
  </si>
  <si>
    <t>受付日</t>
  </si>
  <si>
    <t>使用EUCコード</t>
  </si>
  <si>
    <t>EUC処理名</t>
  </si>
  <si>
    <t>※新規に依頼をする場合には、必ず事前に市民課担当者に処理内容に対する抽出可否を確認してください。</t>
  </si>
  <si>
    <t>※新規に依頼をする場合には、必ず事前に市民課担当者に処理内容に対する抽出可否を確認してください。</t>
  </si>
  <si>
    <t>EUC処理名</t>
  </si>
  <si>
    <t>使用EUCコード</t>
  </si>
  <si>
    <t>担当者</t>
  </si>
  <si>
    <t>平成　　　年　　　月　　　日</t>
  </si>
  <si>
    <t>受付日</t>
  </si>
  <si>
    <t>市民課処理欄</t>
  </si>
  <si>
    <t>PDF（宛名シール）</t>
  </si>
  <si>
    <t>CSV</t>
  </si>
  <si>
    <t>　　DAT</t>
  </si>
  <si>
    <t>納品形態</t>
  </si>
  <si>
    <t>　　　なし</t>
  </si>
  <si>
    <t>　　あり（要資料添付）</t>
  </si>
  <si>
    <t>既定レイアウト</t>
  </si>
  <si>
    <t>平成　　２７年　　６月　　１日</t>
  </si>
  <si>
    <t>納品希望日</t>
  </si>
  <si>
    <t>・抽出条件：平成２７年６月１日時点での現存住民のうち、××に住所を置いている者</t>
  </si>
  <si>
    <t>・必要項目：住所、氏名、生年月日、性別</t>
  </si>
  <si>
    <t>○○○○業務に係る対象者抽出のため、下記条件での抽出をお願いいたします。</t>
  </si>
  <si>
    <t>事務内容
および
抽出対象
等条件</t>
  </si>
  <si>
    <t>　　個人情報取扱事務届出済</t>
  </si>
  <si>
    <t>⇒</t>
  </si>
  <si>
    <t>　　なし</t>
  </si>
  <si>
    <t>（最終依頼年月日：　　　　　　　　　　　　　　　　　　）</t>
  </si>
  <si>
    <t>　　あり</t>
  </si>
  <si>
    <t>（過去の依頼実績</t>
  </si>
  <si>
    <t>上記外の業務</t>
  </si>
  <si>
    <t>新規業務</t>
  </si>
  <si>
    <t>処理手順等一部修正あり</t>
  </si>
  <si>
    <t>従前運用のとおり</t>
  </si>
  <si>
    <t>（</t>
  </si>
  <si>
    <t>（　　　　　　　　　　　　　　　　　　　　））</t>
  </si>
  <si>
    <t>その他</t>
  </si>
  <si>
    <t>年次業務</t>
  </si>
  <si>
    <t>月次業務</t>
  </si>
  <si>
    <t>定型・定例業務</t>
  </si>
  <si>
    <t>業務区分</t>
  </si>
  <si>
    <t>□□□□□□業務</t>
  </si>
  <si>
    <t>内線</t>
  </si>
  <si>
    <t>△△　××</t>
  </si>
  <si>
    <t>○○課</t>
  </si>
  <si>
    <t>平成　２７年　　５月　　７日</t>
  </si>
  <si>
    <t>依頼日</t>
  </si>
  <si>
    <t>※この用紙の原本は（X:\F＞市民活動部\5 市民課\★住記活用業務依頼）にあります。</t>
  </si>
  <si>
    <t>（最終依頼年月日：　　　　　　　　　　　　　　　　　　）)</t>
  </si>
  <si>
    <t>住記活用業務依頼書</t>
  </si>
  <si>
    <t>住記活用業務依頼書（記入例）</t>
  </si>
  <si>
    <t>こども支援課</t>
  </si>
  <si>
    <t>西村</t>
  </si>
  <si>
    <t>鎌倉市子ども・子育て支援事業ニーズの現状把握に資する調査事務</t>
  </si>
  <si>
    <t>子ども・子育て支援法に基づく「鎌倉市子ども・子育てきらきらプラン～かまくらっ子をみんなで育てよう！～」</t>
  </si>
  <si>
    <t>の策定に向けて、子育て世帯の教育・保育・子育て支援に関する現在の利用状況や今後の利用希望を把握</t>
  </si>
  <si>
    <t>する目的でニーズ量調査を実施するため、下記条件での対象者の無作為抽出をお願いいたします。</t>
  </si>
  <si>
    <t>（２）世帯の中で重複しないこと。</t>
  </si>
  <si>
    <t>（３）児童年齢０歳～５歳の地域別・年齢別児童を抽出。</t>
  </si>
  <si>
    <t>（１）平成30年９月１日現在の住民基本台帳から、別紙の生年月日要件などで抽出する。</t>
  </si>
  <si>
    <t>※詳細については別紙「鎌倉子ども・子育てきらきらプラン～かまくらっ子をみんなで育てよう！～策定に向け</t>
  </si>
  <si>
    <t>たニーズ調査対象者の抽出について」をご確認ください。</t>
  </si>
  <si>
    <t>ニーズ調査　サンプル数</t>
  </si>
  <si>
    <t>調査の制度を信頼水準95%の確率で標本誤差5%に収める(※)ため必要な有効回答数(小数点以下四捨五入)</t>
  </si>
  <si>
    <t>回収率60%を見込んだサンプル数
（小数点以下四捨五入）</t>
  </si>
  <si>
    <t>（※）「信頼水準95%の確率で標本誤差５%」とは「20回サンプリングをすれば、そのうち19回は母集団全体から得られる真の値の±５％の範囲に入る」ということ。</t>
  </si>
  <si>
    <t>子どもの人数　H30.9.1現在（年齢はH30.4.1現在）</t>
  </si>
  <si>
    <t>地域</t>
  </si>
  <si>
    <t>年齢</t>
  </si>
  <si>
    <t>男</t>
  </si>
  <si>
    <t>女</t>
  </si>
  <si>
    <t>母集団</t>
  </si>
  <si>
    <t>（四捨五入後）</t>
  </si>
  <si>
    <t>（四捨五入前）</t>
  </si>
  <si>
    <t>各地域小計</t>
  </si>
  <si>
    <t>鎌倉</t>
  </si>
  <si>
    <t>1-2</t>
  </si>
  <si>
    <t>3-5</t>
  </si>
  <si>
    <t>腰越</t>
  </si>
  <si>
    <t>深沢</t>
  </si>
  <si>
    <t>大船</t>
  </si>
  <si>
    <t>玉縄</t>
  </si>
  <si>
    <t>市内全域</t>
  </si>
  <si>
    <t>サンプル数合計</t>
  </si>
  <si>
    <t>↓必要な有効回答数の計算方法</t>
  </si>
  <si>
    <t>0-5合計</t>
  </si>
  <si>
    <t>計</t>
  </si>
  <si>
    <t>1-2</t>
  </si>
  <si>
    <t>3-5</t>
  </si>
  <si>
    <t>【必要項目】</t>
  </si>
  <si>
    <t>【抽出の条件】</t>
  </si>
  <si>
    <t>郵便番号、住所、氏名、生年月日</t>
  </si>
  <si>
    <t>（１）平成30年10月１日現在の住民基本台帳から、次の生年月日要件で抽出する。</t>
  </si>
  <si>
    <t>（３）年齢０歳～５歳の児童を抽出。</t>
  </si>
  <si>
    <t>【対象者生年月日（平成30年４月１日現在の年齢）】
５歳：平成24(2012)年4月2日　～　０歳：平成30年4月1日生まれ</t>
  </si>
  <si>
    <t>（２）世帯の中で重複しないこと。(世帯に複数の児童がいる場合は年齢が一番下の児童を抽出する。)</t>
  </si>
  <si>
    <t>下記の条件で無作為抽出を行いました。</t>
  </si>
  <si>
    <t>3-5</t>
  </si>
  <si>
    <t>計</t>
  </si>
  <si>
    <t>年齢</t>
  </si>
  <si>
    <t>表１【抽出結果(発送件数)】</t>
  </si>
  <si>
    <t>表２【回答数】</t>
  </si>
  <si>
    <t>ニーズ量調査対象者の抽出条件と結果について</t>
  </si>
  <si>
    <t>年齢無回答</t>
  </si>
  <si>
    <t>地域無回答</t>
  </si>
  <si>
    <t>表３【回収率】※表２÷表１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</si>
</sst>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Red]\-#,##0.00000"/>
    <numFmt numFmtId="177" formatCode="0.0%"/>
  </numFmts>
  <fonts count="63">
    <font>
      <sz val="11"/>
      <color theme="1"/>
      <name val="Calibri"/>
      <family val="3"/>
    </font>
    <font>
      <sz val="11"/>
      <color indexed="8"/>
      <name val="ＭＳ Ｐゴシック"/>
      <family val="3"/>
    </font>
    <font>
      <sz val="6"/>
      <name val="ＭＳ Ｐゴシック"/>
      <family val="3"/>
    </font>
    <font>
      <sz val="9"/>
      <name val="Meiryo UI"/>
      <family val="3"/>
    </font>
    <font>
      <b/>
      <sz val="11"/>
      <name val="ＭＳ Ｐゴシック"/>
      <family val="3"/>
    </font>
    <font>
      <b/>
      <sz val="9"/>
      <name val="MS P ゴシック"/>
      <family val="3"/>
    </font>
    <font>
      <sz val="11"/>
      <name val="ＭＳ 明朝"/>
      <family val="1"/>
    </font>
    <font>
      <sz val="12"/>
      <name val="ＭＳ ゴシック"/>
      <family val="3"/>
    </font>
    <font>
      <sz val="6"/>
      <name val="ＭＳ 明朝"/>
      <family val="1"/>
    </font>
    <font>
      <sz val="11"/>
      <name val="ＭＳ ゴシック"/>
      <family val="3"/>
    </font>
    <font>
      <b/>
      <sz val="12"/>
      <name val="ＭＳ ゴシック"/>
      <family val="3"/>
    </font>
    <font>
      <b/>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22"/>
      <color indexed="8"/>
      <name val="ＭＳ Ｐゴシック"/>
      <family val="3"/>
    </font>
    <font>
      <sz val="11"/>
      <color indexed="8"/>
      <name val="HGP創英角ﾎﾟｯﾌﾟ体"/>
      <family val="3"/>
    </font>
    <font>
      <sz val="11"/>
      <color indexed="8"/>
      <name val="ＭＳ Ｐ明朝"/>
      <family val="1"/>
    </font>
    <font>
      <sz val="8"/>
      <color indexed="8"/>
      <name val="ＭＳ Ｐ明朝"/>
      <family val="1"/>
    </font>
    <font>
      <sz val="9"/>
      <color indexed="8"/>
      <name val="ＭＳ Ｐゴシック"/>
      <family val="3"/>
    </font>
    <font>
      <b/>
      <sz val="8"/>
      <color indexed="8"/>
      <name val="ＭＳ Ｐゴシック"/>
      <family val="3"/>
    </font>
    <font>
      <sz val="12"/>
      <color indexed="8"/>
      <name val="HGP創英角ﾎﾟｯﾌﾟ体"/>
      <family val="3"/>
    </font>
    <font>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22"/>
      <color theme="1"/>
      <name val="Calibri"/>
      <family val="3"/>
    </font>
    <font>
      <sz val="11"/>
      <color theme="1"/>
      <name val="HGP創英角ﾎﾟｯﾌﾟ体"/>
      <family val="3"/>
    </font>
    <font>
      <sz val="11"/>
      <color theme="1"/>
      <name val="ＭＳ Ｐ明朝"/>
      <family val="1"/>
    </font>
    <font>
      <b/>
      <sz val="11"/>
      <color theme="1"/>
      <name val="ＭＳ Ｐゴシック"/>
      <family val="3"/>
    </font>
    <font>
      <sz val="8"/>
      <color theme="1"/>
      <name val="ＭＳ Ｐ明朝"/>
      <family val="1"/>
    </font>
    <font>
      <sz val="9"/>
      <color theme="1"/>
      <name val="ＭＳ Ｐゴシック"/>
      <family val="3"/>
    </font>
    <font>
      <b/>
      <sz val="8"/>
      <color theme="1"/>
      <name val="ＭＳ Ｐゴシック"/>
      <family val="3"/>
    </font>
    <font>
      <sz val="12"/>
      <color theme="1"/>
      <name val="HGP創英角ﾎﾟｯﾌﾟ体"/>
      <family val="3"/>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3499799966812134"/>
        <bgColor indexed="64"/>
      </patternFill>
    </fill>
    <fill>
      <patternFill patternType="solid">
        <fgColor rgb="FF92D050"/>
        <bgColor indexed="64"/>
      </patternFill>
    </fill>
    <fill>
      <patternFill patternType="solid">
        <fgColor rgb="FFFFFF00"/>
        <bgColor indexed="64"/>
      </patternFill>
    </fill>
    <fill>
      <patternFill patternType="solid">
        <fgColor rgb="FFFFFF99"/>
        <bgColor indexed="64"/>
      </patternFill>
    </fill>
    <fill>
      <patternFill patternType="solid">
        <fgColor indexed="43"/>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color indexed="63"/>
      </right>
      <top style="dotted"/>
      <bottom>
        <color indexed="63"/>
      </bottom>
    </border>
    <border>
      <left>
        <color indexed="63"/>
      </left>
      <right style="medium"/>
      <top style="dotted"/>
      <bottom style="dotted"/>
    </border>
    <border>
      <left>
        <color indexed="63"/>
      </left>
      <right>
        <color indexed="63"/>
      </right>
      <top style="dotted"/>
      <bottom style="dotted"/>
    </border>
    <border>
      <left style="medium"/>
      <right>
        <color indexed="63"/>
      </right>
      <top style="dotted"/>
      <bottom style="dotted"/>
    </border>
    <border>
      <left>
        <color indexed="63"/>
      </left>
      <right style="medium"/>
      <top style="medium"/>
      <bottom style="dotted"/>
    </border>
    <border>
      <left>
        <color indexed="63"/>
      </left>
      <right>
        <color indexed="63"/>
      </right>
      <top style="medium"/>
      <bottom style="dotted"/>
    </border>
    <border>
      <left style="medium"/>
      <right>
        <color indexed="63"/>
      </right>
      <top style="medium"/>
      <bottom style="dotted"/>
    </border>
    <border>
      <left/>
      <right/>
      <top/>
      <bottom style="thin"/>
    </border>
    <border>
      <left/>
      <right style="thin"/>
      <top/>
      <bottom/>
    </border>
    <border>
      <left style="thin"/>
      <right/>
      <top style="thin"/>
      <bottom style="thin"/>
    </border>
    <border>
      <left style="thin"/>
      <right style="thin"/>
      <top style="thin"/>
      <bottom style="thin"/>
    </border>
    <border>
      <left/>
      <right style="hair"/>
      <top style="thin"/>
      <bottom style="thin"/>
    </border>
    <border>
      <left style="hair"/>
      <right style="hair"/>
      <top style="thin"/>
      <bottom style="thin"/>
    </border>
    <border>
      <left style="hair"/>
      <right style="thin"/>
      <top style="thin"/>
      <bottom/>
    </border>
    <border>
      <left style="thin"/>
      <right style="thin"/>
      <top/>
      <bottom style="hair"/>
    </border>
    <border>
      <left/>
      <right style="hair"/>
      <top/>
      <bottom style="hair"/>
    </border>
    <border>
      <left style="hair"/>
      <right/>
      <top/>
      <bottom style="hair"/>
    </border>
    <border>
      <left style="dotted"/>
      <right/>
      <top style="dotted"/>
      <bottom style="dotted"/>
    </border>
    <border>
      <left style="thin"/>
      <right style="thin"/>
      <top style="hair"/>
      <bottom style="hair"/>
    </border>
    <border>
      <left/>
      <right style="hair"/>
      <top style="hair"/>
      <bottom style="hair"/>
    </border>
    <border>
      <left style="hair"/>
      <right style="hair"/>
      <top style="hair"/>
      <bottom style="hair"/>
    </border>
    <border>
      <left style="hair"/>
      <right style="thin"/>
      <top/>
      <bottom style="hair"/>
    </border>
    <border>
      <left style="hair"/>
      <right/>
      <top style="hair"/>
      <bottom/>
    </border>
    <border>
      <left style="thin"/>
      <right/>
      <top/>
      <bottom/>
    </border>
    <border>
      <left style="hair"/>
      <right/>
      <top style="hair"/>
      <bottom style="hair"/>
    </border>
    <border>
      <left style="hair"/>
      <right style="thin"/>
      <top style="medium"/>
      <bottom style="hair"/>
    </border>
    <border>
      <left style="hair"/>
      <right style="thin"/>
      <top style="hair"/>
      <bottom style="hair"/>
    </border>
    <border>
      <left style="hair"/>
      <right style="thin"/>
      <top style="hair"/>
      <bottom style="medium"/>
    </border>
    <border>
      <left style="thin"/>
      <right style="thin"/>
      <top style="hair"/>
      <bottom/>
    </border>
    <border>
      <left/>
      <right style="hair"/>
      <top style="hair"/>
      <bottom/>
    </border>
    <border>
      <left style="hair"/>
      <right style="medium"/>
      <top style="hair"/>
      <bottom/>
    </border>
    <border>
      <left style="medium"/>
      <right style="medium"/>
      <top style="medium"/>
      <bottom>
        <color indexed="63"/>
      </bottom>
    </border>
    <border>
      <left/>
      <right/>
      <top style="thin"/>
      <bottom style="thin"/>
    </border>
    <border>
      <left/>
      <right style="thin"/>
      <top style="medium"/>
      <bottom style="thin"/>
    </border>
    <border>
      <left style="medium"/>
      <right style="medium"/>
      <top>
        <color indexed="63"/>
      </top>
      <bottom style="medium"/>
    </border>
    <border>
      <left style="thin"/>
      <right style="thin"/>
      <top style="hair"/>
      <bottom style="thin"/>
    </border>
    <border>
      <left/>
      <right style="hair"/>
      <top style="hair"/>
      <bottom style="thin"/>
    </border>
    <border>
      <left style="hair"/>
      <right/>
      <top style="hair"/>
      <bottom style="thin"/>
    </border>
    <border>
      <left style="thin"/>
      <right style="thin"/>
      <top style="thin"/>
      <bottom style="hair"/>
    </border>
    <border>
      <left/>
      <right style="hair"/>
      <top style="thin"/>
      <bottom style="hair"/>
    </border>
    <border>
      <left style="hair"/>
      <right/>
      <top style="thin"/>
      <bottom style="hair"/>
    </border>
    <border>
      <left style="double"/>
      <right style="double"/>
      <top style="double"/>
      <bottom style="double"/>
    </border>
    <border>
      <left style="hair"/>
      <right style="thin"/>
      <top style="hair"/>
      <bottom/>
    </border>
    <border>
      <left style="double"/>
      <right/>
      <top style="double"/>
      <bottom style="double"/>
    </border>
    <border>
      <left style="hair"/>
      <right style="double"/>
      <top style="double"/>
      <bottom style="double"/>
    </border>
    <border>
      <left style="medium"/>
      <right style="medium"/>
      <top>
        <color indexed="63"/>
      </top>
      <bottom>
        <color indexed="63"/>
      </bottom>
    </border>
    <border>
      <left style="thin"/>
      <right/>
      <top style="hair"/>
      <bottom style="thin"/>
    </border>
    <border>
      <left>
        <color indexed="63"/>
      </left>
      <right>
        <color indexed="63"/>
      </right>
      <top style="hair"/>
      <bottom style="thin"/>
    </border>
    <border>
      <left/>
      <right style="thin"/>
      <top style="hair"/>
      <bottom style="thin"/>
    </border>
    <border>
      <left style="thin"/>
      <right style="hair"/>
      <top style="hair"/>
      <bottom>
        <color indexed="63"/>
      </bottom>
    </border>
    <border>
      <left style="hair"/>
      <right style="hair"/>
      <top style="hair"/>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top style="hair"/>
      <bottom style="hair"/>
    </border>
    <border>
      <left>
        <color indexed="63"/>
      </left>
      <right>
        <color indexed="63"/>
      </right>
      <top style="hair"/>
      <bottom style="hair"/>
    </border>
    <border>
      <left>
        <color indexed="63"/>
      </left>
      <right style="thin"/>
      <top style="hair"/>
      <bottom style="hair"/>
    </border>
    <border>
      <left style="thin"/>
      <right style="hair"/>
      <top style="hair"/>
      <bottom style="hair"/>
    </border>
    <border>
      <left style="thin"/>
      <right/>
      <top style="thin"/>
      <bottom/>
    </border>
    <border>
      <left/>
      <right/>
      <top style="thin"/>
      <bottom/>
    </border>
    <border>
      <left/>
      <right style="thin"/>
      <top style="thin"/>
      <bottom/>
    </border>
    <border>
      <left style="thin"/>
      <right/>
      <top style="thin"/>
      <bottom style="hair"/>
    </border>
    <border>
      <left>
        <color indexed="63"/>
      </left>
      <right>
        <color indexed="63"/>
      </right>
      <top style="thin"/>
      <bottom style="hair"/>
    </border>
    <border>
      <left>
        <color indexed="63"/>
      </left>
      <right style="thin"/>
      <top style="thin"/>
      <bottom style="hair"/>
    </border>
    <border>
      <left style="thin"/>
      <right/>
      <top/>
      <bottom style="thin"/>
    </border>
    <border>
      <left/>
      <right style="thin"/>
      <top style="thin"/>
      <bottom style="thin"/>
    </border>
    <border>
      <left style="thin"/>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tted"/>
      <right style="dotted"/>
      <top style="dotted"/>
      <bottom style="dotted"/>
    </border>
    <border>
      <left style="dotted"/>
      <right style="dotted"/>
      <top style="dotted"/>
      <bottom/>
    </border>
    <border>
      <left style="dotted"/>
      <right style="dotted"/>
      <top/>
      <bottom/>
    </border>
    <border>
      <left style="dotted"/>
      <right style="dotted"/>
      <top/>
      <bottom style="thin"/>
    </border>
    <border>
      <left/>
      <right style="thin"/>
      <top/>
      <bottom style="thin"/>
    </border>
    <border diagonalUp="1">
      <left style="thin"/>
      <right style="thin"/>
      <top style="thin"/>
      <bottom style="thin"/>
      <diagonal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6" fillId="0" borderId="0">
      <alignment/>
      <protection/>
    </xf>
    <xf numFmtId="0" fontId="52" fillId="32" borderId="0" applyNumberFormat="0" applyBorder="0" applyAlignment="0" applyProtection="0"/>
  </cellStyleXfs>
  <cellXfs count="266">
    <xf numFmtId="0" fontId="0" fillId="0" borderId="0" xfId="0" applyFont="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53" fillId="0" borderId="14" xfId="0" applyFont="1" applyBorder="1" applyAlignment="1">
      <alignment horizontal="center" vertical="center"/>
    </xf>
    <xf numFmtId="0" fontId="0" fillId="0" borderId="0" xfId="0" applyFill="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4"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18" xfId="0" applyFill="1"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16" xfId="0" applyBorder="1" applyAlignment="1">
      <alignment vertical="center"/>
    </xf>
    <xf numFmtId="0" fontId="54" fillId="0" borderId="10" xfId="0" applyFont="1" applyBorder="1" applyAlignment="1">
      <alignment horizontal="center" vertical="center"/>
    </xf>
    <xf numFmtId="0" fontId="55" fillId="0" borderId="11" xfId="0" applyFont="1" applyBorder="1" applyAlignment="1">
      <alignment vertical="center"/>
    </xf>
    <xf numFmtId="0" fontId="55" fillId="0" borderId="10" xfId="0" applyFont="1" applyBorder="1" applyAlignment="1">
      <alignment vertical="center"/>
    </xf>
    <xf numFmtId="0" fontId="55" fillId="0" borderId="13" xfId="0" applyFont="1" applyBorder="1" applyAlignment="1">
      <alignment vertical="center"/>
    </xf>
    <xf numFmtId="0" fontId="55" fillId="0" borderId="26" xfId="0" applyFont="1" applyBorder="1" applyAlignment="1">
      <alignment vertical="center"/>
    </xf>
    <xf numFmtId="0" fontId="55" fillId="0" borderId="27" xfId="0" applyFont="1" applyBorder="1" applyAlignment="1">
      <alignment vertical="center"/>
    </xf>
    <xf numFmtId="0" fontId="55" fillId="0" borderId="28" xfId="0" applyFont="1" applyBorder="1" applyAlignment="1">
      <alignment vertical="center"/>
    </xf>
    <xf numFmtId="0" fontId="55" fillId="0" borderId="29" xfId="0" applyFont="1" applyBorder="1" applyAlignment="1">
      <alignment vertical="center"/>
    </xf>
    <xf numFmtId="0" fontId="55" fillId="0" borderId="30" xfId="0" applyFont="1" applyBorder="1" applyAlignment="1">
      <alignment vertical="center"/>
    </xf>
    <xf numFmtId="0" fontId="55" fillId="0" borderId="31" xfId="0" applyFont="1" applyBorder="1" applyAlignment="1">
      <alignment vertical="center"/>
    </xf>
    <xf numFmtId="0" fontId="56" fillId="0" borderId="0" xfId="0" applyFont="1" applyAlignment="1">
      <alignment/>
    </xf>
    <xf numFmtId="0" fontId="57" fillId="0" borderId="0" xfId="0" applyFont="1" applyAlignment="1">
      <alignment horizontal="left"/>
    </xf>
    <xf numFmtId="0" fontId="56" fillId="0" borderId="0" xfId="0" applyFont="1" applyBorder="1" applyAlignment="1">
      <alignment horizontal="right"/>
    </xf>
    <xf numFmtId="38" fontId="56" fillId="0" borderId="0" xfId="48" applyFont="1" applyBorder="1" applyAlignment="1">
      <alignment/>
    </xf>
    <xf numFmtId="38" fontId="56" fillId="0" borderId="0" xfId="48" applyFont="1" applyAlignment="1">
      <alignment shrinkToFit="1"/>
    </xf>
    <xf numFmtId="0" fontId="56" fillId="33" borderId="0" xfId="0" applyFont="1" applyFill="1" applyAlignment="1">
      <alignment/>
    </xf>
    <xf numFmtId="38" fontId="56" fillId="0" borderId="0" xfId="48" applyFont="1" applyAlignment="1">
      <alignment/>
    </xf>
    <xf numFmtId="0" fontId="0" fillId="0" borderId="0" xfId="0" applyAlignment="1">
      <alignment/>
    </xf>
    <xf numFmtId="0" fontId="56" fillId="0" borderId="0" xfId="0" applyFont="1" applyAlignment="1">
      <alignment horizontal="right"/>
    </xf>
    <xf numFmtId="0" fontId="56" fillId="0" borderId="0" xfId="0" applyFont="1" applyAlignment="1">
      <alignment horizontal="left"/>
    </xf>
    <xf numFmtId="0" fontId="58" fillId="0" borderId="0" xfId="0" applyFont="1" applyBorder="1" applyAlignment="1">
      <alignment vertical="center" wrapText="1"/>
    </xf>
    <xf numFmtId="0" fontId="56" fillId="0" borderId="32" xfId="0" applyFont="1" applyBorder="1" applyAlignment="1">
      <alignment/>
    </xf>
    <xf numFmtId="0" fontId="56" fillId="0" borderId="32" xfId="0" applyFont="1" applyBorder="1" applyAlignment="1">
      <alignment horizontal="right"/>
    </xf>
    <xf numFmtId="38" fontId="56" fillId="0" borderId="32" xfId="48" applyFont="1" applyBorder="1" applyAlignment="1">
      <alignment/>
    </xf>
    <xf numFmtId="0" fontId="56" fillId="0" borderId="33" xfId="0" applyFont="1" applyBorder="1" applyAlignment="1">
      <alignment horizontal="center" shrinkToFit="1"/>
    </xf>
    <xf numFmtId="0" fontId="57" fillId="0" borderId="34" xfId="0" applyFont="1" applyBorder="1" applyAlignment="1">
      <alignment horizontal="center" shrinkToFit="1"/>
    </xf>
    <xf numFmtId="0" fontId="57" fillId="0" borderId="35" xfId="0" applyFont="1" applyBorder="1" applyAlignment="1">
      <alignment horizontal="center" shrinkToFit="1"/>
    </xf>
    <xf numFmtId="38" fontId="57" fillId="0" borderId="36" xfId="48" applyFont="1" applyBorder="1" applyAlignment="1">
      <alignment horizontal="center" shrinkToFit="1"/>
    </xf>
    <xf numFmtId="38" fontId="57" fillId="0" borderId="37" xfId="48" applyFont="1" applyBorder="1" applyAlignment="1">
      <alignment horizontal="center" shrinkToFit="1"/>
    </xf>
    <xf numFmtId="38" fontId="57" fillId="0" borderId="38" xfId="48" applyFont="1" applyBorder="1" applyAlignment="1">
      <alignment horizontal="center" shrinkToFit="1"/>
    </xf>
    <xf numFmtId="0" fontId="56" fillId="0" borderId="0" xfId="0" applyFont="1" applyAlignment="1">
      <alignment horizontal="center" shrinkToFit="1"/>
    </xf>
    <xf numFmtId="0" fontId="56" fillId="0" borderId="0" xfId="0" applyFont="1" applyAlignment="1">
      <alignment shrinkToFit="1"/>
    </xf>
    <xf numFmtId="0" fontId="56" fillId="33" borderId="0" xfId="0" applyFont="1" applyFill="1" applyAlignment="1">
      <alignment shrinkToFit="1"/>
    </xf>
    <xf numFmtId="0" fontId="56" fillId="33" borderId="0" xfId="0" applyFont="1" applyFill="1" applyAlignment="1">
      <alignment horizontal="center" shrinkToFit="1"/>
    </xf>
    <xf numFmtId="38" fontId="56" fillId="0" borderId="14" xfId="48" applyFont="1" applyBorder="1" applyAlignment="1">
      <alignment horizontal="center" shrinkToFit="1"/>
    </xf>
    <xf numFmtId="0" fontId="56" fillId="0" borderId="0" xfId="0" applyFont="1" applyBorder="1" applyAlignment="1">
      <alignment/>
    </xf>
    <xf numFmtId="0" fontId="57" fillId="34" borderId="39" xfId="0" applyFont="1" applyFill="1" applyBorder="1" applyAlignment="1">
      <alignment horizontal="right" vertical="center"/>
    </xf>
    <xf numFmtId="38" fontId="57" fillId="34" borderId="40" xfId="48" applyFont="1" applyFill="1" applyBorder="1" applyAlignment="1">
      <alignment vertical="center"/>
    </xf>
    <xf numFmtId="38" fontId="57" fillId="34" borderId="41" xfId="48" applyFont="1" applyFill="1" applyBorder="1" applyAlignment="1">
      <alignment vertical="center"/>
    </xf>
    <xf numFmtId="38" fontId="57" fillId="34" borderId="14" xfId="48" applyFont="1" applyFill="1" applyBorder="1" applyAlignment="1">
      <alignment vertical="center"/>
    </xf>
    <xf numFmtId="0" fontId="56" fillId="0" borderId="0" xfId="0" applyFont="1" applyAlignment="1">
      <alignment vertical="center"/>
    </xf>
    <xf numFmtId="38" fontId="56" fillId="0" borderId="42" xfId="48" applyNumberFormat="1" applyFont="1" applyBorder="1" applyAlignment="1">
      <alignment vertical="center" shrinkToFit="1"/>
    </xf>
    <xf numFmtId="38" fontId="56" fillId="0" borderId="35" xfId="48" applyFont="1" applyBorder="1" applyAlignment="1">
      <alignment vertical="center" shrinkToFit="1"/>
    </xf>
    <xf numFmtId="0" fontId="56" fillId="0" borderId="14" xfId="0" applyFont="1" applyBorder="1" applyAlignment="1">
      <alignment vertical="center"/>
    </xf>
    <xf numFmtId="0" fontId="58" fillId="0" borderId="0" xfId="0" applyFont="1" applyAlignment="1">
      <alignment vertical="top" wrapText="1"/>
    </xf>
    <xf numFmtId="0" fontId="56" fillId="33" borderId="35" xfId="0" applyFont="1" applyFill="1" applyBorder="1" applyAlignment="1">
      <alignment vertical="center"/>
    </xf>
    <xf numFmtId="0" fontId="56" fillId="33" borderId="0" xfId="0" applyFont="1" applyFill="1" applyBorder="1" applyAlignment="1">
      <alignment vertical="center"/>
    </xf>
    <xf numFmtId="0" fontId="56" fillId="0" borderId="43" xfId="0" applyFont="1" applyBorder="1" applyAlignment="1">
      <alignment horizontal="right" vertical="center"/>
    </xf>
    <xf numFmtId="38" fontId="56" fillId="0" borderId="44" xfId="48" applyFont="1" applyBorder="1" applyAlignment="1">
      <alignment/>
    </xf>
    <xf numFmtId="38" fontId="56" fillId="0" borderId="45" xfId="48" applyFont="1" applyBorder="1" applyAlignment="1">
      <alignment/>
    </xf>
    <xf numFmtId="38" fontId="56" fillId="0" borderId="46" xfId="48" applyFont="1" applyBorder="1" applyAlignment="1">
      <alignment vertical="center"/>
    </xf>
    <xf numFmtId="38" fontId="56" fillId="0" borderId="47" xfId="48" applyFont="1" applyBorder="1" applyAlignment="1">
      <alignment vertical="center"/>
    </xf>
    <xf numFmtId="0" fontId="56" fillId="0" borderId="48" xfId="0" applyFont="1" applyBorder="1" applyAlignment="1">
      <alignment vertical="center"/>
    </xf>
    <xf numFmtId="38" fontId="56" fillId="0" borderId="0" xfId="48" applyFont="1" applyAlignment="1">
      <alignment vertical="center" shrinkToFit="1"/>
    </xf>
    <xf numFmtId="0" fontId="57" fillId="34" borderId="43" xfId="0" applyFont="1" applyFill="1" applyBorder="1" applyAlignment="1" quotePrefix="1">
      <alignment horizontal="right" vertical="center"/>
    </xf>
    <xf numFmtId="38" fontId="57" fillId="34" borderId="44" xfId="48" applyFont="1" applyFill="1" applyBorder="1" applyAlignment="1">
      <alignment vertical="center"/>
    </xf>
    <xf numFmtId="38" fontId="57" fillId="34" borderId="49" xfId="48" applyFont="1" applyFill="1" applyBorder="1" applyAlignment="1">
      <alignment vertical="center"/>
    </xf>
    <xf numFmtId="0" fontId="56" fillId="35" borderId="14" xfId="0" applyFont="1" applyFill="1" applyBorder="1" applyAlignment="1">
      <alignment vertical="center"/>
    </xf>
    <xf numFmtId="0" fontId="56" fillId="35" borderId="35" xfId="0" applyFont="1" applyFill="1" applyBorder="1" applyAlignment="1">
      <alignment vertical="center"/>
    </xf>
    <xf numFmtId="38" fontId="56" fillId="0" borderId="50" xfId="48" applyFont="1" applyBorder="1" applyAlignment="1">
      <alignment vertical="center"/>
    </xf>
    <xf numFmtId="38" fontId="56" fillId="0" borderId="51" xfId="48" applyFont="1" applyBorder="1" applyAlignment="1">
      <alignment vertical="center"/>
    </xf>
    <xf numFmtId="38" fontId="56" fillId="0" borderId="52" xfId="48" applyFont="1" applyBorder="1" applyAlignment="1">
      <alignment vertical="center"/>
    </xf>
    <xf numFmtId="49" fontId="57" fillId="34" borderId="53" xfId="0" applyNumberFormat="1" applyFont="1" applyFill="1" applyBorder="1" applyAlignment="1">
      <alignment horizontal="right" vertical="center"/>
    </xf>
    <xf numFmtId="38" fontId="57" fillId="34" borderId="54" xfId="48" applyFont="1" applyFill="1" applyBorder="1" applyAlignment="1">
      <alignment vertical="center"/>
    </xf>
    <xf numFmtId="38" fontId="57" fillId="34" borderId="55" xfId="48" applyFont="1" applyFill="1" applyBorder="1" applyAlignment="1">
      <alignment vertical="center"/>
    </xf>
    <xf numFmtId="38" fontId="57" fillId="34" borderId="56" xfId="48" applyFont="1" applyFill="1" applyBorder="1" applyAlignment="1">
      <alignment vertical="center"/>
    </xf>
    <xf numFmtId="49" fontId="57" fillId="34" borderId="34" xfId="0" applyNumberFormat="1" applyFont="1" applyFill="1" applyBorder="1" applyAlignment="1">
      <alignment horizontal="right" vertical="center"/>
    </xf>
    <xf numFmtId="38" fontId="57" fillId="34" borderId="57" xfId="48" applyFont="1" applyFill="1" applyBorder="1" applyAlignment="1">
      <alignment vertical="center"/>
    </xf>
    <xf numFmtId="38" fontId="56" fillId="34" borderId="58" xfId="48" applyFont="1" applyFill="1" applyBorder="1" applyAlignment="1">
      <alignment vertical="center"/>
    </xf>
    <xf numFmtId="38" fontId="56" fillId="0" borderId="27" xfId="48" applyNumberFormat="1" applyFont="1" applyBorder="1" applyAlignment="1">
      <alignment vertical="center" shrinkToFit="1"/>
    </xf>
    <xf numFmtId="38" fontId="56" fillId="0" borderId="57" xfId="48" applyFont="1" applyBorder="1" applyAlignment="1">
      <alignment vertical="center" shrinkToFit="1"/>
    </xf>
    <xf numFmtId="38" fontId="56" fillId="36" borderId="14" xfId="48" applyFont="1" applyFill="1" applyBorder="1" applyAlignment="1">
      <alignment/>
    </xf>
    <xf numFmtId="38" fontId="57" fillId="34" borderId="59" xfId="48" applyFont="1" applyFill="1" applyBorder="1" applyAlignment="1">
      <alignment vertical="center"/>
    </xf>
    <xf numFmtId="0" fontId="58" fillId="0" borderId="0" xfId="0" applyFont="1" applyAlignment="1" quotePrefix="1">
      <alignment vertical="top" wrapText="1"/>
    </xf>
    <xf numFmtId="49" fontId="57" fillId="34" borderId="60" xfId="0" applyNumberFormat="1" applyFont="1" applyFill="1" applyBorder="1" applyAlignment="1">
      <alignment horizontal="right" vertical="center"/>
    </xf>
    <xf numFmtId="38" fontId="57" fillId="34" borderId="61" xfId="48" applyFont="1" applyFill="1" applyBorder="1" applyAlignment="1">
      <alignment vertical="center"/>
    </xf>
    <xf numFmtId="38" fontId="57" fillId="34" borderId="62" xfId="48" applyFont="1" applyFill="1" applyBorder="1" applyAlignment="1">
      <alignment vertical="center"/>
    </xf>
    <xf numFmtId="0" fontId="56" fillId="33" borderId="14" xfId="0" applyFont="1" applyFill="1" applyBorder="1" applyAlignment="1">
      <alignment vertical="center"/>
    </xf>
    <xf numFmtId="0" fontId="58" fillId="33" borderId="0" xfId="0" applyFont="1" applyFill="1" applyAlignment="1">
      <alignment vertical="top" wrapText="1"/>
    </xf>
    <xf numFmtId="38" fontId="56" fillId="33" borderId="0" xfId="0" applyNumberFormat="1" applyFont="1" applyFill="1" applyAlignment="1">
      <alignment/>
    </xf>
    <xf numFmtId="38" fontId="56" fillId="0" borderId="0" xfId="48" applyNumberFormat="1" applyFont="1" applyBorder="1" applyAlignment="1">
      <alignment vertical="center" shrinkToFit="1"/>
    </xf>
    <xf numFmtId="38" fontId="56" fillId="0" borderId="0" xfId="48" applyFont="1" applyBorder="1" applyAlignment="1">
      <alignment vertical="center" shrinkToFit="1"/>
    </xf>
    <xf numFmtId="0" fontId="56" fillId="0" borderId="0" xfId="0" applyFont="1" applyAlignment="1">
      <alignment horizontal="right" vertical="center"/>
    </xf>
    <xf numFmtId="38" fontId="56" fillId="0" borderId="0" xfId="48" applyFont="1" applyAlignment="1">
      <alignment vertical="center"/>
    </xf>
    <xf numFmtId="0" fontId="57" fillId="34" borderId="63" xfId="0" applyFont="1" applyFill="1" applyBorder="1" applyAlignment="1">
      <alignment horizontal="right" vertical="center"/>
    </xf>
    <xf numFmtId="38" fontId="57" fillId="34" borderId="64" xfId="48" applyFont="1" applyFill="1" applyBorder="1" applyAlignment="1">
      <alignment vertical="center"/>
    </xf>
    <xf numFmtId="38" fontId="57" fillId="34" borderId="65" xfId="48" applyFont="1" applyFill="1" applyBorder="1" applyAlignment="1">
      <alignment vertical="center"/>
    </xf>
    <xf numFmtId="38" fontId="56" fillId="0" borderId="0" xfId="48" applyFont="1" applyAlignment="1">
      <alignment horizontal="right" vertical="center" shrinkToFit="1"/>
    </xf>
    <xf numFmtId="38" fontId="57" fillId="36" borderId="35" xfId="48" applyFont="1" applyFill="1" applyBorder="1" applyAlignment="1">
      <alignment vertical="center" shrinkToFit="1"/>
    </xf>
    <xf numFmtId="0" fontId="56" fillId="0" borderId="0" xfId="0" applyFont="1" applyAlignment="1">
      <alignment horizontal="center" vertical="center"/>
    </xf>
    <xf numFmtId="38" fontId="57" fillId="36" borderId="66" xfId="48" applyFont="1" applyFill="1" applyBorder="1" applyAlignment="1">
      <alignment vertical="center" shrinkToFit="1"/>
    </xf>
    <xf numFmtId="38" fontId="56" fillId="0" borderId="44" xfId="48" applyFont="1" applyBorder="1" applyAlignment="1">
      <alignment vertical="center"/>
    </xf>
    <xf numFmtId="38" fontId="56" fillId="0" borderId="45" xfId="48" applyFont="1" applyBorder="1" applyAlignment="1">
      <alignment vertical="center"/>
    </xf>
    <xf numFmtId="38" fontId="56" fillId="0" borderId="0" xfId="48" applyFont="1" applyAlignment="1">
      <alignment horizontal="right" shrinkToFit="1"/>
    </xf>
    <xf numFmtId="0" fontId="58" fillId="0" borderId="0" xfId="0" applyFont="1" applyAlignment="1">
      <alignment wrapText="1"/>
    </xf>
    <xf numFmtId="38" fontId="56" fillId="0" borderId="67" xfId="48" applyFont="1" applyBorder="1" applyAlignment="1">
      <alignment vertical="center"/>
    </xf>
    <xf numFmtId="38" fontId="59" fillId="0" borderId="48" xfId="48" applyFont="1" applyBorder="1" applyAlignment="1">
      <alignment/>
    </xf>
    <xf numFmtId="38" fontId="59" fillId="0" borderId="0" xfId="48" applyFont="1" applyAlignment="1">
      <alignment shrinkToFit="1"/>
    </xf>
    <xf numFmtId="56" fontId="57" fillId="34" borderId="43" xfId="0" applyNumberFormat="1" applyFont="1" applyFill="1" applyBorder="1" applyAlignment="1" quotePrefix="1">
      <alignment horizontal="right" vertical="center"/>
    </xf>
    <xf numFmtId="176" fontId="56" fillId="0" borderId="0" xfId="48" applyNumberFormat="1" applyFont="1" applyAlignment="1">
      <alignment shrinkToFit="1"/>
    </xf>
    <xf numFmtId="38" fontId="57" fillId="0" borderId="68" xfId="48" applyFont="1" applyBorder="1" applyAlignment="1">
      <alignment vertical="center" shrinkToFit="1"/>
    </xf>
    <xf numFmtId="38" fontId="57" fillId="0" borderId="69" xfId="48" applyFont="1" applyBorder="1" applyAlignment="1">
      <alignment vertical="center"/>
    </xf>
    <xf numFmtId="0" fontId="7" fillId="0" borderId="0" xfId="60" applyFont="1" applyAlignment="1">
      <alignment horizontal="left" wrapText="1"/>
      <protection/>
    </xf>
    <xf numFmtId="0" fontId="7" fillId="0" borderId="0" xfId="60" applyFont="1" applyAlignment="1">
      <alignment wrapText="1"/>
      <protection/>
    </xf>
    <xf numFmtId="0" fontId="9" fillId="0" borderId="0" xfId="60" applyFont="1">
      <alignment/>
      <protection/>
    </xf>
    <xf numFmtId="0" fontId="6" fillId="0" borderId="0" xfId="60">
      <alignment/>
      <protection/>
    </xf>
    <xf numFmtId="0" fontId="6" fillId="0" borderId="0" xfId="60" applyFont="1">
      <alignment/>
      <protection/>
    </xf>
    <xf numFmtId="0" fontId="6" fillId="0" borderId="0" xfId="60" applyFont="1" applyBorder="1">
      <alignment/>
      <protection/>
    </xf>
    <xf numFmtId="0" fontId="6" fillId="0" borderId="0" xfId="60" applyFont="1" applyBorder="1" applyAlignment="1">
      <alignment horizontal="left" vertical="top" wrapText="1"/>
      <protection/>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horizontal="right" vertical="center"/>
    </xf>
    <xf numFmtId="0" fontId="0" fillId="0" borderId="17" xfId="0" applyBorder="1" applyAlignment="1">
      <alignment horizontal="right" vertical="center"/>
    </xf>
    <xf numFmtId="58" fontId="0" fillId="0" borderId="15" xfId="0" applyNumberFormat="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8" xfId="0" applyBorder="1" applyAlignment="1">
      <alignment horizontal="left" vertical="center" shrinkToFit="1"/>
    </xf>
    <xf numFmtId="0" fontId="0" fillId="0" borderId="27" xfId="0" applyBorder="1" applyAlignment="1">
      <alignment horizontal="left" vertical="center" shrinkToFit="1"/>
    </xf>
    <xf numFmtId="0" fontId="0" fillId="0" borderId="26" xfId="0" applyBorder="1" applyAlignment="1">
      <alignment horizontal="left" vertical="center" shrinkToFit="1"/>
    </xf>
    <xf numFmtId="0" fontId="54" fillId="0" borderId="0" xfId="0" applyFont="1" applyBorder="1" applyAlignment="1">
      <alignment horizontal="center" vertical="center"/>
    </xf>
    <xf numFmtId="58" fontId="0" fillId="0" borderId="15" xfId="0" applyNumberFormat="1" applyBorder="1" applyAlignment="1">
      <alignment horizontal="right" vertical="center"/>
    </xf>
    <xf numFmtId="0" fontId="0" fillId="0" borderId="56" xfId="0" applyBorder="1" applyAlignment="1">
      <alignment horizontal="center" vertical="center"/>
    </xf>
    <xf numFmtId="0" fontId="0" fillId="0" borderId="70" xfId="0" applyBorder="1" applyAlignment="1">
      <alignment horizontal="center" vertical="center"/>
    </xf>
    <xf numFmtId="0" fontId="0" fillId="0" borderId="59" xfId="0" applyBorder="1" applyAlignment="1">
      <alignment horizontal="center" vertical="center"/>
    </xf>
    <xf numFmtId="0" fontId="0" fillId="0" borderId="56" xfId="0" applyBorder="1" applyAlignment="1">
      <alignment horizontal="center" vertical="center" wrapText="1"/>
    </xf>
    <xf numFmtId="0" fontId="53" fillId="0" borderId="15" xfId="0" applyFont="1" applyBorder="1" applyAlignment="1">
      <alignment horizontal="center" vertical="center"/>
    </xf>
    <xf numFmtId="0" fontId="53" fillId="0" borderId="16" xfId="0" applyFont="1" applyBorder="1" applyAlignment="1">
      <alignment horizontal="center" vertical="center"/>
    </xf>
    <xf numFmtId="0" fontId="53" fillId="0" borderId="17" xfId="0" applyFont="1" applyBorder="1" applyAlignment="1">
      <alignment horizontal="center" vertical="center"/>
    </xf>
    <xf numFmtId="0" fontId="0" fillId="0" borderId="15" xfId="0" applyBorder="1" applyAlignment="1">
      <alignment horizontal="left" vertical="center"/>
    </xf>
    <xf numFmtId="0" fontId="0" fillId="0" borderId="15" xfId="0" applyBorder="1" applyAlignment="1">
      <alignment horizontal="right" vertical="center"/>
    </xf>
    <xf numFmtId="0" fontId="0" fillId="0" borderId="31" xfId="0" applyBorder="1" applyAlignment="1">
      <alignment horizontal="left" vertical="center" shrinkToFit="1"/>
    </xf>
    <xf numFmtId="0" fontId="0" fillId="0" borderId="30" xfId="0" applyBorder="1" applyAlignment="1">
      <alignment horizontal="left" vertical="center" shrinkToFit="1"/>
    </xf>
    <xf numFmtId="0" fontId="0" fillId="0" borderId="29" xfId="0" applyBorder="1" applyAlignment="1">
      <alignment horizontal="left" vertical="center" shrinkToFit="1"/>
    </xf>
    <xf numFmtId="0" fontId="0" fillId="0" borderId="0" xfId="0" applyAlignment="1">
      <alignment horizontal="center" vertical="center"/>
    </xf>
    <xf numFmtId="38" fontId="4" fillId="37" borderId="71" xfId="48" applyFont="1" applyFill="1" applyBorder="1" applyAlignment="1" quotePrefix="1">
      <alignment horizontal="center"/>
    </xf>
    <xf numFmtId="38" fontId="4" fillId="37" borderId="72" xfId="48" applyFont="1" applyFill="1" applyBorder="1" applyAlignment="1" quotePrefix="1">
      <alignment horizontal="center"/>
    </xf>
    <xf numFmtId="38" fontId="4" fillId="37" borderId="73" xfId="48" applyFont="1" applyFill="1" applyBorder="1" applyAlignment="1" quotePrefix="1">
      <alignment horizontal="center"/>
    </xf>
    <xf numFmtId="38" fontId="4" fillId="37" borderId="74" xfId="48" applyFont="1" applyFill="1" applyBorder="1" applyAlignment="1" quotePrefix="1">
      <alignment horizontal="center" shrinkToFit="1"/>
    </xf>
    <xf numFmtId="38" fontId="4" fillId="37" borderId="75" xfId="48" applyFont="1" applyFill="1" applyBorder="1" applyAlignment="1">
      <alignment horizontal="center" shrinkToFit="1"/>
    </xf>
    <xf numFmtId="38" fontId="4" fillId="37" borderId="67" xfId="48" applyFont="1" applyFill="1" applyBorder="1" applyAlignment="1">
      <alignment horizontal="center" shrinkToFit="1"/>
    </xf>
    <xf numFmtId="38" fontId="4" fillId="38" borderId="35" xfId="48" applyFont="1" applyFill="1" applyBorder="1" applyAlignment="1">
      <alignment horizontal="center"/>
    </xf>
    <xf numFmtId="38" fontId="4" fillId="38" borderId="76" xfId="48" applyFont="1" applyFill="1" applyBorder="1" applyAlignment="1">
      <alignment horizontal="center" vertical="center" textRotation="255"/>
    </xf>
    <xf numFmtId="38" fontId="4" fillId="38" borderId="77" xfId="48" applyFont="1" applyFill="1" applyBorder="1" applyAlignment="1">
      <alignment horizontal="center" vertical="center" textRotation="255"/>
    </xf>
    <xf numFmtId="38" fontId="4" fillId="38" borderId="78" xfId="48" applyFont="1" applyFill="1" applyBorder="1" applyAlignment="1">
      <alignment horizontal="center" vertical="center" textRotation="255"/>
    </xf>
    <xf numFmtId="38" fontId="4" fillId="38" borderId="76" xfId="48" applyFont="1" applyFill="1" applyBorder="1" applyAlignment="1">
      <alignment horizontal="center"/>
    </xf>
    <xf numFmtId="0" fontId="11" fillId="0" borderId="32" xfId="60" applyFont="1" applyBorder="1" applyAlignment="1">
      <alignment horizontal="left" vertical="center" wrapText="1"/>
      <protection/>
    </xf>
    <xf numFmtId="177" fontId="4" fillId="33" borderId="71" xfId="42" applyNumberFormat="1" applyFont="1" applyFill="1" applyBorder="1" applyAlignment="1">
      <alignment horizontal="center"/>
    </xf>
    <xf numFmtId="177" fontId="4" fillId="33" borderId="72" xfId="42" applyNumberFormat="1" applyFont="1" applyFill="1" applyBorder="1" applyAlignment="1">
      <alignment horizontal="center"/>
    </xf>
    <xf numFmtId="177" fontId="4" fillId="33" borderId="73" xfId="42" applyNumberFormat="1" applyFont="1" applyFill="1" applyBorder="1" applyAlignment="1">
      <alignment horizontal="center"/>
    </xf>
    <xf numFmtId="38" fontId="4" fillId="37" borderId="79" xfId="48" applyFont="1" applyFill="1" applyBorder="1" applyAlignment="1" quotePrefix="1">
      <alignment horizontal="center"/>
    </xf>
    <xf numFmtId="38" fontId="4" fillId="37" borderId="80" xfId="48" applyFont="1" applyFill="1" applyBorder="1" applyAlignment="1">
      <alignment horizontal="center"/>
    </xf>
    <xf numFmtId="38" fontId="4" fillId="37" borderId="81" xfId="48" applyFont="1" applyFill="1" applyBorder="1" applyAlignment="1">
      <alignment horizontal="center"/>
    </xf>
    <xf numFmtId="177" fontId="4" fillId="33" borderId="61" xfId="42" applyNumberFormat="1" applyFont="1" applyFill="1" applyBorder="1" applyAlignment="1">
      <alignment horizontal="center"/>
    </xf>
    <xf numFmtId="38" fontId="4" fillId="0" borderId="79" xfId="48" applyFont="1" applyBorder="1" applyAlignment="1" quotePrefix="1">
      <alignment horizontal="center"/>
    </xf>
    <xf numFmtId="38" fontId="4" fillId="0" borderId="80" xfId="48" applyFont="1" applyBorder="1" applyAlignment="1">
      <alignment horizontal="center"/>
    </xf>
    <xf numFmtId="38" fontId="4" fillId="0" borderId="62" xfId="48" applyFont="1" applyBorder="1" applyAlignment="1">
      <alignment horizontal="center"/>
    </xf>
    <xf numFmtId="177" fontId="4" fillId="33" borderId="82" xfId="42" applyNumberFormat="1" applyFont="1" applyFill="1" applyBorder="1" applyAlignment="1">
      <alignment horizontal="center"/>
    </xf>
    <xf numFmtId="177" fontId="4" fillId="33" borderId="83" xfId="42" applyNumberFormat="1" applyFont="1" applyFill="1" applyBorder="1" applyAlignment="1">
      <alignment horizontal="center"/>
    </xf>
    <xf numFmtId="177" fontId="4" fillId="33" borderId="44" xfId="42" applyNumberFormat="1" applyFont="1" applyFill="1" applyBorder="1" applyAlignment="1">
      <alignment horizontal="center"/>
    </xf>
    <xf numFmtId="177" fontId="4" fillId="33" borderId="84" xfId="42" applyNumberFormat="1" applyFont="1" applyFill="1" applyBorder="1" applyAlignment="1">
      <alignment horizontal="center"/>
    </xf>
    <xf numFmtId="38" fontId="4" fillId="0" borderId="85" xfId="48" applyFont="1" applyBorder="1" applyAlignment="1" quotePrefix="1">
      <alignment horizontal="center"/>
    </xf>
    <xf numFmtId="38" fontId="4" fillId="0" borderId="45" xfId="48" applyFont="1" applyBorder="1" applyAlignment="1">
      <alignment horizontal="center"/>
    </xf>
    <xf numFmtId="38" fontId="4" fillId="0" borderId="49" xfId="48" applyFont="1" applyBorder="1" applyAlignment="1">
      <alignment horizontal="center"/>
    </xf>
    <xf numFmtId="38" fontId="4" fillId="38" borderId="86" xfId="48" applyFont="1" applyFill="1" applyBorder="1" applyAlignment="1">
      <alignment horizontal="center" vertical="center"/>
    </xf>
    <xf numFmtId="38" fontId="4" fillId="38" borderId="87" xfId="48" applyFont="1" applyFill="1" applyBorder="1" applyAlignment="1">
      <alignment horizontal="center" vertical="center"/>
    </xf>
    <xf numFmtId="38" fontId="4" fillId="38" borderId="88" xfId="48" applyFont="1" applyFill="1" applyBorder="1" applyAlignment="1">
      <alignment horizontal="center" vertical="center"/>
    </xf>
    <xf numFmtId="38" fontId="4" fillId="38" borderId="89" xfId="48" applyFont="1" applyFill="1" applyBorder="1" applyAlignment="1">
      <alignment horizontal="center"/>
    </xf>
    <xf numFmtId="38" fontId="4" fillId="38" borderId="90" xfId="48" applyFont="1" applyFill="1" applyBorder="1" applyAlignment="1">
      <alignment horizontal="center"/>
    </xf>
    <xf numFmtId="38" fontId="4" fillId="38" borderId="91" xfId="48" applyFont="1" applyFill="1" applyBorder="1" applyAlignment="1">
      <alignment horizontal="center"/>
    </xf>
    <xf numFmtId="38" fontId="4" fillId="33" borderId="92" xfId="48" applyFont="1" applyFill="1" applyBorder="1" applyAlignment="1">
      <alignment horizontal="center"/>
    </xf>
    <xf numFmtId="38" fontId="4" fillId="33" borderId="32" xfId="48" applyFont="1" applyFill="1" applyBorder="1" applyAlignment="1">
      <alignment horizontal="center"/>
    </xf>
    <xf numFmtId="38" fontId="4" fillId="0" borderId="85" xfId="48" applyFont="1" applyBorder="1" applyAlignment="1">
      <alignment horizontal="center"/>
    </xf>
    <xf numFmtId="38" fontId="4" fillId="37" borderId="74" xfId="48" applyFont="1" applyFill="1" applyBorder="1" applyAlignment="1" quotePrefix="1">
      <alignment horizontal="center"/>
    </xf>
    <xf numFmtId="38" fontId="4" fillId="37" borderId="75" xfId="48" applyFont="1" applyFill="1" applyBorder="1" applyAlignment="1">
      <alignment horizontal="center"/>
    </xf>
    <xf numFmtId="38" fontId="4" fillId="37" borderId="67" xfId="48" applyFont="1" applyFill="1" applyBorder="1" applyAlignment="1">
      <alignment horizontal="center"/>
    </xf>
    <xf numFmtId="38" fontId="4" fillId="33" borderId="82" xfId="48" applyFont="1" applyFill="1" applyBorder="1" applyAlignment="1">
      <alignment horizontal="center"/>
    </xf>
    <xf numFmtId="38" fontId="4" fillId="33" borderId="83" xfId="48" applyFont="1" applyFill="1" applyBorder="1" applyAlignment="1">
      <alignment horizontal="center"/>
    </xf>
    <xf numFmtId="38" fontId="4" fillId="33" borderId="44" xfId="48" applyFont="1" applyFill="1" applyBorder="1" applyAlignment="1">
      <alignment horizontal="center"/>
    </xf>
    <xf numFmtId="38" fontId="4" fillId="37" borderId="85" xfId="48" applyFont="1" applyFill="1" applyBorder="1" applyAlignment="1" quotePrefix="1">
      <alignment horizontal="center"/>
    </xf>
    <xf numFmtId="38" fontId="4" fillId="37" borderId="45" xfId="48" applyFont="1" applyFill="1" applyBorder="1" applyAlignment="1">
      <alignment horizontal="center"/>
    </xf>
    <xf numFmtId="38" fontId="4" fillId="37" borderId="51" xfId="48" applyFont="1" applyFill="1" applyBorder="1" applyAlignment="1">
      <alignment horizontal="center"/>
    </xf>
    <xf numFmtId="38" fontId="4" fillId="37" borderId="85" xfId="48" applyFont="1" applyFill="1" applyBorder="1" applyAlignment="1">
      <alignment horizontal="center"/>
    </xf>
    <xf numFmtId="38" fontId="4" fillId="38" borderId="89" xfId="48" applyFont="1" applyFill="1" applyBorder="1" applyAlignment="1">
      <alignment horizontal="center" vertical="center"/>
    </xf>
    <xf numFmtId="38" fontId="4" fillId="38" borderId="90" xfId="48" applyFont="1" applyFill="1" applyBorder="1" applyAlignment="1">
      <alignment horizontal="center" vertical="center"/>
    </xf>
    <xf numFmtId="38" fontId="4" fillId="38" borderId="91" xfId="48" applyFont="1" applyFill="1" applyBorder="1" applyAlignment="1">
      <alignment horizontal="center" vertical="center"/>
    </xf>
    <xf numFmtId="38" fontId="4" fillId="38" borderId="34" xfId="48" applyFont="1" applyFill="1" applyBorder="1" applyAlignment="1">
      <alignment horizontal="center"/>
    </xf>
    <xf numFmtId="38" fontId="4" fillId="38" borderId="57" xfId="48" applyFont="1" applyFill="1" applyBorder="1" applyAlignment="1">
      <alignment horizontal="center"/>
    </xf>
    <xf numFmtId="38" fontId="4" fillId="38" borderId="93" xfId="48" applyFont="1" applyFill="1" applyBorder="1" applyAlignment="1">
      <alignment horizontal="center"/>
    </xf>
    <xf numFmtId="0" fontId="10" fillId="0" borderId="0" xfId="60" applyFont="1" applyAlignment="1">
      <alignment horizontal="left" vertical="center" wrapText="1"/>
      <protection/>
    </xf>
    <xf numFmtId="38" fontId="4" fillId="38" borderId="94" xfId="48" applyFont="1" applyFill="1" applyBorder="1" applyAlignment="1">
      <alignment horizontal="center"/>
    </xf>
    <xf numFmtId="38" fontId="4" fillId="38" borderId="95" xfId="48" applyFont="1" applyFill="1" applyBorder="1" applyAlignment="1">
      <alignment horizontal="center"/>
    </xf>
    <xf numFmtId="38" fontId="4" fillId="38" borderId="96" xfId="48" applyFont="1" applyFill="1" applyBorder="1" applyAlignment="1">
      <alignment horizontal="center"/>
    </xf>
    <xf numFmtId="38" fontId="4" fillId="38" borderId="48" xfId="48" applyFont="1" applyFill="1" applyBorder="1" applyAlignment="1">
      <alignment horizontal="center" vertical="center"/>
    </xf>
    <xf numFmtId="38" fontId="4" fillId="38" borderId="0" xfId="48" applyFont="1" applyFill="1" applyBorder="1" applyAlignment="1">
      <alignment horizontal="center" vertical="center"/>
    </xf>
    <xf numFmtId="38" fontId="4" fillId="38" borderId="33" xfId="48" applyFont="1" applyFill="1" applyBorder="1" applyAlignment="1">
      <alignment horizontal="center" vertical="center"/>
    </xf>
    <xf numFmtId="0" fontId="6" fillId="0" borderId="0" xfId="60" applyFont="1" applyBorder="1" applyAlignment="1">
      <alignment horizontal="left" vertical="top" wrapText="1"/>
      <protection/>
    </xf>
    <xf numFmtId="0" fontId="56" fillId="0" borderId="0" xfId="0" applyFont="1" applyAlignment="1">
      <alignment horizontal="right"/>
    </xf>
    <xf numFmtId="38" fontId="60" fillId="0" borderId="97" xfId="48" applyFont="1" applyBorder="1" applyAlignment="1">
      <alignment horizontal="left" vertical="center" wrapText="1" shrinkToFit="1"/>
    </xf>
    <xf numFmtId="38" fontId="60" fillId="0" borderId="97" xfId="48" applyFont="1" applyBorder="1" applyAlignment="1">
      <alignment horizontal="left" vertical="center" shrinkToFit="1"/>
    </xf>
    <xf numFmtId="38" fontId="60" fillId="0" borderId="98" xfId="48" applyFont="1" applyBorder="1" applyAlignment="1">
      <alignment horizontal="left" vertical="center" wrapText="1" shrinkToFit="1"/>
    </xf>
    <xf numFmtId="38" fontId="60" fillId="0" borderId="99" xfId="48" applyFont="1" applyBorder="1" applyAlignment="1">
      <alignment horizontal="left" vertical="center" wrapText="1" shrinkToFit="1"/>
    </xf>
    <xf numFmtId="38" fontId="60" fillId="0" borderId="99" xfId="48" applyFont="1" applyBorder="1" applyAlignment="1">
      <alignment horizontal="left" vertical="center" shrinkToFit="1"/>
    </xf>
    <xf numFmtId="38" fontId="60" fillId="0" borderId="100" xfId="48" applyFont="1" applyBorder="1" applyAlignment="1">
      <alignment horizontal="left" vertical="center" shrinkToFit="1"/>
    </xf>
    <xf numFmtId="0" fontId="58" fillId="0" borderId="0" xfId="0" applyFont="1" applyAlignment="1">
      <alignment horizontal="left" vertical="top" wrapText="1"/>
    </xf>
    <xf numFmtId="0" fontId="4" fillId="0" borderId="32" xfId="0" applyFont="1" applyBorder="1" applyAlignment="1">
      <alignment horizontal="left" shrinkToFit="1"/>
    </xf>
    <xf numFmtId="0" fontId="57" fillId="0" borderId="35" xfId="0" applyFont="1" applyBorder="1" applyAlignment="1">
      <alignment horizontal="center" vertical="center" textRotation="255"/>
    </xf>
    <xf numFmtId="0" fontId="57" fillId="0" borderId="89" xfId="0" applyFont="1" applyBorder="1" applyAlignment="1">
      <alignment horizontal="center" vertical="center" textRotation="255"/>
    </xf>
    <xf numFmtId="0" fontId="57" fillId="0" borderId="82" xfId="0" applyFont="1" applyBorder="1" applyAlignment="1">
      <alignment horizontal="center" vertical="center" textRotation="255"/>
    </xf>
    <xf numFmtId="0" fontId="57" fillId="0" borderId="71" xfId="0" applyFont="1" applyBorder="1" applyAlignment="1">
      <alignment horizontal="center" vertical="center" textRotation="255"/>
    </xf>
    <xf numFmtId="0" fontId="55" fillId="0" borderId="15" xfId="0" applyFont="1" applyBorder="1" applyAlignment="1">
      <alignment horizontal="right" vertical="center"/>
    </xf>
    <xf numFmtId="0" fontId="55" fillId="0" borderId="16" xfId="0" applyFont="1" applyBorder="1" applyAlignment="1">
      <alignment horizontal="right" vertical="center"/>
    </xf>
    <xf numFmtId="0" fontId="55" fillId="0" borderId="17" xfId="0" applyFont="1" applyBorder="1" applyAlignment="1">
      <alignment horizontal="right" vertical="center"/>
    </xf>
    <xf numFmtId="0" fontId="61" fillId="0" borderId="15" xfId="0" applyFont="1" applyBorder="1" applyAlignment="1">
      <alignment horizontal="center" vertical="center"/>
    </xf>
    <xf numFmtId="0" fontId="55" fillId="0" borderId="15" xfId="0" applyFont="1" applyBorder="1" applyAlignment="1">
      <alignment horizontal="center" vertical="center"/>
    </xf>
    <xf numFmtId="0" fontId="55" fillId="0" borderId="17" xfId="0" applyFont="1" applyBorder="1" applyAlignment="1">
      <alignment horizontal="center" vertical="center"/>
    </xf>
    <xf numFmtId="38" fontId="4" fillId="33" borderId="82" xfId="48" applyNumberFormat="1" applyFont="1" applyFill="1" applyBorder="1" applyAlignment="1">
      <alignment horizontal="center"/>
    </xf>
    <xf numFmtId="38" fontId="4" fillId="33" borderId="83" xfId="48" applyNumberFormat="1" applyFont="1" applyFill="1" applyBorder="1" applyAlignment="1">
      <alignment horizontal="center"/>
    </xf>
    <xf numFmtId="38" fontId="4" fillId="33" borderId="84" xfId="48" applyNumberFormat="1" applyFont="1" applyFill="1" applyBorder="1" applyAlignment="1">
      <alignment horizontal="center"/>
    </xf>
    <xf numFmtId="38" fontId="4" fillId="33" borderId="44" xfId="48" applyNumberFormat="1" applyFont="1" applyFill="1" applyBorder="1" applyAlignment="1">
      <alignment horizontal="center"/>
    </xf>
    <xf numFmtId="38" fontId="4" fillId="33" borderId="101" xfId="48" applyFont="1" applyFill="1" applyBorder="1" applyAlignment="1">
      <alignment horizontal="center"/>
    </xf>
    <xf numFmtId="0" fontId="36" fillId="0" borderId="0" xfId="60" applyFont="1">
      <alignment/>
      <protection/>
    </xf>
    <xf numFmtId="0" fontId="36" fillId="37" borderId="102" xfId="60" applyFont="1" applyFill="1" applyBorder="1">
      <alignment/>
      <protection/>
    </xf>
    <xf numFmtId="0" fontId="36" fillId="0" borderId="0" xfId="60" applyFont="1" applyBorder="1">
      <alignment/>
      <protection/>
    </xf>
    <xf numFmtId="38" fontId="36" fillId="33" borderId="45" xfId="48" applyNumberFormat="1" applyFont="1" applyFill="1" applyBorder="1" applyAlignment="1">
      <alignment horizontal="center"/>
    </xf>
    <xf numFmtId="38" fontId="36" fillId="33" borderId="51" xfId="48" applyNumberFormat="1" applyFont="1" applyFill="1" applyBorder="1" applyAlignment="1">
      <alignment horizontal="center"/>
    </xf>
    <xf numFmtId="38" fontId="36" fillId="33" borderId="49" xfId="48" applyNumberFormat="1" applyFont="1" applyFill="1" applyBorder="1" applyAlignment="1">
      <alignment horizontal="center"/>
    </xf>
    <xf numFmtId="38" fontId="36" fillId="33" borderId="32" xfId="48" applyFont="1" applyFill="1" applyBorder="1" applyAlignment="1">
      <alignment horizontal="center"/>
    </xf>
    <xf numFmtId="38" fontId="36" fillId="33" borderId="101" xfId="48" applyFont="1" applyFill="1" applyBorder="1" applyAlignment="1">
      <alignment horizontal="center"/>
    </xf>
    <xf numFmtId="0" fontId="4" fillId="0" borderId="32" xfId="60" applyFont="1" applyBorder="1" applyAlignment="1">
      <alignment horizontal="left" vertical="center" wrapText="1"/>
      <protection/>
    </xf>
    <xf numFmtId="0" fontId="4" fillId="0" borderId="0" xfId="60" applyFont="1" applyBorder="1" applyAlignment="1">
      <alignment horizontal="left" vertical="center" wrapText="1"/>
      <protection/>
    </xf>
    <xf numFmtId="0" fontId="36" fillId="0" borderId="0" xfId="60" applyFont="1" applyBorder="1" applyAlignment="1">
      <alignment horizontal="left" vertical="top" wrapText="1"/>
      <protection/>
    </xf>
    <xf numFmtId="177" fontId="36" fillId="33" borderId="45" xfId="42" applyNumberFormat="1" applyFont="1" applyFill="1" applyBorder="1" applyAlignment="1">
      <alignment horizontal="center"/>
    </xf>
    <xf numFmtId="177" fontId="36" fillId="33" borderId="51" xfId="42" applyNumberFormat="1" applyFont="1" applyFill="1" applyBorder="1" applyAlignment="1">
      <alignment horizontal="center"/>
    </xf>
    <xf numFmtId="177" fontId="36" fillId="33" borderId="49" xfId="42" applyNumberFormat="1" applyFont="1" applyFill="1" applyBorder="1" applyAlignment="1">
      <alignment horizontal="center"/>
    </xf>
    <xf numFmtId="177" fontId="36" fillId="33" borderId="80" xfId="42" applyNumberFormat="1" applyFont="1" applyFill="1" applyBorder="1" applyAlignment="1">
      <alignment horizontal="center"/>
    </xf>
    <xf numFmtId="177" fontId="36" fillId="33" borderId="81" xfId="42" applyNumberFormat="1" applyFont="1" applyFill="1" applyBorder="1" applyAlignment="1">
      <alignment horizontal="center"/>
    </xf>
    <xf numFmtId="177" fontId="36" fillId="33" borderId="62" xfId="42" applyNumberFormat="1" applyFont="1" applyFill="1" applyBorder="1" applyAlignment="1">
      <alignment horizontal="center"/>
    </xf>
    <xf numFmtId="177" fontId="36" fillId="33" borderId="32" xfId="42" applyNumberFormat="1" applyFont="1" applyFill="1" applyBorder="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No2抽出方法"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7772;&#20489;&#23376;&#12393;&#12418;&#12539;&#23376;&#32946;&#12390;&#12365;&#12425;&#12365;&#12425;&#12503;&#12521;&#12531;&#65374;&#12363;&#12414;&#12367;&#12425;&#12387;&#23376;&#12434;&#12415;&#12435;&#12394;&#12391;&#32946;&#12390;&#12424;&#12358;&#65281;&#65374;&#31574;&#23450;&#12395;&#21521;&#12369;&#12383;&#12491;&#12540;&#12474;&#35519;&#26619;&#23550;&#35937;&#32773;&#12398;&#25277;&#20986;&#12395;&#12388;&#12356;&#12390;&#65288;&#26045;&#34892;&#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Ｈ30】仕様"/>
      <sheetName val="【Ｈ30】人数算出表"/>
      <sheetName val="Ｈ25の前提条件"/>
      <sheetName val="300612"/>
      <sheetName val="300612計算式入り"/>
    </sheetNames>
    <sheetDataSet>
      <sheetData sheetId="1">
        <row r="8">
          <cell r="K8">
            <v>211</v>
          </cell>
        </row>
        <row r="11">
          <cell r="K11">
            <v>329</v>
          </cell>
        </row>
        <row r="15">
          <cell r="K15">
            <v>407</v>
          </cell>
        </row>
        <row r="17">
          <cell r="K17">
            <v>116</v>
          </cell>
        </row>
        <row r="20">
          <cell r="K20">
            <v>214</v>
          </cell>
        </row>
        <row r="24">
          <cell r="K24">
            <v>309</v>
          </cell>
        </row>
        <row r="26">
          <cell r="K26">
            <v>192</v>
          </cell>
        </row>
        <row r="29">
          <cell r="K29">
            <v>300</v>
          </cell>
        </row>
        <row r="33">
          <cell r="K33">
            <v>367</v>
          </cell>
        </row>
        <row r="35">
          <cell r="K35">
            <v>237</v>
          </cell>
        </row>
        <row r="38">
          <cell r="K38">
            <v>354</v>
          </cell>
        </row>
        <row r="42">
          <cell r="K42">
            <v>408</v>
          </cell>
        </row>
        <row r="44">
          <cell r="K44">
            <v>170</v>
          </cell>
        </row>
        <row r="47">
          <cell r="K47">
            <v>261</v>
          </cell>
        </row>
        <row r="51">
          <cell r="K51">
            <v>325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28"/>
  <sheetViews>
    <sheetView zoomScalePageLayoutView="0" workbookViewId="0" topLeftCell="A22">
      <selection activeCell="A2" sqref="A1:A16384"/>
    </sheetView>
  </sheetViews>
  <sheetFormatPr defaultColWidth="9.140625" defaultRowHeight="15"/>
  <cols>
    <col min="2" max="2" width="3.28125" style="0" customWidth="1"/>
    <col min="3" max="3" width="13.8515625" style="0" customWidth="1"/>
    <col min="4" max="4" width="4.00390625" style="0" customWidth="1"/>
    <col min="5" max="5" width="12.7109375" style="0" customWidth="1"/>
    <col min="6" max="6" width="9.00390625" style="0" customWidth="1"/>
    <col min="7" max="7" width="3.421875" style="0" customWidth="1"/>
    <col min="8" max="9" width="6.8515625" style="0" customWidth="1"/>
    <col min="10" max="10" width="9.00390625" style="0" customWidth="1"/>
    <col min="11" max="11" width="3.421875" style="0" customWidth="1"/>
    <col min="12" max="12" width="14.140625" style="0" customWidth="1"/>
  </cols>
  <sheetData>
    <row r="1" spans="1:12" ht="41.25" customHeight="1" thickBot="1">
      <c r="A1" s="147" t="s">
        <v>81</v>
      </c>
      <c r="B1" s="147"/>
      <c r="C1" s="147"/>
      <c r="D1" s="147"/>
      <c r="E1" s="147"/>
      <c r="F1" s="147"/>
      <c r="G1" s="147"/>
      <c r="H1" s="147"/>
      <c r="I1" s="147"/>
      <c r="J1" s="147"/>
      <c r="K1" s="147"/>
      <c r="L1" s="147"/>
    </row>
    <row r="2" spans="1:12" ht="22.5" customHeight="1" thickBot="1">
      <c r="A2" s="27"/>
      <c r="B2" s="27"/>
      <c r="C2" s="27"/>
      <c r="D2" s="27"/>
      <c r="E2" s="27"/>
      <c r="F2" s="2"/>
      <c r="G2" s="3"/>
      <c r="H2" s="136" t="s">
        <v>23</v>
      </c>
      <c r="I2" s="137"/>
      <c r="J2" s="148">
        <v>43370</v>
      </c>
      <c r="K2" s="139"/>
      <c r="L2" s="140"/>
    </row>
    <row r="3" spans="1:12" ht="28.5" customHeight="1" thickBot="1">
      <c r="A3" s="6" t="s">
        <v>0</v>
      </c>
      <c r="B3" s="153" t="s">
        <v>83</v>
      </c>
      <c r="C3" s="154"/>
      <c r="D3" s="154"/>
      <c r="E3" s="155"/>
      <c r="F3" s="6" t="s">
        <v>1</v>
      </c>
      <c r="G3" s="153" t="s">
        <v>84</v>
      </c>
      <c r="H3" s="154"/>
      <c r="I3" s="155"/>
      <c r="J3" s="11" t="s">
        <v>2</v>
      </c>
      <c r="K3" s="136">
        <v>2651</v>
      </c>
      <c r="L3" s="137"/>
    </row>
    <row r="4" spans="1:12" ht="43.5" customHeight="1" thickBot="1">
      <c r="A4" s="6" t="s">
        <v>3</v>
      </c>
      <c r="B4" s="156" t="s">
        <v>85</v>
      </c>
      <c r="C4" s="142"/>
      <c r="D4" s="142"/>
      <c r="E4" s="142"/>
      <c r="F4" s="142"/>
      <c r="G4" s="142"/>
      <c r="H4" s="142"/>
      <c r="I4" s="142"/>
      <c r="J4" s="142"/>
      <c r="K4" s="142"/>
      <c r="L4" s="143"/>
    </row>
    <row r="5" spans="1:12" ht="22.5" customHeight="1">
      <c r="A5" s="149" t="s">
        <v>4</v>
      </c>
      <c r="B5" s="13"/>
      <c r="C5" s="12" t="s">
        <v>5</v>
      </c>
      <c r="D5" s="12" t="s">
        <v>6</v>
      </c>
      <c r="E5" s="12" t="s">
        <v>7</v>
      </c>
      <c r="F5" s="12" t="s">
        <v>8</v>
      </c>
      <c r="G5" s="12"/>
      <c r="H5" s="14" t="s">
        <v>9</v>
      </c>
      <c r="I5" s="14" t="s">
        <v>10</v>
      </c>
      <c r="J5" s="14"/>
      <c r="K5" s="15"/>
      <c r="L5" s="16"/>
    </row>
    <row r="6" spans="1:12" ht="22.5" customHeight="1">
      <c r="A6" s="150"/>
      <c r="B6" s="21"/>
      <c r="C6" s="22"/>
      <c r="D6" s="22" t="s">
        <v>6</v>
      </c>
      <c r="E6" s="22" t="s">
        <v>11</v>
      </c>
      <c r="F6" s="22"/>
      <c r="G6" s="22"/>
      <c r="H6" s="23" t="s">
        <v>12</v>
      </c>
      <c r="I6" s="23"/>
      <c r="J6" s="23"/>
      <c r="K6" s="23"/>
      <c r="L6" s="24" t="s">
        <v>13</v>
      </c>
    </row>
    <row r="7" spans="1:12" ht="22.5" customHeight="1">
      <c r="A7" s="150"/>
      <c r="B7" s="4"/>
      <c r="C7" s="1" t="s">
        <v>14</v>
      </c>
      <c r="D7" s="1" t="s">
        <v>15</v>
      </c>
      <c r="E7" s="1"/>
      <c r="F7" s="25" t="s">
        <v>16</v>
      </c>
      <c r="G7" s="25" t="s">
        <v>80</v>
      </c>
      <c r="H7" s="7"/>
      <c r="I7" s="17"/>
      <c r="J7" s="17"/>
      <c r="K7" s="17"/>
      <c r="L7" s="18"/>
    </row>
    <row r="8" spans="1:12" ht="22.5" customHeight="1" thickBot="1">
      <c r="A8" s="151"/>
      <c r="B8" s="5"/>
      <c r="C8" s="2"/>
      <c r="D8" s="2"/>
      <c r="E8" s="2"/>
      <c r="F8" s="2" t="s">
        <v>17</v>
      </c>
      <c r="G8" s="2" t="s">
        <v>19</v>
      </c>
      <c r="H8" s="19" t="s">
        <v>18</v>
      </c>
      <c r="I8" s="19"/>
      <c r="J8" s="19"/>
      <c r="K8" s="19"/>
      <c r="L8" s="20"/>
    </row>
    <row r="9" spans="1:12" ht="22.5" customHeight="1">
      <c r="A9" s="152" t="s">
        <v>20</v>
      </c>
      <c r="B9" s="158" t="s">
        <v>86</v>
      </c>
      <c r="C9" s="159"/>
      <c r="D9" s="159"/>
      <c r="E9" s="159"/>
      <c r="F9" s="159"/>
      <c r="G9" s="159"/>
      <c r="H9" s="159"/>
      <c r="I9" s="159"/>
      <c r="J9" s="159"/>
      <c r="K9" s="159"/>
      <c r="L9" s="160"/>
    </row>
    <row r="10" spans="1:12" ht="22.5" customHeight="1">
      <c r="A10" s="150"/>
      <c r="B10" s="144" t="s">
        <v>87</v>
      </c>
      <c r="C10" s="145"/>
      <c r="D10" s="145"/>
      <c r="E10" s="145"/>
      <c r="F10" s="145"/>
      <c r="G10" s="145"/>
      <c r="H10" s="145"/>
      <c r="I10" s="145"/>
      <c r="J10" s="145"/>
      <c r="K10" s="145"/>
      <c r="L10" s="146"/>
    </row>
    <row r="11" spans="1:12" ht="22.5" customHeight="1">
      <c r="A11" s="150"/>
      <c r="B11" s="144" t="s">
        <v>88</v>
      </c>
      <c r="C11" s="145"/>
      <c r="D11" s="145"/>
      <c r="E11" s="145"/>
      <c r="F11" s="145"/>
      <c r="G11" s="145"/>
      <c r="H11" s="145"/>
      <c r="I11" s="145"/>
      <c r="J11" s="145"/>
      <c r="K11" s="145"/>
      <c r="L11" s="146"/>
    </row>
    <row r="12" spans="1:12" ht="22.5" customHeight="1">
      <c r="A12" s="150"/>
      <c r="B12" s="144" t="s">
        <v>121</v>
      </c>
      <c r="C12" s="145"/>
      <c r="D12" s="145"/>
      <c r="E12" s="145"/>
      <c r="F12" s="145"/>
      <c r="G12" s="145"/>
      <c r="H12" s="145"/>
      <c r="I12" s="145"/>
      <c r="J12" s="145"/>
      <c r="K12" s="145"/>
      <c r="L12" s="146"/>
    </row>
    <row r="13" spans="1:12" ht="22.5" customHeight="1">
      <c r="A13" s="150"/>
      <c r="B13" s="144" t="s">
        <v>123</v>
      </c>
      <c r="C13" s="145"/>
      <c r="D13" s="145"/>
      <c r="E13" s="145"/>
      <c r="F13" s="145"/>
      <c r="G13" s="145"/>
      <c r="H13" s="145"/>
      <c r="I13" s="145"/>
      <c r="J13" s="145"/>
      <c r="K13" s="145"/>
      <c r="L13" s="146"/>
    </row>
    <row r="14" spans="1:12" ht="22.5" customHeight="1">
      <c r="A14" s="150"/>
      <c r="B14" s="144" t="s">
        <v>122</v>
      </c>
      <c r="C14" s="145"/>
      <c r="D14" s="145"/>
      <c r="E14" s="145"/>
      <c r="F14" s="145"/>
      <c r="G14" s="145"/>
      <c r="H14" s="145"/>
      <c r="I14" s="145"/>
      <c r="J14" s="145"/>
      <c r="K14" s="145"/>
      <c r="L14" s="146"/>
    </row>
    <row r="15" spans="1:12" ht="22.5" customHeight="1">
      <c r="A15" s="150"/>
      <c r="B15" s="144" t="s">
        <v>91</v>
      </c>
      <c r="C15" s="145"/>
      <c r="D15" s="145"/>
      <c r="E15" s="145"/>
      <c r="F15" s="145"/>
      <c r="G15" s="145"/>
      <c r="H15" s="145"/>
      <c r="I15" s="145"/>
      <c r="J15" s="145"/>
      <c r="K15" s="145"/>
      <c r="L15" s="146"/>
    </row>
    <row r="16" spans="1:12" ht="22.5" customHeight="1">
      <c r="A16" s="150"/>
      <c r="B16" s="144" t="s">
        <v>89</v>
      </c>
      <c r="C16" s="145"/>
      <c r="D16" s="145"/>
      <c r="E16" s="145"/>
      <c r="F16" s="145"/>
      <c r="G16" s="145"/>
      <c r="H16" s="145"/>
      <c r="I16" s="145"/>
      <c r="J16" s="145"/>
      <c r="K16" s="145"/>
      <c r="L16" s="146"/>
    </row>
    <row r="17" spans="1:12" ht="22.5" customHeight="1">
      <c r="A17" s="150"/>
      <c r="B17" s="144" t="s">
        <v>90</v>
      </c>
      <c r="C17" s="145"/>
      <c r="D17" s="145"/>
      <c r="E17" s="145"/>
      <c r="F17" s="145"/>
      <c r="G17" s="145"/>
      <c r="H17" s="145"/>
      <c r="I17" s="145"/>
      <c r="J17" s="145"/>
      <c r="K17" s="145"/>
      <c r="L17" s="146"/>
    </row>
    <row r="18" spans="1:12" ht="22.5" customHeight="1">
      <c r="A18" s="150"/>
      <c r="B18" s="144" t="s">
        <v>92</v>
      </c>
      <c r="C18" s="145"/>
      <c r="D18" s="145"/>
      <c r="E18" s="145"/>
      <c r="F18" s="145"/>
      <c r="G18" s="145"/>
      <c r="H18" s="145"/>
      <c r="I18" s="145"/>
      <c r="J18" s="145"/>
      <c r="K18" s="145"/>
      <c r="L18" s="146"/>
    </row>
    <row r="19" spans="1:12" ht="22.5" customHeight="1" thickBot="1">
      <c r="A19" s="150"/>
      <c r="B19" s="144" t="s">
        <v>93</v>
      </c>
      <c r="C19" s="145"/>
      <c r="D19" s="145"/>
      <c r="E19" s="145"/>
      <c r="F19" s="145"/>
      <c r="G19" s="145"/>
      <c r="H19" s="145"/>
      <c r="I19" s="145"/>
      <c r="J19" s="145"/>
      <c r="K19" s="145"/>
      <c r="L19" s="146"/>
    </row>
    <row r="20" spans="1:12" ht="22.5" customHeight="1" thickBot="1">
      <c r="A20" s="136" t="s">
        <v>21</v>
      </c>
      <c r="B20" s="137"/>
      <c r="C20" s="141">
        <v>43382</v>
      </c>
      <c r="D20" s="142"/>
      <c r="E20" s="143"/>
      <c r="F20" s="136" t="s">
        <v>26</v>
      </c>
      <c r="G20" s="137"/>
      <c r="H20" s="9" t="s">
        <v>25</v>
      </c>
      <c r="I20" s="9"/>
      <c r="J20" s="26"/>
      <c r="K20" s="9" t="s">
        <v>24</v>
      </c>
      <c r="L20" s="10"/>
    </row>
    <row r="21" spans="1:7" ht="22.5" customHeight="1" thickBot="1">
      <c r="A21" s="136" t="s">
        <v>27</v>
      </c>
      <c r="B21" s="137"/>
      <c r="C21" s="8" t="s">
        <v>28</v>
      </c>
      <c r="D21" s="26" t="s">
        <v>29</v>
      </c>
      <c r="E21" s="139" t="s">
        <v>30</v>
      </c>
      <c r="F21" s="139"/>
      <c r="G21" s="140"/>
    </row>
    <row r="22" spans="1:12" ht="22.5" customHeight="1" thickBot="1">
      <c r="A22" s="161"/>
      <c r="B22" s="161"/>
      <c r="C22" s="161"/>
      <c r="D22" s="161"/>
      <c r="E22" s="161"/>
      <c r="F22" s="161"/>
      <c r="G22" s="161"/>
      <c r="H22" s="161"/>
      <c r="I22" s="161"/>
      <c r="J22" s="161"/>
      <c r="K22" s="161"/>
      <c r="L22" s="161"/>
    </row>
    <row r="23" spans="1:12" ht="22.5" customHeight="1" thickBot="1">
      <c r="A23" s="136" t="s">
        <v>31</v>
      </c>
      <c r="B23" s="138"/>
      <c r="C23" s="138"/>
      <c r="D23" s="138"/>
      <c r="E23" s="138"/>
      <c r="F23" s="138"/>
      <c r="G23" s="138"/>
      <c r="H23" s="138"/>
      <c r="I23" s="138"/>
      <c r="J23" s="138"/>
      <c r="K23" s="138"/>
      <c r="L23" s="137"/>
    </row>
    <row r="24" spans="1:12" ht="22.5" customHeight="1" thickBot="1">
      <c r="A24" s="136" t="s">
        <v>32</v>
      </c>
      <c r="B24" s="137"/>
      <c r="C24" s="157" t="s">
        <v>22</v>
      </c>
      <c r="D24" s="139"/>
      <c r="E24" s="140"/>
      <c r="F24" s="136" t="s">
        <v>1</v>
      </c>
      <c r="G24" s="137"/>
      <c r="H24" s="136"/>
      <c r="I24" s="138"/>
      <c r="J24" s="138"/>
      <c r="K24" s="138"/>
      <c r="L24" s="137"/>
    </row>
    <row r="25" spans="1:12" ht="22.5" customHeight="1" thickBot="1">
      <c r="A25" s="136" t="s">
        <v>33</v>
      </c>
      <c r="B25" s="137"/>
      <c r="C25" s="136"/>
      <c r="D25" s="138"/>
      <c r="E25" s="137"/>
      <c r="F25" s="136" t="s">
        <v>34</v>
      </c>
      <c r="G25" s="137"/>
      <c r="H25" s="136"/>
      <c r="I25" s="138"/>
      <c r="J25" s="138"/>
      <c r="K25" s="138"/>
      <c r="L25" s="137"/>
    </row>
    <row r="26" ht="22.5" customHeight="1"/>
    <row r="27" ht="22.5" customHeight="1">
      <c r="A27" t="s">
        <v>35</v>
      </c>
    </row>
    <row r="28" ht="22.5" customHeight="1">
      <c r="A28" t="s">
        <v>79</v>
      </c>
    </row>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sheetData>
  <sheetProtection/>
  <mergeCells count="35">
    <mergeCell ref="C24:E24"/>
    <mergeCell ref="B9:L9"/>
    <mergeCell ref="B15:L15"/>
    <mergeCell ref="B11:L11"/>
    <mergeCell ref="B12:L12"/>
    <mergeCell ref="A22:L22"/>
    <mergeCell ref="B3:E3"/>
    <mergeCell ref="G3:I3"/>
    <mergeCell ref="K3:L3"/>
    <mergeCell ref="B13:L13"/>
    <mergeCell ref="B18:L18"/>
    <mergeCell ref="B4:L4"/>
    <mergeCell ref="B16:L16"/>
    <mergeCell ref="B17:L17"/>
    <mergeCell ref="B10:L10"/>
    <mergeCell ref="C20:E20"/>
    <mergeCell ref="B19:L19"/>
    <mergeCell ref="A1:L1"/>
    <mergeCell ref="H2:I2"/>
    <mergeCell ref="J2:L2"/>
    <mergeCell ref="F20:G20"/>
    <mergeCell ref="A5:A8"/>
    <mergeCell ref="A9:A19"/>
    <mergeCell ref="B14:L14"/>
    <mergeCell ref="A20:B20"/>
    <mergeCell ref="A25:B25"/>
    <mergeCell ref="C25:E25"/>
    <mergeCell ref="F25:G25"/>
    <mergeCell ref="H25:L25"/>
    <mergeCell ref="A21:B21"/>
    <mergeCell ref="E21:G21"/>
    <mergeCell ref="F24:G24"/>
    <mergeCell ref="H24:L24"/>
    <mergeCell ref="A23:L23"/>
    <mergeCell ref="A24:B24"/>
  </mergeCells>
  <printOptions/>
  <pageMargins left="0.25" right="0.25" top="0.75" bottom="0.75" header="0.3" footer="0.3"/>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IV48"/>
  <sheetViews>
    <sheetView tabSelected="1" view="pageBreakPreview" zoomScaleSheetLayoutView="100" zoomScalePageLayoutView="0" workbookViewId="0" topLeftCell="A1">
      <selection activeCell="AJ13" sqref="AJ13"/>
    </sheetView>
  </sheetViews>
  <sheetFormatPr defaultColWidth="3.57421875" defaultRowHeight="15"/>
  <cols>
    <col min="1" max="1" width="1.8515625" style="132" customWidth="1"/>
    <col min="2" max="8" width="3.140625" style="132" customWidth="1"/>
    <col min="9" max="11" width="3.140625" style="132" hidden="1" customWidth="1"/>
    <col min="12" max="14" width="3.140625" style="132" customWidth="1"/>
    <col min="15" max="17" width="3.140625" style="132" hidden="1" customWidth="1"/>
    <col min="18" max="20" width="3.140625" style="132" customWidth="1"/>
    <col min="21" max="23" width="3.140625" style="132" hidden="1" customWidth="1"/>
    <col min="24" max="26" width="3.140625" style="132" customWidth="1"/>
    <col min="27" max="29" width="3.140625" style="132" hidden="1" customWidth="1"/>
    <col min="30" max="32" width="3.140625" style="132" customWidth="1"/>
    <col min="33" max="35" width="3.140625" style="132" hidden="1" customWidth="1"/>
    <col min="36" max="44" width="3.140625" style="132" customWidth="1"/>
    <col min="45" max="16384" width="3.57421875" style="132" customWidth="1"/>
  </cols>
  <sheetData>
    <row r="1" spans="1:253" ht="14.25" customHeight="1">
      <c r="A1" s="216" t="s">
        <v>134</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c r="AL1" s="216"/>
      <c r="AM1" s="216"/>
      <c r="AN1" s="216"/>
      <c r="AO1" s="129"/>
      <c r="AP1" s="129"/>
      <c r="AQ1" s="130"/>
      <c r="AR1" s="130"/>
      <c r="AS1" s="130"/>
      <c r="AT1" s="130"/>
      <c r="AU1" s="130"/>
      <c r="AV1" s="130"/>
      <c r="AW1" s="130"/>
      <c r="AX1" s="130"/>
      <c r="AY1" s="130"/>
      <c r="AZ1" s="130"/>
      <c r="BA1" s="130"/>
      <c r="BB1" s="130"/>
      <c r="BC1" s="130"/>
      <c r="BD1" s="130"/>
      <c r="BE1" s="130"/>
      <c r="BF1" s="130"/>
      <c r="BG1" s="130"/>
      <c r="BH1" s="130"/>
      <c r="BI1" s="130"/>
      <c r="BJ1" s="130"/>
      <c r="BK1" s="130"/>
      <c r="BL1" s="130"/>
      <c r="BM1" s="130"/>
      <c r="BN1" s="130"/>
      <c r="BO1" s="130"/>
      <c r="BP1" s="130"/>
      <c r="BQ1" s="130"/>
      <c r="BR1" s="130"/>
      <c r="BS1" s="130"/>
      <c r="BT1" s="130"/>
      <c r="BU1" s="130"/>
      <c r="BV1" s="130"/>
      <c r="BW1" s="130"/>
      <c r="BX1" s="130"/>
      <c r="BY1" s="130"/>
      <c r="BZ1" s="130"/>
      <c r="CA1" s="130"/>
      <c r="CB1" s="130"/>
      <c r="CC1" s="130"/>
      <c r="CD1" s="130"/>
      <c r="CE1" s="130"/>
      <c r="CF1" s="130"/>
      <c r="CG1" s="130"/>
      <c r="CH1" s="130"/>
      <c r="CI1" s="130"/>
      <c r="CJ1" s="130"/>
      <c r="CK1" s="130"/>
      <c r="CL1" s="130"/>
      <c r="CM1" s="130"/>
      <c r="CN1" s="130"/>
      <c r="CO1" s="130"/>
      <c r="CP1" s="130"/>
      <c r="CQ1" s="130"/>
      <c r="CR1" s="130"/>
      <c r="CS1" s="130"/>
      <c r="CT1" s="130"/>
      <c r="CU1" s="130"/>
      <c r="CV1" s="130"/>
      <c r="CW1" s="130"/>
      <c r="CX1" s="130"/>
      <c r="CY1" s="130"/>
      <c r="CZ1" s="130"/>
      <c r="DA1" s="130"/>
      <c r="DB1" s="130"/>
      <c r="DC1" s="130"/>
      <c r="DD1" s="130"/>
      <c r="DE1" s="130"/>
      <c r="DF1" s="130"/>
      <c r="DG1" s="130"/>
      <c r="DH1" s="130"/>
      <c r="DI1" s="130"/>
      <c r="DJ1" s="130"/>
      <c r="DK1" s="130"/>
      <c r="DL1" s="130"/>
      <c r="DM1" s="130"/>
      <c r="DN1" s="130"/>
      <c r="DO1" s="130"/>
      <c r="DP1" s="130"/>
      <c r="DQ1" s="130"/>
      <c r="DR1" s="130"/>
      <c r="DS1" s="130"/>
      <c r="DT1" s="130"/>
      <c r="DU1" s="130"/>
      <c r="DV1" s="130"/>
      <c r="DW1" s="130"/>
      <c r="DX1" s="130"/>
      <c r="DY1" s="130"/>
      <c r="DZ1" s="130"/>
      <c r="EA1" s="130"/>
      <c r="EB1" s="130"/>
      <c r="EC1" s="130"/>
      <c r="ED1" s="130"/>
      <c r="EE1" s="130"/>
      <c r="EF1" s="130"/>
      <c r="EG1" s="130"/>
      <c r="EH1" s="130"/>
      <c r="EI1" s="130"/>
      <c r="EJ1" s="130"/>
      <c r="EK1" s="130"/>
      <c r="EL1" s="130"/>
      <c r="EM1" s="130"/>
      <c r="EN1" s="130"/>
      <c r="EO1" s="130"/>
      <c r="EP1" s="130"/>
      <c r="EQ1" s="130"/>
      <c r="ER1" s="130"/>
      <c r="ES1" s="130"/>
      <c r="ET1" s="130"/>
      <c r="EU1" s="130"/>
      <c r="EV1" s="130"/>
      <c r="EW1" s="130"/>
      <c r="EX1" s="130"/>
      <c r="EY1" s="130"/>
      <c r="EZ1" s="130"/>
      <c r="FA1" s="130"/>
      <c r="FB1" s="130"/>
      <c r="FC1" s="130"/>
      <c r="FD1" s="130"/>
      <c r="FE1" s="130"/>
      <c r="FF1" s="130"/>
      <c r="FG1" s="130"/>
      <c r="FH1" s="130"/>
      <c r="FI1" s="130"/>
      <c r="FJ1" s="130"/>
      <c r="FK1" s="130"/>
      <c r="FL1" s="130"/>
      <c r="FM1" s="130"/>
      <c r="FN1" s="130"/>
      <c r="FO1" s="130"/>
      <c r="FP1" s="130"/>
      <c r="FQ1" s="130"/>
      <c r="FR1" s="130"/>
      <c r="FS1" s="130"/>
      <c r="FT1" s="130"/>
      <c r="FU1" s="130"/>
      <c r="FV1" s="130"/>
      <c r="FW1" s="130"/>
      <c r="FX1" s="130"/>
      <c r="FY1" s="130"/>
      <c r="FZ1" s="130"/>
      <c r="GA1" s="130"/>
      <c r="GB1" s="130"/>
      <c r="GC1" s="130"/>
      <c r="GD1" s="130"/>
      <c r="GE1" s="130"/>
      <c r="GF1" s="130"/>
      <c r="GG1" s="130"/>
      <c r="GH1" s="130"/>
      <c r="GI1" s="130"/>
      <c r="GJ1" s="130"/>
      <c r="GK1" s="130"/>
      <c r="GL1" s="130"/>
      <c r="GM1" s="130"/>
      <c r="GN1" s="130"/>
      <c r="GO1" s="130"/>
      <c r="GP1" s="130"/>
      <c r="GQ1" s="130"/>
      <c r="GR1" s="130"/>
      <c r="GS1" s="130"/>
      <c r="GT1" s="130"/>
      <c r="GU1" s="130"/>
      <c r="GV1" s="130"/>
      <c r="GW1" s="130"/>
      <c r="GX1" s="130"/>
      <c r="GY1" s="130"/>
      <c r="GZ1" s="130"/>
      <c r="HA1" s="130"/>
      <c r="HB1" s="130"/>
      <c r="HC1" s="130"/>
      <c r="HD1" s="130"/>
      <c r="HE1" s="130"/>
      <c r="HF1" s="130"/>
      <c r="HG1" s="130"/>
      <c r="HH1" s="130"/>
      <c r="HI1" s="130"/>
      <c r="HJ1" s="130"/>
      <c r="HK1" s="130"/>
      <c r="HL1" s="130"/>
      <c r="HM1" s="130"/>
      <c r="HN1" s="130"/>
      <c r="HO1" s="130"/>
      <c r="HP1" s="130"/>
      <c r="HQ1" s="130"/>
      <c r="HR1" s="130"/>
      <c r="HS1" s="130"/>
      <c r="HT1" s="130"/>
      <c r="HU1" s="130"/>
      <c r="HV1" s="130"/>
      <c r="HW1" s="130"/>
      <c r="HX1" s="130"/>
      <c r="HY1" s="130"/>
      <c r="HZ1" s="130"/>
      <c r="IA1" s="130"/>
      <c r="IB1" s="130"/>
      <c r="IC1" s="130"/>
      <c r="ID1" s="130"/>
      <c r="IE1" s="130"/>
      <c r="IF1" s="130"/>
      <c r="IG1" s="130"/>
      <c r="IH1" s="130"/>
      <c r="II1" s="130"/>
      <c r="IJ1" s="130"/>
      <c r="IK1" s="130"/>
      <c r="IL1" s="130"/>
      <c r="IM1" s="130"/>
      <c r="IN1" s="130"/>
      <c r="IO1" s="130"/>
      <c r="IP1" s="130"/>
      <c r="IQ1" s="130"/>
      <c r="IR1" s="130"/>
      <c r="IS1" s="130"/>
    </row>
    <row r="2" spans="1:253" ht="33" customHeight="1">
      <c r="A2" s="216"/>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216"/>
      <c r="AM2" s="216"/>
      <c r="AN2" s="216"/>
      <c r="AO2" s="129"/>
      <c r="AP2" s="129"/>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c r="DK2" s="130"/>
      <c r="DL2" s="130"/>
      <c r="DM2" s="130"/>
      <c r="DN2" s="130"/>
      <c r="DO2" s="130"/>
      <c r="DP2" s="130"/>
      <c r="DQ2" s="130"/>
      <c r="DR2" s="130"/>
      <c r="DS2" s="130"/>
      <c r="DT2" s="130"/>
      <c r="DU2" s="130"/>
      <c r="DV2" s="130"/>
      <c r="DW2" s="130"/>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130"/>
      <c r="FC2" s="130"/>
      <c r="FD2" s="130"/>
      <c r="FE2" s="130"/>
      <c r="FF2" s="130"/>
      <c r="FG2" s="130"/>
      <c r="FH2" s="130"/>
      <c r="FI2" s="130"/>
      <c r="FJ2" s="130"/>
      <c r="FK2" s="130"/>
      <c r="FL2" s="130"/>
      <c r="FM2" s="130"/>
      <c r="FN2" s="130"/>
      <c r="FO2" s="130"/>
      <c r="FP2" s="130"/>
      <c r="FQ2" s="130"/>
      <c r="FR2" s="130"/>
      <c r="FS2" s="130"/>
      <c r="FT2" s="130"/>
      <c r="FU2" s="130"/>
      <c r="FV2" s="130"/>
      <c r="FW2" s="130"/>
      <c r="FX2" s="130"/>
      <c r="FY2" s="130"/>
      <c r="FZ2" s="130"/>
      <c r="GA2" s="130"/>
      <c r="GB2" s="130"/>
      <c r="GC2" s="130"/>
      <c r="GD2" s="130"/>
      <c r="GE2" s="130"/>
      <c r="GF2" s="130"/>
      <c r="GG2" s="130"/>
      <c r="GH2" s="130"/>
      <c r="GI2" s="130"/>
      <c r="GJ2" s="130"/>
      <c r="GK2" s="130"/>
      <c r="GL2" s="130"/>
      <c r="GM2" s="130"/>
      <c r="GN2" s="130"/>
      <c r="GO2" s="130"/>
      <c r="GP2" s="130"/>
      <c r="GQ2" s="130"/>
      <c r="GR2" s="130"/>
      <c r="GS2" s="130"/>
      <c r="GT2" s="130"/>
      <c r="GU2" s="130"/>
      <c r="GV2" s="130"/>
      <c r="GW2" s="130"/>
      <c r="GX2" s="130"/>
      <c r="GY2" s="130"/>
      <c r="GZ2" s="130"/>
      <c r="HA2" s="130"/>
      <c r="HB2" s="130"/>
      <c r="HC2" s="130"/>
      <c r="HD2" s="130"/>
      <c r="HE2" s="130"/>
      <c r="HF2" s="130"/>
      <c r="HG2" s="130"/>
      <c r="HH2" s="130"/>
      <c r="HI2" s="130"/>
      <c r="HJ2" s="130"/>
      <c r="HK2" s="130"/>
      <c r="HL2" s="130"/>
      <c r="HM2" s="130"/>
      <c r="HN2" s="130"/>
      <c r="HO2" s="130"/>
      <c r="HP2" s="130"/>
      <c r="HQ2" s="130"/>
      <c r="HR2" s="130"/>
      <c r="HS2" s="130"/>
      <c r="HT2" s="130"/>
      <c r="HU2" s="130"/>
      <c r="HV2" s="130"/>
      <c r="HW2" s="130"/>
      <c r="HX2" s="130"/>
      <c r="HY2" s="130"/>
      <c r="HZ2" s="130"/>
      <c r="IA2" s="130"/>
      <c r="IB2" s="130"/>
      <c r="IC2" s="130"/>
      <c r="ID2" s="130"/>
      <c r="IE2" s="130"/>
      <c r="IF2" s="130"/>
      <c r="IG2" s="130"/>
      <c r="IH2" s="130"/>
      <c r="II2" s="130"/>
      <c r="IJ2" s="130"/>
      <c r="IK2" s="130"/>
      <c r="IL2" s="130"/>
      <c r="IM2" s="130"/>
      <c r="IN2" s="130"/>
      <c r="IO2" s="130"/>
      <c r="IP2" s="130"/>
      <c r="IQ2" s="130"/>
      <c r="IR2" s="130"/>
      <c r="IS2" s="130"/>
    </row>
    <row r="3" spans="1:253" ht="13.5">
      <c r="A3" s="133"/>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c r="IR3" s="133"/>
      <c r="IS3" s="133"/>
    </row>
    <row r="4" spans="1:253" ht="13.5">
      <c r="A4" s="131" t="s">
        <v>128</v>
      </c>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c r="IR4" s="133"/>
      <c r="IS4" s="133"/>
    </row>
    <row r="5" spans="1:253" ht="13.5">
      <c r="A5" s="131"/>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c r="CK5" s="133"/>
      <c r="CL5" s="133"/>
      <c r="CM5" s="133"/>
      <c r="CN5" s="133"/>
      <c r="CO5" s="133"/>
      <c r="CP5" s="133"/>
      <c r="CQ5" s="133"/>
      <c r="CR5" s="133"/>
      <c r="CS5" s="133"/>
      <c r="CT5" s="133"/>
      <c r="CU5" s="133"/>
      <c r="CV5" s="133"/>
      <c r="CW5" s="133"/>
      <c r="CX5" s="133"/>
      <c r="CY5" s="133"/>
      <c r="CZ5" s="133"/>
      <c r="DA5" s="133"/>
      <c r="DB5" s="133"/>
      <c r="DC5" s="133"/>
      <c r="DD5" s="133"/>
      <c r="DE5" s="133"/>
      <c r="DF5" s="133"/>
      <c r="DG5" s="133"/>
      <c r="DH5" s="133"/>
      <c r="DI5" s="133"/>
      <c r="DJ5" s="133"/>
      <c r="DK5" s="133"/>
      <c r="DL5" s="133"/>
      <c r="DM5" s="133"/>
      <c r="DN5" s="133"/>
      <c r="DO5" s="133"/>
      <c r="DP5" s="133"/>
      <c r="DQ5" s="133"/>
      <c r="DR5" s="133"/>
      <c r="DS5" s="133"/>
      <c r="DT5" s="133"/>
      <c r="DU5" s="133"/>
      <c r="DV5" s="133"/>
      <c r="DW5" s="133"/>
      <c r="DX5" s="133"/>
      <c r="DY5" s="133"/>
      <c r="DZ5" s="133"/>
      <c r="EA5" s="133"/>
      <c r="EB5" s="133"/>
      <c r="EC5" s="133"/>
      <c r="ED5" s="133"/>
      <c r="EE5" s="133"/>
      <c r="EF5" s="133"/>
      <c r="EG5" s="133"/>
      <c r="EH5" s="133"/>
      <c r="EI5" s="133"/>
      <c r="EJ5" s="133"/>
      <c r="EK5" s="133"/>
      <c r="EL5" s="133"/>
      <c r="EM5" s="133"/>
      <c r="EN5" s="133"/>
      <c r="EO5" s="133"/>
      <c r="EP5" s="133"/>
      <c r="EQ5" s="133"/>
      <c r="ER5" s="133"/>
      <c r="ES5" s="133"/>
      <c r="ET5" s="133"/>
      <c r="EU5" s="133"/>
      <c r="EV5" s="133"/>
      <c r="EW5" s="133"/>
      <c r="EX5" s="133"/>
      <c r="EY5" s="133"/>
      <c r="EZ5" s="133"/>
      <c r="FA5" s="133"/>
      <c r="FB5" s="133"/>
      <c r="FC5" s="133"/>
      <c r="FD5" s="133"/>
      <c r="FE5" s="133"/>
      <c r="FF5" s="133"/>
      <c r="FG5" s="133"/>
      <c r="FH5" s="133"/>
      <c r="FI5" s="133"/>
      <c r="FJ5" s="133"/>
      <c r="FK5" s="133"/>
      <c r="FL5" s="133"/>
      <c r="FM5" s="133"/>
      <c r="FN5" s="133"/>
      <c r="FO5" s="133"/>
      <c r="FP5" s="133"/>
      <c r="FQ5" s="133"/>
      <c r="FR5" s="133"/>
      <c r="FS5" s="133"/>
      <c r="FT5" s="133"/>
      <c r="FU5" s="133"/>
      <c r="FV5" s="133"/>
      <c r="FW5" s="133"/>
      <c r="FX5" s="133"/>
      <c r="FY5" s="133"/>
      <c r="FZ5" s="133"/>
      <c r="GA5" s="133"/>
      <c r="GB5" s="133"/>
      <c r="GC5" s="133"/>
      <c r="GD5" s="133"/>
      <c r="GE5" s="133"/>
      <c r="GF5" s="133"/>
      <c r="GG5" s="133"/>
      <c r="GH5" s="133"/>
      <c r="GI5" s="133"/>
      <c r="GJ5" s="133"/>
      <c r="GK5" s="133"/>
      <c r="GL5" s="133"/>
      <c r="GM5" s="133"/>
      <c r="GN5" s="133"/>
      <c r="GO5" s="133"/>
      <c r="GP5" s="133"/>
      <c r="GQ5" s="133"/>
      <c r="GR5" s="133"/>
      <c r="GS5" s="133"/>
      <c r="GT5" s="133"/>
      <c r="GU5" s="133"/>
      <c r="GV5" s="133"/>
      <c r="GW5" s="133"/>
      <c r="GX5" s="133"/>
      <c r="GY5" s="133"/>
      <c r="GZ5" s="133"/>
      <c r="HA5" s="133"/>
      <c r="HB5" s="133"/>
      <c r="HC5" s="133"/>
      <c r="HD5" s="133"/>
      <c r="HE5" s="133"/>
      <c r="HF5" s="133"/>
      <c r="HG5" s="133"/>
      <c r="HH5" s="133"/>
      <c r="HI5" s="133"/>
      <c r="HJ5" s="133"/>
      <c r="HK5" s="133"/>
      <c r="HL5" s="133"/>
      <c r="HM5" s="133"/>
      <c r="HN5" s="133"/>
      <c r="HO5" s="133"/>
      <c r="HP5" s="133"/>
      <c r="HQ5" s="133"/>
      <c r="HR5" s="133"/>
      <c r="HS5" s="133"/>
      <c r="HT5" s="133"/>
      <c r="HU5" s="133"/>
      <c r="HV5" s="133"/>
      <c r="HW5" s="133"/>
      <c r="HX5" s="133"/>
      <c r="HY5" s="133"/>
      <c r="HZ5" s="133"/>
      <c r="IA5" s="133"/>
      <c r="IB5" s="133"/>
      <c r="IC5" s="133"/>
      <c r="ID5" s="133"/>
      <c r="IE5" s="133"/>
      <c r="IF5" s="133"/>
      <c r="IG5" s="133"/>
      <c r="IH5" s="133"/>
      <c r="II5" s="133"/>
      <c r="IJ5" s="133"/>
      <c r="IK5" s="133"/>
      <c r="IL5" s="133"/>
      <c r="IM5" s="133"/>
      <c r="IN5" s="133"/>
      <c r="IO5" s="133"/>
      <c r="IP5" s="133"/>
      <c r="IQ5" s="133"/>
      <c r="IR5" s="133"/>
      <c r="IS5" s="133"/>
    </row>
    <row r="6" spans="1:253" ht="13.5">
      <c r="A6" s="133"/>
      <c r="B6" s="133" t="s">
        <v>124</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133"/>
      <c r="GZ6" s="133"/>
      <c r="HA6" s="133"/>
      <c r="HB6" s="133"/>
      <c r="HC6" s="133"/>
      <c r="HD6" s="133"/>
      <c r="HE6" s="133"/>
      <c r="HF6" s="133"/>
      <c r="HG6" s="133"/>
      <c r="HH6" s="133"/>
      <c r="HI6" s="133"/>
      <c r="HJ6" s="133"/>
      <c r="HK6" s="133"/>
      <c r="HL6" s="133"/>
      <c r="HM6" s="133"/>
      <c r="HN6" s="133"/>
      <c r="HO6" s="133"/>
      <c r="HP6" s="133"/>
      <c r="HQ6" s="133"/>
      <c r="HR6" s="133"/>
      <c r="HS6" s="133"/>
      <c r="HT6" s="133"/>
      <c r="HU6" s="133"/>
      <c r="HV6" s="133"/>
      <c r="HW6" s="133"/>
      <c r="HX6" s="133"/>
      <c r="HY6" s="133"/>
      <c r="HZ6" s="133"/>
      <c r="IA6" s="133"/>
      <c r="IB6" s="133"/>
      <c r="IC6" s="133"/>
      <c r="ID6" s="133"/>
      <c r="IE6" s="133"/>
      <c r="IF6" s="133"/>
      <c r="IG6" s="133"/>
      <c r="IH6" s="133"/>
      <c r="II6" s="133"/>
      <c r="IJ6" s="133"/>
      <c r="IK6" s="133"/>
      <c r="IL6" s="133"/>
      <c r="IM6" s="133"/>
      <c r="IN6" s="133"/>
      <c r="IO6" s="133"/>
      <c r="IP6" s="133"/>
      <c r="IQ6" s="133"/>
      <c r="IR6" s="133"/>
      <c r="IS6" s="133"/>
    </row>
    <row r="7" spans="1:253" ht="13.5">
      <c r="A7" s="133"/>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3"/>
      <c r="CF7" s="133"/>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3"/>
      <c r="DU7" s="133"/>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3"/>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133"/>
      <c r="GZ7" s="133"/>
      <c r="HA7" s="133"/>
      <c r="HB7" s="133"/>
      <c r="HC7" s="133"/>
      <c r="HD7" s="133"/>
      <c r="HE7" s="133"/>
      <c r="HF7" s="133"/>
      <c r="HG7" s="133"/>
      <c r="HH7" s="133"/>
      <c r="HI7" s="133"/>
      <c r="HJ7" s="133"/>
      <c r="HK7" s="133"/>
      <c r="HL7" s="133"/>
      <c r="HM7" s="133"/>
      <c r="HN7" s="133"/>
      <c r="HO7" s="133"/>
      <c r="HP7" s="133"/>
      <c r="HQ7" s="133"/>
      <c r="HR7" s="133"/>
      <c r="HS7" s="133"/>
      <c r="HT7" s="133"/>
      <c r="HU7" s="133"/>
      <c r="HV7" s="133"/>
      <c r="HW7" s="133"/>
      <c r="HX7" s="133"/>
      <c r="HY7" s="133"/>
      <c r="HZ7" s="133"/>
      <c r="IA7" s="133"/>
      <c r="IB7" s="133"/>
      <c r="IC7" s="133"/>
      <c r="ID7" s="133"/>
      <c r="IE7" s="133"/>
      <c r="IF7" s="133"/>
      <c r="IG7" s="133"/>
      <c r="IH7" s="133"/>
      <c r="II7" s="133"/>
      <c r="IJ7" s="133"/>
      <c r="IK7" s="133"/>
      <c r="IL7" s="133"/>
      <c r="IM7" s="133"/>
      <c r="IN7" s="133"/>
      <c r="IO7" s="133"/>
      <c r="IP7" s="133"/>
      <c r="IQ7" s="133"/>
      <c r="IR7" s="133"/>
      <c r="IS7" s="133"/>
    </row>
    <row r="8" spans="1:253" ht="13.5">
      <c r="A8" s="133"/>
      <c r="B8" s="134" t="s">
        <v>127</v>
      </c>
      <c r="C8" s="134"/>
      <c r="D8" s="134"/>
      <c r="E8" s="134"/>
      <c r="F8" s="134"/>
      <c r="G8" s="134"/>
      <c r="H8" s="134"/>
      <c r="I8" s="134"/>
      <c r="J8" s="134"/>
      <c r="K8" s="134"/>
      <c r="L8" s="134"/>
      <c r="M8" s="134"/>
      <c r="N8" s="134"/>
      <c r="O8" s="134"/>
      <c r="P8" s="134"/>
      <c r="Q8" s="134"/>
      <c r="R8" s="134"/>
      <c r="S8" s="134"/>
      <c r="T8" s="134"/>
      <c r="U8" s="134"/>
      <c r="V8" s="134"/>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3"/>
      <c r="CN8" s="133"/>
      <c r="CO8" s="133"/>
      <c r="CP8" s="133"/>
      <c r="CQ8" s="133"/>
      <c r="CR8" s="133"/>
      <c r="CS8" s="133"/>
      <c r="CT8" s="133"/>
      <c r="CU8" s="133"/>
      <c r="CV8" s="133"/>
      <c r="CW8" s="133"/>
      <c r="CX8" s="133"/>
      <c r="CY8" s="133"/>
      <c r="CZ8" s="133"/>
      <c r="DA8" s="133"/>
      <c r="DB8" s="133"/>
      <c r="DC8" s="133"/>
      <c r="DD8" s="133"/>
      <c r="DE8" s="133"/>
      <c r="DF8" s="133"/>
      <c r="DG8" s="133"/>
      <c r="DH8" s="133"/>
      <c r="DI8" s="133"/>
      <c r="DJ8" s="133"/>
      <c r="DK8" s="133"/>
      <c r="DL8" s="133"/>
      <c r="DM8" s="133"/>
      <c r="DN8" s="133"/>
      <c r="DO8" s="133"/>
      <c r="DP8" s="133"/>
      <c r="DQ8" s="133"/>
      <c r="DR8" s="133"/>
      <c r="DS8" s="133"/>
      <c r="DT8" s="133"/>
      <c r="DU8" s="133"/>
      <c r="DV8" s="133"/>
      <c r="DW8" s="133"/>
      <c r="DX8" s="133"/>
      <c r="DY8" s="133"/>
      <c r="DZ8" s="133"/>
      <c r="EA8" s="133"/>
      <c r="EB8" s="133"/>
      <c r="EC8" s="133"/>
      <c r="ED8" s="133"/>
      <c r="EE8" s="133"/>
      <c r="EF8" s="133"/>
      <c r="EG8" s="133"/>
      <c r="EH8" s="133"/>
      <c r="EI8" s="133"/>
      <c r="EJ8" s="133"/>
      <c r="EK8" s="133"/>
      <c r="EL8" s="133"/>
      <c r="EM8" s="133"/>
      <c r="EN8" s="133"/>
      <c r="EO8" s="133"/>
      <c r="EP8" s="133"/>
      <c r="EQ8" s="133"/>
      <c r="ER8" s="133"/>
      <c r="ES8" s="133"/>
      <c r="ET8" s="133"/>
      <c r="EU8" s="133"/>
      <c r="EV8" s="133"/>
      <c r="EW8" s="133"/>
      <c r="EX8" s="133"/>
      <c r="EY8" s="133"/>
      <c r="EZ8" s="133"/>
      <c r="FA8" s="133"/>
      <c r="FB8" s="133"/>
      <c r="FC8" s="133"/>
      <c r="FD8" s="133"/>
      <c r="FE8" s="133"/>
      <c r="FF8" s="133"/>
      <c r="FG8" s="133"/>
      <c r="FH8" s="133"/>
      <c r="FI8" s="133"/>
      <c r="FJ8" s="133"/>
      <c r="FK8" s="133"/>
      <c r="FL8" s="133"/>
      <c r="FM8" s="133"/>
      <c r="FN8" s="133"/>
      <c r="FO8" s="133"/>
      <c r="FP8" s="133"/>
      <c r="FQ8" s="133"/>
      <c r="FR8" s="133"/>
      <c r="FS8" s="133"/>
      <c r="FT8" s="133"/>
      <c r="FU8" s="133"/>
      <c r="FV8" s="133"/>
      <c r="FW8" s="133"/>
      <c r="FX8" s="133"/>
      <c r="FY8" s="133"/>
      <c r="FZ8" s="133"/>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3"/>
      <c r="HS8" s="133"/>
      <c r="HT8" s="133"/>
      <c r="HU8" s="133"/>
      <c r="HV8" s="133"/>
      <c r="HW8" s="133"/>
      <c r="HX8" s="133"/>
      <c r="HY8" s="133"/>
      <c r="HZ8" s="133"/>
      <c r="IA8" s="133"/>
      <c r="IB8" s="133"/>
      <c r="IC8" s="133"/>
      <c r="ID8" s="133"/>
      <c r="IE8" s="133"/>
      <c r="IF8" s="133"/>
      <c r="IG8" s="133"/>
      <c r="IH8" s="133"/>
      <c r="II8" s="133"/>
      <c r="IJ8" s="133"/>
      <c r="IK8" s="133"/>
      <c r="IL8" s="133"/>
      <c r="IM8" s="133"/>
      <c r="IN8" s="133"/>
      <c r="IO8" s="133"/>
      <c r="IP8" s="133"/>
      <c r="IQ8" s="133"/>
      <c r="IR8" s="133"/>
      <c r="IS8" s="133"/>
    </row>
    <row r="9" spans="1:253" ht="13.5">
      <c r="A9" s="133"/>
      <c r="B9" s="134"/>
      <c r="C9" s="134"/>
      <c r="D9" s="134"/>
      <c r="E9" s="134"/>
      <c r="F9" s="134"/>
      <c r="G9" s="134"/>
      <c r="H9" s="134"/>
      <c r="I9" s="134"/>
      <c r="J9" s="134"/>
      <c r="K9" s="134"/>
      <c r="L9" s="134"/>
      <c r="M9" s="134"/>
      <c r="N9" s="134"/>
      <c r="O9" s="134"/>
      <c r="P9" s="134"/>
      <c r="Q9" s="134"/>
      <c r="R9" s="134"/>
      <c r="S9" s="134"/>
      <c r="T9" s="134"/>
      <c r="U9" s="134"/>
      <c r="V9" s="134"/>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3"/>
      <c r="DU9" s="133"/>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133"/>
      <c r="FK9" s="133"/>
      <c r="FL9" s="133"/>
      <c r="FM9" s="133"/>
      <c r="FN9" s="133"/>
      <c r="FO9" s="133"/>
      <c r="FP9" s="133"/>
      <c r="FQ9" s="133"/>
      <c r="FR9" s="133"/>
      <c r="FS9" s="133"/>
      <c r="FT9" s="133"/>
      <c r="FU9" s="133"/>
      <c r="FV9" s="133"/>
      <c r="FW9" s="133"/>
      <c r="FX9" s="133"/>
      <c r="FY9" s="133"/>
      <c r="FZ9" s="133"/>
      <c r="GA9" s="133"/>
      <c r="GB9" s="133"/>
      <c r="GC9" s="133"/>
      <c r="GD9" s="133"/>
      <c r="GE9" s="133"/>
      <c r="GF9" s="133"/>
      <c r="GG9" s="133"/>
      <c r="GH9" s="133"/>
      <c r="GI9" s="133"/>
      <c r="GJ9" s="133"/>
      <c r="GK9" s="133"/>
      <c r="GL9" s="133"/>
      <c r="GM9" s="133"/>
      <c r="GN9" s="133"/>
      <c r="GO9" s="133"/>
      <c r="GP9" s="133"/>
      <c r="GQ9" s="133"/>
      <c r="GR9" s="133"/>
      <c r="GS9" s="133"/>
      <c r="GT9" s="133"/>
      <c r="GU9" s="133"/>
      <c r="GV9" s="133"/>
      <c r="GW9" s="133"/>
      <c r="GX9" s="133"/>
      <c r="GY9" s="133"/>
      <c r="GZ9" s="133"/>
      <c r="HA9" s="133"/>
      <c r="HB9" s="133"/>
      <c r="HC9" s="133"/>
      <c r="HD9" s="133"/>
      <c r="HE9" s="133"/>
      <c r="HF9" s="133"/>
      <c r="HG9" s="133"/>
      <c r="HH9" s="133"/>
      <c r="HI9" s="133"/>
      <c r="HJ9" s="133"/>
      <c r="HK9" s="133"/>
      <c r="HL9" s="133"/>
      <c r="HM9" s="133"/>
      <c r="HN9" s="133"/>
      <c r="HO9" s="133"/>
      <c r="HP9" s="133"/>
      <c r="HQ9" s="133"/>
      <c r="HR9" s="133"/>
      <c r="HS9" s="133"/>
      <c r="HT9" s="133"/>
      <c r="HU9" s="133"/>
      <c r="HV9" s="133"/>
      <c r="HW9" s="133"/>
      <c r="HX9" s="133"/>
      <c r="HY9" s="133"/>
      <c r="HZ9" s="133"/>
      <c r="IA9" s="133"/>
      <c r="IB9" s="133"/>
      <c r="IC9" s="133"/>
      <c r="ID9" s="133"/>
      <c r="IE9" s="133"/>
      <c r="IF9" s="133"/>
      <c r="IG9" s="133"/>
      <c r="IH9" s="133"/>
      <c r="II9" s="133"/>
      <c r="IJ9" s="133"/>
      <c r="IK9" s="133"/>
      <c r="IL9" s="133"/>
      <c r="IM9" s="133"/>
      <c r="IN9" s="133"/>
      <c r="IO9" s="133"/>
      <c r="IP9" s="133"/>
      <c r="IQ9" s="133"/>
      <c r="IR9" s="133"/>
      <c r="IS9" s="133"/>
    </row>
    <row r="10" spans="1:253" ht="13.5">
      <c r="A10" s="133"/>
      <c r="B10" s="134" t="s">
        <v>125</v>
      </c>
      <c r="C10" s="134"/>
      <c r="D10" s="134"/>
      <c r="E10" s="134"/>
      <c r="F10" s="134"/>
      <c r="G10" s="134"/>
      <c r="H10" s="134"/>
      <c r="I10" s="134"/>
      <c r="J10" s="134"/>
      <c r="K10" s="134"/>
      <c r="L10" s="134"/>
      <c r="M10" s="134"/>
      <c r="N10" s="134"/>
      <c r="O10" s="134"/>
      <c r="P10" s="134"/>
      <c r="Q10" s="134"/>
      <c r="R10" s="134"/>
      <c r="S10" s="134"/>
      <c r="T10" s="134"/>
      <c r="U10" s="134"/>
      <c r="V10" s="134"/>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3"/>
      <c r="HS10" s="133"/>
      <c r="HT10" s="133"/>
      <c r="HU10" s="133"/>
      <c r="HV10" s="133"/>
      <c r="HW10" s="133"/>
      <c r="HX10" s="133"/>
      <c r="HY10" s="133"/>
      <c r="HZ10" s="133"/>
      <c r="IA10" s="133"/>
      <c r="IB10" s="133"/>
      <c r="IC10" s="133"/>
      <c r="ID10" s="133"/>
      <c r="IE10" s="133"/>
      <c r="IF10" s="133"/>
      <c r="IG10" s="133"/>
      <c r="IH10" s="133"/>
      <c r="II10" s="133"/>
      <c r="IJ10" s="133"/>
      <c r="IK10" s="133"/>
      <c r="IL10" s="133"/>
      <c r="IM10" s="133"/>
      <c r="IN10" s="133"/>
      <c r="IO10" s="133"/>
      <c r="IP10" s="133"/>
      <c r="IQ10" s="133"/>
      <c r="IR10" s="133"/>
      <c r="IS10" s="133"/>
    </row>
    <row r="11" spans="1:253" ht="13.5" customHeight="1">
      <c r="A11" s="133"/>
      <c r="B11" s="134"/>
      <c r="C11" s="223" t="s">
        <v>126</v>
      </c>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3"/>
      <c r="BU11" s="133"/>
      <c r="BV11" s="133"/>
      <c r="BW11" s="133"/>
      <c r="BX11" s="133"/>
      <c r="BY11" s="133"/>
      <c r="BZ11" s="133"/>
      <c r="CA11" s="133"/>
      <c r="CB11" s="133"/>
      <c r="CC11" s="133"/>
      <c r="CD11" s="133"/>
      <c r="CE11" s="133"/>
      <c r="CF11" s="133"/>
      <c r="CG11" s="133"/>
      <c r="CH11" s="133"/>
      <c r="CI11" s="133"/>
      <c r="CJ11" s="133"/>
      <c r="CK11" s="133"/>
      <c r="CL11" s="133"/>
      <c r="CM11" s="133"/>
      <c r="CN11" s="133"/>
      <c r="CO11" s="133"/>
      <c r="CP11" s="133"/>
      <c r="CQ11" s="133"/>
      <c r="CR11" s="133"/>
      <c r="CS11" s="133"/>
      <c r="CT11" s="133"/>
      <c r="CU11" s="133"/>
      <c r="CV11" s="133"/>
      <c r="CW11" s="133"/>
      <c r="CX11" s="133"/>
      <c r="CY11" s="133"/>
      <c r="CZ11" s="133"/>
      <c r="DA11" s="133"/>
      <c r="DB11" s="133"/>
      <c r="DC11" s="133"/>
      <c r="DD11" s="133"/>
      <c r="DE11" s="133"/>
      <c r="DF11" s="133"/>
      <c r="DG11" s="133"/>
      <c r="DH11" s="133"/>
      <c r="DI11" s="133"/>
      <c r="DJ11" s="133"/>
      <c r="DK11" s="133"/>
      <c r="DL11" s="133"/>
      <c r="DM11" s="133"/>
      <c r="DN11" s="133"/>
      <c r="DO11" s="133"/>
      <c r="DP11" s="133"/>
      <c r="DQ11" s="133"/>
      <c r="DR11" s="133"/>
      <c r="DS11" s="133"/>
      <c r="DT11" s="133"/>
      <c r="DU11" s="133"/>
      <c r="DV11" s="133"/>
      <c r="DW11" s="133"/>
      <c r="DX11" s="133"/>
      <c r="DY11" s="133"/>
      <c r="DZ11" s="133"/>
      <c r="EA11" s="133"/>
      <c r="EB11" s="133"/>
      <c r="EC11" s="133"/>
      <c r="ED11" s="133"/>
      <c r="EE11" s="133"/>
      <c r="EF11" s="133"/>
      <c r="EG11" s="133"/>
      <c r="EH11" s="133"/>
      <c r="EI11" s="133"/>
      <c r="EJ11" s="133"/>
      <c r="EK11" s="133"/>
      <c r="EL11" s="133"/>
      <c r="EM11" s="133"/>
      <c r="EN11" s="133"/>
      <c r="EO11" s="133"/>
      <c r="EP11" s="133"/>
      <c r="EQ11" s="133"/>
      <c r="ER11" s="133"/>
      <c r="ES11" s="133"/>
      <c r="ET11" s="133"/>
      <c r="EU11" s="133"/>
      <c r="EV11" s="133"/>
      <c r="EW11" s="133"/>
      <c r="EX11" s="133"/>
      <c r="EY11" s="133"/>
      <c r="EZ11" s="133"/>
      <c r="FA11" s="133"/>
      <c r="FB11" s="133"/>
      <c r="FC11" s="133"/>
      <c r="FD11" s="133"/>
      <c r="FE11" s="133"/>
      <c r="FF11" s="133"/>
      <c r="FG11" s="133"/>
      <c r="FH11" s="133"/>
      <c r="FI11" s="133"/>
      <c r="FJ11" s="133"/>
      <c r="FK11" s="133"/>
      <c r="FL11" s="133"/>
      <c r="FM11" s="133"/>
      <c r="FN11" s="133"/>
      <c r="FO11" s="133"/>
      <c r="FP11" s="133"/>
      <c r="FQ11" s="133"/>
      <c r="FR11" s="133"/>
      <c r="FS11" s="133"/>
      <c r="FT11" s="133"/>
      <c r="FU11" s="133"/>
      <c r="FV11" s="133"/>
      <c r="FW11" s="133"/>
      <c r="FX11" s="133"/>
      <c r="FY11" s="133"/>
      <c r="FZ11" s="133"/>
      <c r="GA11" s="133"/>
      <c r="GB11" s="133"/>
      <c r="GC11" s="133"/>
      <c r="GD11" s="133"/>
      <c r="GE11" s="133"/>
      <c r="GF11" s="133"/>
      <c r="GG11" s="133"/>
      <c r="GH11" s="133"/>
      <c r="GI11" s="133"/>
      <c r="GJ11" s="133"/>
      <c r="GK11" s="133"/>
      <c r="GL11" s="133"/>
      <c r="GM11" s="133"/>
      <c r="GN11" s="133"/>
      <c r="GO11" s="133"/>
      <c r="GP11" s="133"/>
      <c r="GQ11" s="133"/>
      <c r="GR11" s="133"/>
      <c r="GS11" s="133"/>
      <c r="GT11" s="133"/>
      <c r="GU11" s="133"/>
      <c r="GV11" s="133"/>
      <c r="GW11" s="133"/>
      <c r="GX11" s="133"/>
      <c r="GY11" s="133"/>
      <c r="GZ11" s="133"/>
      <c r="HA11" s="133"/>
      <c r="HB11" s="133"/>
      <c r="HC11" s="133"/>
      <c r="HD11" s="133"/>
      <c r="HE11" s="133"/>
      <c r="HF11" s="133"/>
      <c r="HG11" s="133"/>
      <c r="HH11" s="133"/>
      <c r="HI11" s="133"/>
      <c r="HJ11" s="133"/>
      <c r="HK11" s="133"/>
      <c r="HL11" s="133"/>
      <c r="HM11" s="133"/>
      <c r="HN11" s="133"/>
      <c r="HO11" s="133"/>
      <c r="HP11" s="133"/>
      <c r="HQ11" s="133"/>
      <c r="HR11" s="133"/>
      <c r="HS11" s="133"/>
      <c r="HT11" s="133"/>
      <c r="HU11" s="133"/>
      <c r="HV11" s="133"/>
      <c r="HW11" s="133"/>
      <c r="HX11" s="133"/>
      <c r="HY11" s="133"/>
      <c r="HZ11" s="133"/>
      <c r="IA11" s="133"/>
      <c r="IB11" s="133"/>
      <c r="IC11" s="133"/>
      <c r="ID11" s="133"/>
      <c r="IE11" s="133"/>
      <c r="IF11" s="133"/>
      <c r="IG11" s="133"/>
      <c r="IH11" s="133"/>
      <c r="II11" s="133"/>
      <c r="IJ11" s="133"/>
      <c r="IK11" s="133"/>
      <c r="IL11" s="133"/>
      <c r="IM11" s="133"/>
      <c r="IN11" s="133"/>
      <c r="IO11" s="133"/>
      <c r="IP11" s="133"/>
      <c r="IQ11" s="133"/>
      <c r="IR11" s="133"/>
      <c r="IS11" s="133"/>
    </row>
    <row r="12" spans="1:253" ht="13.5">
      <c r="A12" s="133"/>
      <c r="B12" s="134"/>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3"/>
      <c r="EG12" s="133"/>
      <c r="EH12" s="133"/>
      <c r="EI12" s="133"/>
      <c r="EJ12" s="133"/>
      <c r="EK12" s="133"/>
      <c r="EL12" s="133"/>
      <c r="EM12" s="133"/>
      <c r="EN12" s="133"/>
      <c r="EO12" s="133"/>
      <c r="EP12" s="133"/>
      <c r="EQ12" s="133"/>
      <c r="ER12" s="133"/>
      <c r="ES12" s="133"/>
      <c r="ET12" s="133"/>
      <c r="EU12" s="133"/>
      <c r="EV12" s="133"/>
      <c r="EW12" s="133"/>
      <c r="EX12" s="133"/>
      <c r="EY12" s="133"/>
      <c r="EZ12" s="133"/>
      <c r="FA12" s="133"/>
      <c r="FB12" s="133"/>
      <c r="FC12" s="133"/>
      <c r="FD12" s="133"/>
      <c r="FE12" s="133"/>
      <c r="FF12" s="133"/>
      <c r="FG12" s="133"/>
      <c r="FH12" s="133"/>
      <c r="FI12" s="133"/>
      <c r="FJ12" s="133"/>
      <c r="FK12" s="133"/>
      <c r="FL12" s="133"/>
      <c r="FM12" s="133"/>
      <c r="FN12" s="133"/>
      <c r="FO12" s="133"/>
      <c r="FP12" s="133"/>
      <c r="FQ12" s="133"/>
      <c r="FR12" s="133"/>
      <c r="FS12" s="133"/>
      <c r="FT12" s="133"/>
      <c r="FU12" s="133"/>
      <c r="FV12" s="133"/>
      <c r="FW12" s="133"/>
      <c r="FX12" s="133"/>
      <c r="FY12" s="133"/>
      <c r="FZ12" s="133"/>
      <c r="GA12" s="133"/>
      <c r="GB12" s="133"/>
      <c r="GC12" s="133"/>
      <c r="GD12" s="133"/>
      <c r="GE12" s="133"/>
      <c r="GF12" s="133"/>
      <c r="GG12" s="133"/>
      <c r="GH12" s="133"/>
      <c r="GI12" s="133"/>
      <c r="GJ12" s="133"/>
      <c r="GK12" s="133"/>
      <c r="GL12" s="133"/>
      <c r="GM12" s="133"/>
      <c r="GN12" s="133"/>
      <c r="GO12" s="133"/>
      <c r="GP12" s="133"/>
      <c r="GQ12" s="133"/>
      <c r="GR12" s="133"/>
      <c r="GS12" s="133"/>
      <c r="GT12" s="133"/>
      <c r="GU12" s="133"/>
      <c r="GV12" s="133"/>
      <c r="GW12" s="133"/>
      <c r="GX12" s="133"/>
      <c r="GY12" s="133"/>
      <c r="GZ12" s="133"/>
      <c r="HA12" s="133"/>
      <c r="HB12" s="133"/>
      <c r="HC12" s="133"/>
      <c r="HD12" s="133"/>
      <c r="HE12" s="133"/>
      <c r="HF12" s="133"/>
      <c r="HG12" s="133"/>
      <c r="HH12" s="133"/>
      <c r="HI12" s="133"/>
      <c r="HJ12" s="133"/>
      <c r="HK12" s="133"/>
      <c r="HL12" s="133"/>
      <c r="HM12" s="133"/>
      <c r="HN12" s="133"/>
      <c r="HO12" s="133"/>
      <c r="HP12" s="133"/>
      <c r="HQ12" s="133"/>
      <c r="HR12" s="133"/>
      <c r="HS12" s="133"/>
      <c r="HT12" s="133"/>
      <c r="HU12" s="133"/>
      <c r="HV12" s="133"/>
      <c r="HW12" s="133"/>
      <c r="HX12" s="133"/>
      <c r="HY12" s="133"/>
      <c r="HZ12" s="133"/>
      <c r="IA12" s="133"/>
      <c r="IB12" s="133"/>
      <c r="IC12" s="133"/>
      <c r="ID12" s="133"/>
      <c r="IE12" s="133"/>
      <c r="IF12" s="133"/>
      <c r="IG12" s="133"/>
      <c r="IH12" s="133"/>
      <c r="II12" s="133"/>
      <c r="IJ12" s="133"/>
      <c r="IK12" s="133"/>
      <c r="IL12" s="133"/>
      <c r="IM12" s="133"/>
      <c r="IN12" s="133"/>
      <c r="IO12" s="133"/>
      <c r="IP12" s="133"/>
      <c r="IQ12" s="133"/>
      <c r="IR12" s="133"/>
      <c r="IS12" s="133"/>
    </row>
    <row r="13" spans="1:253" ht="20.25" customHeight="1">
      <c r="A13" s="133"/>
      <c r="B13" s="134"/>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row>
    <row r="14" spans="1:253" ht="13.5" customHeight="1">
      <c r="A14" s="133"/>
      <c r="B14" s="173" t="s">
        <v>132</v>
      </c>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34"/>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row>
    <row r="15" spans="1:253" ht="14.25" customHeight="1">
      <c r="A15" s="248"/>
      <c r="B15" s="249"/>
      <c r="C15" s="168" t="s">
        <v>99</v>
      </c>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250"/>
      <c r="AN15" s="248"/>
      <c r="AO15" s="248"/>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133"/>
      <c r="BX15" s="133"/>
      <c r="BY15" s="133"/>
      <c r="BZ15" s="133"/>
      <c r="CA15" s="133"/>
      <c r="CB15" s="133"/>
      <c r="CC15" s="133"/>
      <c r="CD15" s="133"/>
      <c r="CE15" s="133"/>
      <c r="CF15" s="133"/>
      <c r="CG15" s="133"/>
      <c r="CH15" s="133"/>
      <c r="CI15" s="133"/>
      <c r="CJ15" s="133"/>
      <c r="CK15" s="133"/>
      <c r="CL15" s="133"/>
      <c r="CM15" s="133"/>
      <c r="CN15" s="133"/>
      <c r="CO15" s="133"/>
      <c r="CP15" s="133"/>
      <c r="CQ15" s="133"/>
      <c r="CR15" s="133"/>
      <c r="CS15" s="133"/>
      <c r="CT15" s="133"/>
      <c r="CU15" s="133"/>
      <c r="CV15" s="133"/>
      <c r="CW15" s="133"/>
      <c r="CX15" s="133"/>
      <c r="CY15" s="133"/>
      <c r="CZ15" s="133"/>
      <c r="DA15" s="133"/>
      <c r="DB15" s="133"/>
      <c r="DC15" s="133"/>
      <c r="DD15" s="133"/>
      <c r="DE15" s="133"/>
      <c r="DF15" s="133"/>
      <c r="DG15" s="133"/>
      <c r="DH15" s="133"/>
      <c r="DI15" s="133"/>
      <c r="DJ15" s="133"/>
      <c r="DK15" s="133"/>
      <c r="DL15" s="133"/>
      <c r="DM15" s="133"/>
      <c r="DN15" s="133"/>
      <c r="DO15" s="133"/>
      <c r="DP15" s="133"/>
      <c r="DQ15" s="133"/>
      <c r="DR15" s="133"/>
      <c r="DS15" s="133"/>
      <c r="DT15" s="133"/>
      <c r="DU15" s="133"/>
      <c r="DV15" s="133"/>
      <c r="DW15" s="133"/>
      <c r="DX15" s="133"/>
      <c r="DY15" s="133"/>
      <c r="DZ15" s="133"/>
      <c r="EA15" s="133"/>
      <c r="EB15" s="133"/>
      <c r="EC15" s="133"/>
      <c r="ED15" s="133"/>
      <c r="EE15" s="133"/>
      <c r="EF15" s="133"/>
      <c r="EG15" s="133"/>
      <c r="EH15" s="133"/>
      <c r="EI15" s="133"/>
      <c r="EJ15" s="133"/>
      <c r="EK15" s="133"/>
      <c r="EL15" s="133"/>
      <c r="EM15" s="133"/>
      <c r="EN15" s="133"/>
      <c r="EO15" s="133"/>
      <c r="EP15" s="133"/>
      <c r="EQ15" s="133"/>
      <c r="ER15" s="133"/>
      <c r="ES15" s="133"/>
      <c r="ET15" s="133"/>
      <c r="EU15" s="133"/>
      <c r="EV15" s="133"/>
      <c r="EW15" s="133"/>
      <c r="EX15" s="133"/>
      <c r="EY15" s="133"/>
      <c r="EZ15" s="133"/>
      <c r="FA15" s="133"/>
      <c r="FB15" s="133"/>
      <c r="FC15" s="133"/>
      <c r="FD15" s="133"/>
      <c r="FE15" s="133"/>
      <c r="FF15" s="133"/>
      <c r="FG15" s="133"/>
      <c r="FH15" s="133"/>
      <c r="FI15" s="133"/>
      <c r="FJ15" s="133"/>
      <c r="FK15" s="133"/>
      <c r="FL15" s="133"/>
      <c r="FM15" s="133"/>
      <c r="FN15" s="133"/>
      <c r="FO15" s="133"/>
      <c r="FP15" s="133"/>
      <c r="FQ15" s="133"/>
      <c r="FR15" s="133"/>
      <c r="FS15" s="133"/>
      <c r="FT15" s="133"/>
      <c r="FU15" s="133"/>
      <c r="FV15" s="133"/>
      <c r="FW15" s="133"/>
      <c r="FX15" s="133"/>
      <c r="FY15" s="133"/>
      <c r="FZ15" s="133"/>
      <c r="GA15" s="133"/>
      <c r="GB15" s="133"/>
      <c r="GC15" s="133"/>
      <c r="GD15" s="133"/>
      <c r="GE15" s="133"/>
      <c r="GF15" s="133"/>
      <c r="GG15" s="133"/>
      <c r="GH15" s="133"/>
      <c r="GI15" s="133"/>
      <c r="GJ15" s="133"/>
      <c r="GK15" s="133"/>
      <c r="GL15" s="133"/>
      <c r="GM15" s="133"/>
      <c r="GN15" s="133"/>
      <c r="GO15" s="133"/>
      <c r="GP15" s="133"/>
      <c r="GQ15" s="133"/>
      <c r="GR15" s="133"/>
      <c r="GS15" s="133"/>
      <c r="GT15" s="133"/>
      <c r="GU15" s="133"/>
      <c r="GV15" s="133"/>
      <c r="GW15" s="133"/>
      <c r="GX15" s="133"/>
      <c r="GY15" s="133"/>
      <c r="GZ15" s="133"/>
      <c r="HA15" s="133"/>
      <c r="HB15" s="133"/>
      <c r="HC15" s="133"/>
      <c r="HD15" s="133"/>
      <c r="HE15" s="133"/>
      <c r="HF15" s="133"/>
      <c r="HG15" s="133"/>
      <c r="HH15" s="133"/>
      <c r="HI15" s="133"/>
      <c r="HJ15" s="133"/>
      <c r="HK15" s="133"/>
      <c r="HL15" s="133"/>
      <c r="HM15" s="133"/>
      <c r="HN15" s="133"/>
      <c r="HO15" s="133"/>
      <c r="HP15" s="133"/>
      <c r="HQ15" s="133"/>
      <c r="HR15" s="133"/>
      <c r="HS15" s="133"/>
      <c r="HT15" s="133"/>
      <c r="HU15" s="133"/>
      <c r="HV15" s="133"/>
      <c r="HW15" s="133"/>
      <c r="HX15" s="133"/>
      <c r="HY15" s="133"/>
      <c r="HZ15" s="133"/>
      <c r="IA15" s="133"/>
      <c r="IB15" s="133"/>
      <c r="IC15" s="133"/>
      <c r="ID15" s="133"/>
      <c r="IE15" s="133"/>
      <c r="IF15" s="133"/>
      <c r="IG15" s="133"/>
      <c r="IH15" s="133"/>
      <c r="II15" s="133"/>
      <c r="IJ15" s="133"/>
      <c r="IK15" s="133"/>
      <c r="IL15" s="133"/>
      <c r="IM15" s="133"/>
      <c r="IN15" s="133"/>
      <c r="IO15" s="133"/>
      <c r="IP15" s="133"/>
      <c r="IQ15" s="133"/>
      <c r="IR15" s="133"/>
      <c r="IS15" s="133"/>
    </row>
    <row r="16" spans="1:253" ht="13.5">
      <c r="A16" s="248"/>
      <c r="B16" s="169" t="s">
        <v>131</v>
      </c>
      <c r="C16" s="220" t="s">
        <v>100</v>
      </c>
      <c r="D16" s="221"/>
      <c r="E16" s="222"/>
      <c r="F16" s="217" t="s">
        <v>107</v>
      </c>
      <c r="G16" s="218"/>
      <c r="H16" s="218"/>
      <c r="I16" s="218"/>
      <c r="J16" s="218"/>
      <c r="K16" s="219"/>
      <c r="L16" s="217" t="s">
        <v>110</v>
      </c>
      <c r="M16" s="218"/>
      <c r="N16" s="218"/>
      <c r="O16" s="218"/>
      <c r="P16" s="218"/>
      <c r="Q16" s="219"/>
      <c r="R16" s="217" t="s">
        <v>111</v>
      </c>
      <c r="S16" s="218"/>
      <c r="T16" s="218"/>
      <c r="U16" s="218"/>
      <c r="V16" s="218"/>
      <c r="W16" s="219"/>
      <c r="X16" s="217" t="s">
        <v>112</v>
      </c>
      <c r="Y16" s="218"/>
      <c r="Z16" s="218"/>
      <c r="AA16" s="218"/>
      <c r="AB16" s="218"/>
      <c r="AC16" s="219"/>
      <c r="AD16" s="217" t="s">
        <v>113</v>
      </c>
      <c r="AE16" s="218"/>
      <c r="AF16" s="218"/>
      <c r="AG16" s="218"/>
      <c r="AH16" s="218"/>
      <c r="AI16" s="218"/>
      <c r="AJ16" s="210" t="s">
        <v>118</v>
      </c>
      <c r="AK16" s="211"/>
      <c r="AL16" s="212"/>
      <c r="AM16" s="250"/>
      <c r="AN16" s="250"/>
      <c r="AO16" s="248"/>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133"/>
      <c r="BZ16" s="133"/>
      <c r="CA16" s="133"/>
      <c r="CB16" s="133"/>
      <c r="CC16" s="133"/>
      <c r="CD16" s="133"/>
      <c r="CE16" s="133"/>
      <c r="CF16" s="133"/>
      <c r="CG16" s="133"/>
      <c r="CH16" s="133"/>
      <c r="CI16" s="133"/>
      <c r="CJ16" s="133"/>
      <c r="CK16" s="133"/>
      <c r="CL16" s="133"/>
      <c r="CM16" s="133"/>
      <c r="CN16" s="133"/>
      <c r="CO16" s="133"/>
      <c r="CP16" s="133"/>
      <c r="CQ16" s="133"/>
      <c r="CR16" s="133"/>
      <c r="CS16" s="133"/>
      <c r="CT16" s="133"/>
      <c r="CU16" s="133"/>
      <c r="CV16" s="133"/>
      <c r="CW16" s="133"/>
      <c r="CX16" s="133"/>
      <c r="CY16" s="133"/>
      <c r="CZ16" s="133"/>
      <c r="DA16" s="133"/>
      <c r="DB16" s="133"/>
      <c r="DC16" s="133"/>
      <c r="DD16" s="133"/>
      <c r="DE16" s="133"/>
      <c r="DF16" s="133"/>
      <c r="DG16" s="133"/>
      <c r="DH16" s="133"/>
      <c r="DI16" s="133"/>
      <c r="DJ16" s="133"/>
      <c r="DK16" s="133"/>
      <c r="DL16" s="133"/>
      <c r="DM16" s="133"/>
      <c r="DN16" s="133"/>
      <c r="DO16" s="133"/>
      <c r="DP16" s="133"/>
      <c r="DQ16" s="133"/>
      <c r="DR16" s="133"/>
      <c r="DS16" s="133"/>
      <c r="DT16" s="133"/>
      <c r="DU16" s="133"/>
      <c r="DV16" s="133"/>
      <c r="DW16" s="133"/>
      <c r="DX16" s="133"/>
      <c r="DY16" s="133"/>
      <c r="DZ16" s="133"/>
      <c r="EA16" s="133"/>
      <c r="EB16" s="133"/>
      <c r="EC16" s="133"/>
      <c r="ED16" s="133"/>
      <c r="EE16" s="133"/>
      <c r="EF16" s="133"/>
      <c r="EG16" s="133"/>
      <c r="EH16" s="133"/>
      <c r="EI16" s="133"/>
      <c r="EJ16" s="133"/>
      <c r="EK16" s="133"/>
      <c r="EL16" s="133"/>
      <c r="EM16" s="133"/>
      <c r="EN16" s="133"/>
      <c r="EO16" s="133"/>
      <c r="EP16" s="133"/>
      <c r="EQ16" s="133"/>
      <c r="ER16" s="133"/>
      <c r="ES16" s="133"/>
      <c r="ET16" s="133"/>
      <c r="EU16" s="133"/>
      <c r="EV16" s="133"/>
      <c r="EW16" s="133"/>
      <c r="EX16" s="133"/>
      <c r="EY16" s="133"/>
      <c r="EZ16" s="133"/>
      <c r="FA16" s="133"/>
      <c r="FB16" s="133"/>
      <c r="FC16" s="133"/>
      <c r="FD16" s="133"/>
      <c r="FE16" s="133"/>
      <c r="FF16" s="133"/>
      <c r="FG16" s="133"/>
      <c r="FH16" s="133"/>
      <c r="FI16" s="133"/>
      <c r="FJ16" s="133"/>
      <c r="FK16" s="133"/>
      <c r="FL16" s="133"/>
      <c r="FM16" s="133"/>
      <c r="FN16" s="133"/>
      <c r="FO16" s="133"/>
      <c r="FP16" s="133"/>
      <c r="FQ16" s="133"/>
      <c r="FR16" s="133"/>
      <c r="FS16" s="133"/>
      <c r="FT16" s="133"/>
      <c r="FU16" s="133"/>
      <c r="FV16" s="133"/>
      <c r="FW16" s="133"/>
      <c r="FX16" s="133"/>
      <c r="FY16" s="133"/>
      <c r="FZ16" s="133"/>
      <c r="GA16" s="133"/>
      <c r="GB16" s="133"/>
      <c r="GC16" s="133"/>
      <c r="GD16" s="133"/>
      <c r="GE16" s="133"/>
      <c r="GF16" s="133"/>
      <c r="GG16" s="133"/>
      <c r="GH16" s="133"/>
      <c r="GI16" s="133"/>
      <c r="GJ16" s="133"/>
      <c r="GK16" s="133"/>
      <c r="GL16" s="133"/>
      <c r="GM16" s="133"/>
      <c r="GN16" s="133"/>
      <c r="GO16" s="133"/>
      <c r="GP16" s="133"/>
      <c r="GQ16" s="133"/>
      <c r="GR16" s="133"/>
      <c r="GS16" s="133"/>
      <c r="GT16" s="133"/>
      <c r="GU16" s="133"/>
      <c r="GV16" s="133"/>
      <c r="GW16" s="133"/>
      <c r="GX16" s="133"/>
      <c r="GY16" s="133"/>
      <c r="GZ16" s="133"/>
      <c r="HA16" s="133"/>
      <c r="HB16" s="133"/>
      <c r="HC16" s="133"/>
      <c r="HD16" s="133"/>
      <c r="HE16" s="133"/>
      <c r="HF16" s="133"/>
      <c r="HG16" s="133"/>
      <c r="HH16" s="133"/>
      <c r="HI16" s="133"/>
      <c r="HJ16" s="133"/>
      <c r="HK16" s="133"/>
      <c r="HL16" s="133"/>
      <c r="HM16" s="133"/>
      <c r="HN16" s="133"/>
      <c r="HO16" s="133"/>
      <c r="HP16" s="133"/>
      <c r="HQ16" s="133"/>
      <c r="HR16" s="133"/>
      <c r="HS16" s="133"/>
      <c r="HT16" s="133"/>
      <c r="HU16" s="133"/>
      <c r="HV16" s="133"/>
      <c r="HW16" s="133"/>
      <c r="HX16" s="133"/>
      <c r="HY16" s="133"/>
      <c r="HZ16" s="133"/>
      <c r="IA16" s="133"/>
      <c r="IB16" s="133"/>
      <c r="IC16" s="133"/>
      <c r="ID16" s="133"/>
      <c r="IE16" s="133"/>
      <c r="IF16" s="133"/>
      <c r="IG16" s="133"/>
      <c r="IH16" s="133"/>
      <c r="II16" s="133"/>
      <c r="IJ16" s="133"/>
      <c r="IK16" s="133"/>
      <c r="IL16" s="133"/>
      <c r="IM16" s="133"/>
      <c r="IN16" s="133"/>
      <c r="IO16" s="133"/>
      <c r="IP16" s="133"/>
      <c r="IQ16" s="133"/>
      <c r="IR16" s="133"/>
      <c r="IS16" s="133"/>
    </row>
    <row r="17" spans="1:253" ht="13.5">
      <c r="A17" s="248"/>
      <c r="B17" s="170"/>
      <c r="C17" s="209">
        <v>0</v>
      </c>
      <c r="D17" s="207"/>
      <c r="E17" s="208"/>
      <c r="F17" s="203">
        <v>169</v>
      </c>
      <c r="G17" s="204"/>
      <c r="H17" s="205"/>
      <c r="I17" s="251">
        <f>'[1]【Ｈ30】人数算出表'!K8</f>
        <v>211</v>
      </c>
      <c r="J17" s="251"/>
      <c r="K17" s="252"/>
      <c r="L17" s="243">
        <v>92</v>
      </c>
      <c r="M17" s="244"/>
      <c r="N17" s="246"/>
      <c r="O17" s="251">
        <f>'[1]【Ｈ30】人数算出表'!K17</f>
        <v>116</v>
      </c>
      <c r="P17" s="251"/>
      <c r="Q17" s="252"/>
      <c r="R17" s="243">
        <v>152</v>
      </c>
      <c r="S17" s="244"/>
      <c r="T17" s="246"/>
      <c r="U17" s="251">
        <f>'[1]【Ｈ30】人数算出表'!K26</f>
        <v>192</v>
      </c>
      <c r="V17" s="251"/>
      <c r="W17" s="252"/>
      <c r="X17" s="243">
        <v>226</v>
      </c>
      <c r="Y17" s="244"/>
      <c r="Z17" s="246"/>
      <c r="AA17" s="251">
        <f>'[1]【Ｈ30】人数算出表'!K35</f>
        <v>237</v>
      </c>
      <c r="AB17" s="251"/>
      <c r="AC17" s="252"/>
      <c r="AD17" s="243">
        <v>116</v>
      </c>
      <c r="AE17" s="244"/>
      <c r="AF17" s="246"/>
      <c r="AG17" s="251">
        <f>'[1]【Ｈ30】人数算出表'!K44</f>
        <v>170</v>
      </c>
      <c r="AH17" s="251"/>
      <c r="AI17" s="253"/>
      <c r="AJ17" s="243">
        <f>F17+L17+R17+X17+AD17</f>
        <v>755</v>
      </c>
      <c r="AK17" s="244"/>
      <c r="AL17" s="245"/>
      <c r="AM17" s="250"/>
      <c r="AN17" s="250"/>
      <c r="AO17" s="248"/>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133"/>
      <c r="CO17" s="133"/>
      <c r="CP17" s="133"/>
      <c r="CQ17" s="133"/>
      <c r="CR17" s="133"/>
      <c r="CS17" s="133"/>
      <c r="CT17" s="133"/>
      <c r="CU17" s="133"/>
      <c r="CV17" s="133"/>
      <c r="CW17" s="133"/>
      <c r="CX17" s="133"/>
      <c r="CY17" s="133"/>
      <c r="CZ17" s="133"/>
      <c r="DA17" s="133"/>
      <c r="DB17" s="133"/>
      <c r="DC17" s="133"/>
      <c r="DD17" s="133"/>
      <c r="DE17" s="133"/>
      <c r="DF17" s="133"/>
      <c r="DG17" s="133"/>
      <c r="DH17" s="133"/>
      <c r="DI17" s="133"/>
      <c r="DJ17" s="133"/>
      <c r="DK17" s="133"/>
      <c r="DL17" s="133"/>
      <c r="DM17" s="133"/>
      <c r="DN17" s="133"/>
      <c r="DO17" s="133"/>
      <c r="DP17" s="133"/>
      <c r="DQ17" s="133"/>
      <c r="DR17" s="133"/>
      <c r="DS17" s="133"/>
      <c r="DT17" s="133"/>
      <c r="DU17" s="133"/>
      <c r="DV17" s="133"/>
      <c r="DW17" s="133"/>
      <c r="DX17" s="133"/>
      <c r="DY17" s="133"/>
      <c r="DZ17" s="133"/>
      <c r="EA17" s="133"/>
      <c r="EB17" s="133"/>
      <c r="EC17" s="133"/>
      <c r="ED17" s="133"/>
      <c r="EE17" s="133"/>
      <c r="EF17" s="133"/>
      <c r="EG17" s="133"/>
      <c r="EH17" s="133"/>
      <c r="EI17" s="133"/>
      <c r="EJ17" s="133"/>
      <c r="EK17" s="133"/>
      <c r="EL17" s="133"/>
      <c r="EM17" s="133"/>
      <c r="EN17" s="133"/>
      <c r="EO17" s="133"/>
      <c r="EP17" s="133"/>
      <c r="EQ17" s="133"/>
      <c r="ER17" s="133"/>
      <c r="ES17" s="133"/>
      <c r="ET17" s="133"/>
      <c r="EU17" s="133"/>
      <c r="EV17" s="133"/>
      <c r="EW17" s="133"/>
      <c r="EX17" s="133"/>
      <c r="EY17" s="133"/>
      <c r="EZ17" s="133"/>
      <c r="FA17" s="133"/>
      <c r="FB17" s="133"/>
      <c r="FC17" s="133"/>
      <c r="FD17" s="133"/>
      <c r="FE17" s="133"/>
      <c r="FF17" s="133"/>
      <c r="FG17" s="133"/>
      <c r="FH17" s="133"/>
      <c r="FI17" s="133"/>
      <c r="FJ17" s="133"/>
      <c r="FK17" s="133"/>
      <c r="FL17" s="133"/>
      <c r="FM17" s="133"/>
      <c r="FN17" s="133"/>
      <c r="FO17" s="133"/>
      <c r="FP17" s="133"/>
      <c r="FQ17" s="133"/>
      <c r="FR17" s="133"/>
      <c r="FS17" s="133"/>
      <c r="FT17" s="133"/>
      <c r="FU17" s="133"/>
      <c r="FV17" s="133"/>
      <c r="FW17" s="133"/>
      <c r="FX17" s="133"/>
      <c r="FY17" s="133"/>
      <c r="FZ17" s="133"/>
      <c r="GA17" s="133"/>
      <c r="GB17" s="133"/>
      <c r="GC17" s="133"/>
      <c r="GD17" s="133"/>
      <c r="GE17" s="133"/>
      <c r="GF17" s="133"/>
      <c r="GG17" s="133"/>
      <c r="GH17" s="133"/>
      <c r="GI17" s="133"/>
      <c r="GJ17" s="133"/>
      <c r="GK17" s="133"/>
      <c r="GL17" s="133"/>
      <c r="GM17" s="133"/>
      <c r="GN17" s="133"/>
      <c r="GO17" s="133"/>
      <c r="GP17" s="133"/>
      <c r="GQ17" s="133"/>
      <c r="GR17" s="133"/>
      <c r="GS17" s="133"/>
      <c r="GT17" s="133"/>
      <c r="GU17" s="133"/>
      <c r="GV17" s="133"/>
      <c r="GW17" s="133"/>
      <c r="GX17" s="133"/>
      <c r="GY17" s="133"/>
      <c r="GZ17" s="133"/>
      <c r="HA17" s="133"/>
      <c r="HB17" s="133"/>
      <c r="HC17" s="133"/>
      <c r="HD17" s="133"/>
      <c r="HE17" s="133"/>
      <c r="HF17" s="133"/>
      <c r="HG17" s="133"/>
      <c r="HH17" s="133"/>
      <c r="HI17" s="133"/>
      <c r="HJ17" s="133"/>
      <c r="HK17" s="133"/>
      <c r="HL17" s="133"/>
      <c r="HM17" s="133"/>
      <c r="HN17" s="133"/>
      <c r="HO17" s="133"/>
      <c r="HP17" s="133"/>
      <c r="HQ17" s="133"/>
      <c r="HR17" s="133"/>
      <c r="HS17" s="133"/>
      <c r="HT17" s="133"/>
      <c r="HU17" s="133"/>
      <c r="HV17" s="133"/>
      <c r="HW17" s="133"/>
      <c r="HX17" s="133"/>
      <c r="HY17" s="133"/>
      <c r="HZ17" s="133"/>
      <c r="IA17" s="133"/>
      <c r="IB17" s="133"/>
      <c r="IC17" s="133"/>
      <c r="ID17" s="133"/>
      <c r="IE17" s="133"/>
      <c r="IF17" s="133"/>
      <c r="IG17" s="133"/>
      <c r="IH17" s="133"/>
      <c r="II17" s="133"/>
      <c r="IJ17" s="133"/>
      <c r="IK17" s="133"/>
      <c r="IL17" s="133"/>
      <c r="IM17" s="133"/>
      <c r="IN17" s="133"/>
      <c r="IO17" s="133"/>
      <c r="IP17" s="133"/>
      <c r="IQ17" s="133"/>
      <c r="IR17" s="133"/>
      <c r="IS17" s="133"/>
    </row>
    <row r="18" spans="1:253" ht="13.5">
      <c r="A18" s="248"/>
      <c r="B18" s="170"/>
      <c r="C18" s="206" t="s">
        <v>119</v>
      </c>
      <c r="D18" s="207"/>
      <c r="E18" s="208"/>
      <c r="F18" s="203">
        <v>382</v>
      </c>
      <c r="G18" s="204"/>
      <c r="H18" s="205"/>
      <c r="I18" s="251">
        <f>'[1]【Ｈ30】人数算出表'!K11</f>
        <v>329</v>
      </c>
      <c r="J18" s="251"/>
      <c r="K18" s="252"/>
      <c r="L18" s="243">
        <v>189</v>
      </c>
      <c r="M18" s="244"/>
      <c r="N18" s="246"/>
      <c r="O18" s="251">
        <f>'[1]【Ｈ30】人数算出表'!K20</f>
        <v>214</v>
      </c>
      <c r="P18" s="251"/>
      <c r="Q18" s="252"/>
      <c r="R18" s="243">
        <v>306</v>
      </c>
      <c r="S18" s="244"/>
      <c r="T18" s="246"/>
      <c r="U18" s="251">
        <f>'[1]【Ｈ30】人数算出表'!K29</f>
        <v>300</v>
      </c>
      <c r="V18" s="251"/>
      <c r="W18" s="252"/>
      <c r="X18" s="243">
        <v>414</v>
      </c>
      <c r="Y18" s="244"/>
      <c r="Z18" s="246"/>
      <c r="AA18" s="251">
        <f>'[1]【Ｈ30】人数算出表'!K38</f>
        <v>354</v>
      </c>
      <c r="AB18" s="251"/>
      <c r="AC18" s="252"/>
      <c r="AD18" s="243">
        <v>232</v>
      </c>
      <c r="AE18" s="244"/>
      <c r="AF18" s="246"/>
      <c r="AG18" s="251">
        <f>'[1]【Ｈ30】人数算出表'!K47</f>
        <v>261</v>
      </c>
      <c r="AH18" s="251"/>
      <c r="AI18" s="253"/>
      <c r="AJ18" s="243">
        <f>F18+L18+R18+X18+AD18</f>
        <v>1523</v>
      </c>
      <c r="AK18" s="244"/>
      <c r="AL18" s="245"/>
      <c r="AM18" s="250"/>
      <c r="AN18" s="250"/>
      <c r="AO18" s="248"/>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3"/>
      <c r="BT18" s="133"/>
      <c r="BU18" s="133"/>
      <c r="BV18" s="133"/>
      <c r="BW18" s="133"/>
      <c r="BX18" s="133"/>
      <c r="BY18" s="133"/>
      <c r="BZ18" s="133"/>
      <c r="CA18" s="133"/>
      <c r="CB18" s="133"/>
      <c r="CC18" s="133"/>
      <c r="CD18" s="133"/>
      <c r="CE18" s="133"/>
      <c r="CF18" s="133"/>
      <c r="CG18" s="133"/>
      <c r="CH18" s="133"/>
      <c r="CI18" s="133"/>
      <c r="CJ18" s="133"/>
      <c r="CK18" s="133"/>
      <c r="CL18" s="133"/>
      <c r="CM18" s="133"/>
      <c r="CN18" s="133"/>
      <c r="CO18" s="133"/>
      <c r="CP18" s="133"/>
      <c r="CQ18" s="133"/>
      <c r="CR18" s="133"/>
      <c r="CS18" s="133"/>
      <c r="CT18" s="133"/>
      <c r="CU18" s="133"/>
      <c r="CV18" s="133"/>
      <c r="CW18" s="133"/>
      <c r="CX18" s="133"/>
      <c r="CY18" s="133"/>
      <c r="CZ18" s="133"/>
      <c r="DA18" s="133"/>
      <c r="DB18" s="133"/>
      <c r="DC18" s="133"/>
      <c r="DD18" s="133"/>
      <c r="DE18" s="133"/>
      <c r="DF18" s="133"/>
      <c r="DG18" s="133"/>
      <c r="DH18" s="133"/>
      <c r="DI18" s="133"/>
      <c r="DJ18" s="133"/>
      <c r="DK18" s="133"/>
      <c r="DL18" s="133"/>
      <c r="DM18" s="133"/>
      <c r="DN18" s="133"/>
      <c r="DO18" s="133"/>
      <c r="DP18" s="133"/>
      <c r="DQ18" s="133"/>
      <c r="DR18" s="133"/>
      <c r="DS18" s="133"/>
      <c r="DT18" s="133"/>
      <c r="DU18" s="133"/>
      <c r="DV18" s="133"/>
      <c r="DW18" s="133"/>
      <c r="DX18" s="133"/>
      <c r="DY18" s="133"/>
      <c r="DZ18" s="133"/>
      <c r="EA18" s="133"/>
      <c r="EB18" s="133"/>
      <c r="EC18" s="133"/>
      <c r="ED18" s="133"/>
      <c r="EE18" s="133"/>
      <c r="EF18" s="133"/>
      <c r="EG18" s="133"/>
      <c r="EH18" s="133"/>
      <c r="EI18" s="133"/>
      <c r="EJ18" s="133"/>
      <c r="EK18" s="133"/>
      <c r="EL18" s="133"/>
      <c r="EM18" s="133"/>
      <c r="EN18" s="133"/>
      <c r="EO18" s="133"/>
      <c r="EP18" s="133"/>
      <c r="EQ18" s="133"/>
      <c r="ER18" s="133"/>
      <c r="ES18" s="133"/>
      <c r="ET18" s="133"/>
      <c r="EU18" s="133"/>
      <c r="EV18" s="133"/>
      <c r="EW18" s="133"/>
      <c r="EX18" s="133"/>
      <c r="EY18" s="133"/>
      <c r="EZ18" s="133"/>
      <c r="FA18" s="133"/>
      <c r="FB18" s="133"/>
      <c r="FC18" s="133"/>
      <c r="FD18" s="133"/>
      <c r="FE18" s="133"/>
      <c r="FF18" s="133"/>
      <c r="FG18" s="133"/>
      <c r="FH18" s="133"/>
      <c r="FI18" s="133"/>
      <c r="FJ18" s="133"/>
      <c r="FK18" s="133"/>
      <c r="FL18" s="133"/>
      <c r="FM18" s="133"/>
      <c r="FN18" s="133"/>
      <c r="FO18" s="133"/>
      <c r="FP18" s="133"/>
      <c r="FQ18" s="133"/>
      <c r="FR18" s="133"/>
      <c r="FS18" s="133"/>
      <c r="FT18" s="133"/>
      <c r="FU18" s="133"/>
      <c r="FV18" s="133"/>
      <c r="FW18" s="133"/>
      <c r="FX18" s="133"/>
      <c r="FY18" s="133"/>
      <c r="FZ18" s="133"/>
      <c r="GA18" s="133"/>
      <c r="GB18" s="133"/>
      <c r="GC18" s="133"/>
      <c r="GD18" s="133"/>
      <c r="GE18" s="133"/>
      <c r="GF18" s="133"/>
      <c r="GG18" s="133"/>
      <c r="GH18" s="133"/>
      <c r="GI18" s="133"/>
      <c r="GJ18" s="133"/>
      <c r="GK18" s="133"/>
      <c r="GL18" s="133"/>
      <c r="GM18" s="133"/>
      <c r="GN18" s="133"/>
      <c r="GO18" s="133"/>
      <c r="GP18" s="133"/>
      <c r="GQ18" s="133"/>
      <c r="GR18" s="133"/>
      <c r="GS18" s="133"/>
      <c r="GT18" s="133"/>
      <c r="GU18" s="133"/>
      <c r="GV18" s="133"/>
      <c r="GW18" s="133"/>
      <c r="GX18" s="133"/>
      <c r="GY18" s="133"/>
      <c r="GZ18" s="133"/>
      <c r="HA18" s="133"/>
      <c r="HB18" s="133"/>
      <c r="HC18" s="133"/>
      <c r="HD18" s="133"/>
      <c r="HE18" s="133"/>
      <c r="HF18" s="133"/>
      <c r="HG18" s="133"/>
      <c r="HH18" s="133"/>
      <c r="HI18" s="133"/>
      <c r="HJ18" s="133"/>
      <c r="HK18" s="133"/>
      <c r="HL18" s="133"/>
      <c r="HM18" s="133"/>
      <c r="HN18" s="133"/>
      <c r="HO18" s="133"/>
      <c r="HP18" s="133"/>
      <c r="HQ18" s="133"/>
      <c r="HR18" s="133"/>
      <c r="HS18" s="133"/>
      <c r="HT18" s="133"/>
      <c r="HU18" s="133"/>
      <c r="HV18" s="133"/>
      <c r="HW18" s="133"/>
      <c r="HX18" s="133"/>
      <c r="HY18" s="133"/>
      <c r="HZ18" s="133"/>
      <c r="IA18" s="133"/>
      <c r="IB18" s="133"/>
      <c r="IC18" s="133"/>
      <c r="ID18" s="133"/>
      <c r="IE18" s="133"/>
      <c r="IF18" s="133"/>
      <c r="IG18" s="133"/>
      <c r="IH18" s="133"/>
      <c r="II18" s="133"/>
      <c r="IJ18" s="133"/>
      <c r="IK18" s="133"/>
      <c r="IL18" s="133"/>
      <c r="IM18" s="133"/>
      <c r="IN18" s="133"/>
      <c r="IO18" s="133"/>
      <c r="IP18" s="133"/>
      <c r="IQ18" s="133"/>
      <c r="IR18" s="133"/>
      <c r="IS18" s="133"/>
    </row>
    <row r="19" spans="1:253" ht="13.5">
      <c r="A19" s="248"/>
      <c r="B19" s="170"/>
      <c r="C19" s="200" t="s">
        <v>120</v>
      </c>
      <c r="D19" s="201"/>
      <c r="E19" s="202"/>
      <c r="F19" s="203">
        <v>559</v>
      </c>
      <c r="G19" s="204"/>
      <c r="H19" s="205"/>
      <c r="I19" s="251">
        <f>'[1]【Ｈ30】人数算出表'!K15</f>
        <v>407</v>
      </c>
      <c r="J19" s="251"/>
      <c r="K19" s="252"/>
      <c r="L19" s="243">
        <v>231</v>
      </c>
      <c r="M19" s="244"/>
      <c r="N19" s="246"/>
      <c r="O19" s="251">
        <f>'[1]【Ｈ30】人数算出表'!K24</f>
        <v>309</v>
      </c>
      <c r="P19" s="251"/>
      <c r="Q19" s="252"/>
      <c r="R19" s="243">
        <v>374</v>
      </c>
      <c r="S19" s="244"/>
      <c r="T19" s="246"/>
      <c r="U19" s="251">
        <f>'[1]【Ｈ30】人数算出表'!K33</f>
        <v>367</v>
      </c>
      <c r="V19" s="251"/>
      <c r="W19" s="252"/>
      <c r="X19" s="243">
        <v>517</v>
      </c>
      <c r="Y19" s="244"/>
      <c r="Z19" s="246"/>
      <c r="AA19" s="251">
        <f>'[1]【Ｈ30】人数算出表'!K42</f>
        <v>408</v>
      </c>
      <c r="AB19" s="251"/>
      <c r="AC19" s="252"/>
      <c r="AD19" s="243">
        <v>241</v>
      </c>
      <c r="AE19" s="244"/>
      <c r="AF19" s="246"/>
      <c r="AG19" s="251">
        <f>'[1]【Ｈ30】人数算出表'!K51</f>
        <v>325</v>
      </c>
      <c r="AH19" s="251"/>
      <c r="AI19" s="253"/>
      <c r="AJ19" s="243">
        <f>F19+L19+R19+X19+AD19</f>
        <v>1922</v>
      </c>
      <c r="AK19" s="244"/>
      <c r="AL19" s="245"/>
      <c r="AM19" s="250"/>
      <c r="AN19" s="250"/>
      <c r="AO19" s="248"/>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133"/>
      <c r="BM19" s="133"/>
      <c r="BN19" s="133"/>
      <c r="BO19" s="133"/>
      <c r="BP19" s="133"/>
      <c r="BQ19" s="133"/>
      <c r="BR19" s="133"/>
      <c r="BS19" s="133"/>
      <c r="BT19" s="133"/>
      <c r="BU19" s="133"/>
      <c r="BV19" s="133"/>
      <c r="BW19" s="133"/>
      <c r="BX19" s="133"/>
      <c r="BY19" s="133"/>
      <c r="BZ19" s="133"/>
      <c r="CA19" s="133"/>
      <c r="CB19" s="133"/>
      <c r="CC19" s="133"/>
      <c r="CD19" s="133"/>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c r="DD19" s="133"/>
      <c r="DE19" s="133"/>
      <c r="DF19" s="133"/>
      <c r="DG19" s="133"/>
      <c r="DH19" s="133"/>
      <c r="DI19" s="133"/>
      <c r="DJ19" s="133"/>
      <c r="DK19" s="133"/>
      <c r="DL19" s="133"/>
      <c r="DM19" s="133"/>
      <c r="DN19" s="133"/>
      <c r="DO19" s="133"/>
      <c r="DP19" s="133"/>
      <c r="DQ19" s="133"/>
      <c r="DR19" s="133"/>
      <c r="DS19" s="133"/>
      <c r="DT19" s="133"/>
      <c r="DU19" s="133"/>
      <c r="DV19" s="133"/>
      <c r="DW19" s="133"/>
      <c r="DX19" s="133"/>
      <c r="DY19" s="133"/>
      <c r="DZ19" s="133"/>
      <c r="EA19" s="133"/>
      <c r="EB19" s="133"/>
      <c r="EC19" s="133"/>
      <c r="ED19" s="133"/>
      <c r="EE19" s="133"/>
      <c r="EF19" s="133"/>
      <c r="EG19" s="133"/>
      <c r="EH19" s="133"/>
      <c r="EI19" s="133"/>
      <c r="EJ19" s="133"/>
      <c r="EK19" s="133"/>
      <c r="EL19" s="133"/>
      <c r="EM19" s="133"/>
      <c r="EN19" s="133"/>
      <c r="EO19" s="133"/>
      <c r="EP19" s="133"/>
      <c r="EQ19" s="133"/>
      <c r="ER19" s="133"/>
      <c r="ES19" s="133"/>
      <c r="ET19" s="133"/>
      <c r="EU19" s="133"/>
      <c r="EV19" s="133"/>
      <c r="EW19" s="133"/>
      <c r="EX19" s="133"/>
      <c r="EY19" s="133"/>
      <c r="EZ19" s="133"/>
      <c r="FA19" s="133"/>
      <c r="FB19" s="133"/>
      <c r="FC19" s="133"/>
      <c r="FD19" s="133"/>
      <c r="FE19" s="133"/>
      <c r="FF19" s="133"/>
      <c r="FG19" s="133"/>
      <c r="FH19" s="133"/>
      <c r="FI19" s="133"/>
      <c r="FJ19" s="133"/>
      <c r="FK19" s="133"/>
      <c r="FL19" s="133"/>
      <c r="FM19" s="133"/>
      <c r="FN19" s="133"/>
      <c r="FO19" s="133"/>
      <c r="FP19" s="133"/>
      <c r="FQ19" s="133"/>
      <c r="FR19" s="133"/>
      <c r="FS19" s="133"/>
      <c r="FT19" s="133"/>
      <c r="FU19" s="133"/>
      <c r="FV19" s="133"/>
      <c r="FW19" s="133"/>
      <c r="FX19" s="133"/>
      <c r="FY19" s="133"/>
      <c r="FZ19" s="133"/>
      <c r="GA19" s="133"/>
      <c r="GB19" s="133"/>
      <c r="GC19" s="133"/>
      <c r="GD19" s="133"/>
      <c r="GE19" s="133"/>
      <c r="GF19" s="133"/>
      <c r="GG19" s="133"/>
      <c r="GH19" s="133"/>
      <c r="GI19" s="133"/>
      <c r="GJ19" s="133"/>
      <c r="GK19" s="133"/>
      <c r="GL19" s="133"/>
      <c r="GM19" s="133"/>
      <c r="GN19" s="133"/>
      <c r="GO19" s="133"/>
      <c r="GP19" s="133"/>
      <c r="GQ19" s="133"/>
      <c r="GR19" s="133"/>
      <c r="GS19" s="133"/>
      <c r="GT19" s="133"/>
      <c r="GU19" s="133"/>
      <c r="GV19" s="133"/>
      <c r="GW19" s="133"/>
      <c r="GX19" s="133"/>
      <c r="GY19" s="133"/>
      <c r="GZ19" s="133"/>
      <c r="HA19" s="133"/>
      <c r="HB19" s="133"/>
      <c r="HC19" s="133"/>
      <c r="HD19" s="133"/>
      <c r="HE19" s="133"/>
      <c r="HF19" s="133"/>
      <c r="HG19" s="133"/>
      <c r="HH19" s="133"/>
      <c r="HI19" s="133"/>
      <c r="HJ19" s="133"/>
      <c r="HK19" s="133"/>
      <c r="HL19" s="133"/>
      <c r="HM19" s="133"/>
      <c r="HN19" s="133"/>
      <c r="HO19" s="133"/>
      <c r="HP19" s="133"/>
      <c r="HQ19" s="133"/>
      <c r="HR19" s="133"/>
      <c r="HS19" s="133"/>
      <c r="HT19" s="133"/>
      <c r="HU19" s="133"/>
      <c r="HV19" s="133"/>
      <c r="HW19" s="133"/>
      <c r="HX19" s="133"/>
      <c r="HY19" s="133"/>
      <c r="HZ19" s="133"/>
      <c r="IA19" s="133"/>
      <c r="IB19" s="133"/>
      <c r="IC19" s="133"/>
      <c r="ID19" s="133"/>
      <c r="IE19" s="133"/>
      <c r="IF19" s="133"/>
      <c r="IG19" s="133"/>
      <c r="IH19" s="133"/>
      <c r="II19" s="133"/>
      <c r="IJ19" s="133"/>
      <c r="IK19" s="133"/>
      <c r="IL19" s="133"/>
      <c r="IM19" s="133"/>
      <c r="IN19" s="133"/>
      <c r="IO19" s="133"/>
      <c r="IP19" s="133"/>
      <c r="IQ19" s="133"/>
      <c r="IR19" s="133"/>
      <c r="IS19" s="133"/>
    </row>
    <row r="20" spans="1:253" ht="13.5">
      <c r="A20" s="248"/>
      <c r="B20" s="171"/>
      <c r="C20" s="177" t="s">
        <v>130</v>
      </c>
      <c r="D20" s="178"/>
      <c r="E20" s="179"/>
      <c r="F20" s="197">
        <f>F17+F18+F19</f>
        <v>1110</v>
      </c>
      <c r="G20" s="198"/>
      <c r="H20" s="198"/>
      <c r="I20" s="254">
        <f>SUM(I17:K19)</f>
        <v>947</v>
      </c>
      <c r="J20" s="254"/>
      <c r="K20" s="255"/>
      <c r="L20" s="197">
        <f>L17+L18+L19</f>
        <v>512</v>
      </c>
      <c r="M20" s="198"/>
      <c r="N20" s="198"/>
      <c r="O20" s="254">
        <f>SUM(O17:Q19)</f>
        <v>639</v>
      </c>
      <c r="P20" s="254"/>
      <c r="Q20" s="255"/>
      <c r="R20" s="197">
        <f>R17+R18+R19</f>
        <v>832</v>
      </c>
      <c r="S20" s="198"/>
      <c r="T20" s="198"/>
      <c r="U20" s="254">
        <f>SUM(U17:W19)</f>
        <v>859</v>
      </c>
      <c r="V20" s="254"/>
      <c r="W20" s="255"/>
      <c r="X20" s="197">
        <f>X17+X18+X19</f>
        <v>1157</v>
      </c>
      <c r="Y20" s="198"/>
      <c r="Z20" s="198"/>
      <c r="AA20" s="254">
        <f>SUM(AA17:AC19)</f>
        <v>999</v>
      </c>
      <c r="AB20" s="254"/>
      <c r="AC20" s="255"/>
      <c r="AD20" s="197">
        <f>AD17+AD18+AD19</f>
        <v>589</v>
      </c>
      <c r="AE20" s="198"/>
      <c r="AF20" s="198"/>
      <c r="AG20" s="254">
        <f>SUM(AG17:AI19)</f>
        <v>756</v>
      </c>
      <c r="AH20" s="254"/>
      <c r="AI20" s="254"/>
      <c r="AJ20" s="197">
        <f>AJ17+AJ18+AJ19</f>
        <v>4200</v>
      </c>
      <c r="AK20" s="198"/>
      <c r="AL20" s="247"/>
      <c r="AM20" s="250"/>
      <c r="AN20" s="248"/>
      <c r="AO20" s="248"/>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c r="DE20" s="133"/>
      <c r="DF20" s="133"/>
      <c r="DG20" s="133"/>
      <c r="DH20" s="133"/>
      <c r="DI20" s="133"/>
      <c r="DJ20" s="133"/>
      <c r="DK20" s="133"/>
      <c r="DL20" s="133"/>
      <c r="DM20" s="133"/>
      <c r="DN20" s="133"/>
      <c r="DO20" s="133"/>
      <c r="DP20" s="133"/>
      <c r="DQ20" s="133"/>
      <c r="DR20" s="133"/>
      <c r="DS20" s="133"/>
      <c r="DT20" s="133"/>
      <c r="DU20" s="133"/>
      <c r="DV20" s="133"/>
      <c r="DW20" s="133"/>
      <c r="DX20" s="133"/>
      <c r="DY20" s="133"/>
      <c r="DZ20" s="133"/>
      <c r="EA20" s="133"/>
      <c r="EB20" s="133"/>
      <c r="EC20" s="133"/>
      <c r="ED20" s="133"/>
      <c r="EE20" s="133"/>
      <c r="EF20" s="133"/>
      <c r="EG20" s="133"/>
      <c r="EH20" s="133"/>
      <c r="EI20" s="133"/>
      <c r="EJ20" s="133"/>
      <c r="EK20" s="133"/>
      <c r="EL20" s="133"/>
      <c r="EM20" s="133"/>
      <c r="EN20" s="133"/>
      <c r="EO20" s="133"/>
      <c r="EP20" s="133"/>
      <c r="EQ20" s="133"/>
      <c r="ER20" s="133"/>
      <c r="ES20" s="133"/>
      <c r="ET20" s="133"/>
      <c r="EU20" s="133"/>
      <c r="EV20" s="133"/>
      <c r="EW20" s="133"/>
      <c r="EX20" s="133"/>
      <c r="EY20" s="133"/>
      <c r="EZ20" s="133"/>
      <c r="FA20" s="133"/>
      <c r="FB20" s="133"/>
      <c r="FC20" s="133"/>
      <c r="FD20" s="133"/>
      <c r="FE20" s="133"/>
      <c r="FF20" s="133"/>
      <c r="FG20" s="133"/>
      <c r="FH20" s="133"/>
      <c r="FI20" s="133"/>
      <c r="FJ20" s="133"/>
      <c r="FK20" s="133"/>
      <c r="FL20" s="133"/>
      <c r="FM20" s="133"/>
      <c r="FN20" s="133"/>
      <c r="FO20" s="133"/>
      <c r="FP20" s="133"/>
      <c r="FQ20" s="133"/>
      <c r="FR20" s="133"/>
      <c r="FS20" s="133"/>
      <c r="FT20" s="133"/>
      <c r="FU20" s="133"/>
      <c r="FV20" s="133"/>
      <c r="FW20" s="133"/>
      <c r="FX20" s="133"/>
      <c r="FY20" s="133"/>
      <c r="FZ20" s="133"/>
      <c r="GA20" s="133"/>
      <c r="GB20" s="133"/>
      <c r="GC20" s="133"/>
      <c r="GD20" s="133"/>
      <c r="GE20" s="133"/>
      <c r="GF20" s="133"/>
      <c r="GG20" s="133"/>
      <c r="GH20" s="133"/>
      <c r="GI20" s="133"/>
      <c r="GJ20" s="133"/>
      <c r="GK20" s="133"/>
      <c r="GL20" s="133"/>
      <c r="GM20" s="133"/>
      <c r="GN20" s="133"/>
      <c r="GO20" s="133"/>
      <c r="GP20" s="133"/>
      <c r="GQ20" s="133"/>
      <c r="GR20" s="133"/>
      <c r="GS20" s="133"/>
      <c r="GT20" s="133"/>
      <c r="GU20" s="133"/>
      <c r="GV20" s="133"/>
      <c r="GW20" s="133"/>
      <c r="GX20" s="133"/>
      <c r="GY20" s="133"/>
      <c r="GZ20" s="133"/>
      <c r="HA20" s="133"/>
      <c r="HB20" s="133"/>
      <c r="HC20" s="133"/>
      <c r="HD20" s="133"/>
      <c r="HE20" s="133"/>
      <c r="HF20" s="133"/>
      <c r="HG20" s="133"/>
      <c r="HH20" s="133"/>
      <c r="HI20" s="133"/>
      <c r="HJ20" s="133"/>
      <c r="HK20" s="133"/>
      <c r="HL20" s="133"/>
      <c r="HM20" s="133"/>
      <c r="HN20" s="133"/>
      <c r="HO20" s="133"/>
      <c r="HP20" s="133"/>
      <c r="HQ20" s="133"/>
      <c r="HR20" s="133"/>
      <c r="HS20" s="133"/>
      <c r="HT20" s="133"/>
      <c r="HU20" s="133"/>
      <c r="HV20" s="133"/>
      <c r="HW20" s="133"/>
      <c r="HX20" s="133"/>
      <c r="HY20" s="133"/>
      <c r="HZ20" s="133"/>
      <c r="IA20" s="133"/>
      <c r="IB20" s="133"/>
      <c r="IC20" s="133"/>
      <c r="ID20" s="133"/>
      <c r="IE20" s="133"/>
      <c r="IF20" s="133"/>
      <c r="IG20" s="133"/>
      <c r="IH20" s="133"/>
      <c r="II20" s="133"/>
      <c r="IJ20" s="133"/>
      <c r="IK20" s="133"/>
      <c r="IL20" s="133"/>
      <c r="IM20" s="133"/>
      <c r="IN20" s="133"/>
      <c r="IO20" s="133"/>
      <c r="IP20" s="133"/>
      <c r="IQ20" s="133"/>
      <c r="IR20" s="133"/>
      <c r="IS20" s="133"/>
    </row>
    <row r="21" spans="1:253" ht="13.5">
      <c r="A21" s="248"/>
      <c r="B21" s="248"/>
      <c r="C21" s="248"/>
      <c r="D21" s="248"/>
      <c r="E21" s="248"/>
      <c r="F21" s="248"/>
      <c r="G21" s="248"/>
      <c r="H21" s="248"/>
      <c r="I21" s="248"/>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48"/>
      <c r="AN21" s="248"/>
      <c r="AO21" s="248"/>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c r="BM21" s="133"/>
      <c r="BN21" s="133"/>
      <c r="BO21" s="133"/>
      <c r="BP21" s="133"/>
      <c r="BQ21" s="133"/>
      <c r="BR21" s="133"/>
      <c r="BS21" s="133"/>
      <c r="BT21" s="133"/>
      <c r="BU21" s="133"/>
      <c r="BV21" s="133"/>
      <c r="BW21" s="133"/>
      <c r="BX21" s="133"/>
      <c r="BY21" s="133"/>
      <c r="BZ21" s="133"/>
      <c r="CA21" s="133"/>
      <c r="CB21" s="133"/>
      <c r="CC21" s="133"/>
      <c r="CD21" s="133"/>
      <c r="CE21" s="133"/>
      <c r="CF21" s="133"/>
      <c r="CG21" s="133"/>
      <c r="CH21" s="133"/>
      <c r="CI21" s="133"/>
      <c r="CJ21" s="133"/>
      <c r="CK21" s="133"/>
      <c r="CL21" s="133"/>
      <c r="CM21" s="133"/>
      <c r="CN21" s="133"/>
      <c r="CO21" s="133"/>
      <c r="CP21" s="133"/>
      <c r="CQ21" s="133"/>
      <c r="CR21" s="133"/>
      <c r="CS21" s="133"/>
      <c r="CT21" s="133"/>
      <c r="CU21" s="133"/>
      <c r="CV21" s="133"/>
      <c r="CW21" s="133"/>
      <c r="CX21" s="133"/>
      <c r="CY21" s="133"/>
      <c r="CZ21" s="133"/>
      <c r="DA21" s="133"/>
      <c r="DB21" s="133"/>
      <c r="DC21" s="133"/>
      <c r="DD21" s="133"/>
      <c r="DE21" s="133"/>
      <c r="DF21" s="133"/>
      <c r="DG21" s="133"/>
      <c r="DH21" s="133"/>
      <c r="DI21" s="133"/>
      <c r="DJ21" s="133"/>
      <c r="DK21" s="133"/>
      <c r="DL21" s="133"/>
      <c r="DM21" s="133"/>
      <c r="DN21" s="133"/>
      <c r="DO21" s="133"/>
      <c r="DP21" s="133"/>
      <c r="DQ21" s="133"/>
      <c r="DR21" s="133"/>
      <c r="DS21" s="133"/>
      <c r="DT21" s="133"/>
      <c r="DU21" s="133"/>
      <c r="DV21" s="133"/>
      <c r="DW21" s="133"/>
      <c r="DX21" s="133"/>
      <c r="DY21" s="133"/>
      <c r="DZ21" s="133"/>
      <c r="EA21" s="133"/>
      <c r="EB21" s="133"/>
      <c r="EC21" s="133"/>
      <c r="ED21" s="133"/>
      <c r="EE21" s="133"/>
      <c r="EF21" s="133"/>
      <c r="EG21" s="133"/>
      <c r="EH21" s="133"/>
      <c r="EI21" s="133"/>
      <c r="EJ21" s="133"/>
      <c r="EK21" s="133"/>
      <c r="EL21" s="133"/>
      <c r="EM21" s="133"/>
      <c r="EN21" s="133"/>
      <c r="EO21" s="133"/>
      <c r="EP21" s="133"/>
      <c r="EQ21" s="133"/>
      <c r="ER21" s="133"/>
      <c r="ES21" s="133"/>
      <c r="ET21" s="133"/>
      <c r="EU21" s="133"/>
      <c r="EV21" s="133"/>
      <c r="EW21" s="133"/>
      <c r="EX21" s="133"/>
      <c r="EY21" s="133"/>
      <c r="EZ21" s="133"/>
      <c r="FA21" s="133"/>
      <c r="FB21" s="133"/>
      <c r="FC21" s="133"/>
      <c r="FD21" s="133"/>
      <c r="FE21" s="133"/>
      <c r="FF21" s="133"/>
      <c r="FG21" s="133"/>
      <c r="FH21" s="133"/>
      <c r="FI21" s="133"/>
      <c r="FJ21" s="133"/>
      <c r="FK21" s="133"/>
      <c r="FL21" s="133"/>
      <c r="FM21" s="133"/>
      <c r="FN21" s="133"/>
      <c r="FO21" s="133"/>
      <c r="FP21" s="133"/>
      <c r="FQ21" s="133"/>
      <c r="FR21" s="133"/>
      <c r="FS21" s="133"/>
      <c r="FT21" s="133"/>
      <c r="FU21" s="133"/>
      <c r="FV21" s="133"/>
      <c r="FW21" s="133"/>
      <c r="FX21" s="133"/>
      <c r="FY21" s="133"/>
      <c r="FZ21" s="133"/>
      <c r="GA21" s="133"/>
      <c r="GB21" s="133"/>
      <c r="GC21" s="133"/>
      <c r="GD21" s="133"/>
      <c r="GE21" s="133"/>
      <c r="GF21" s="133"/>
      <c r="GG21" s="133"/>
      <c r="GH21" s="133"/>
      <c r="GI21" s="133"/>
      <c r="GJ21" s="133"/>
      <c r="GK21" s="133"/>
      <c r="GL21" s="133"/>
      <c r="GM21" s="133"/>
      <c r="GN21" s="133"/>
      <c r="GO21" s="133"/>
      <c r="GP21" s="133"/>
      <c r="GQ21" s="133"/>
      <c r="GR21" s="133"/>
      <c r="GS21" s="133"/>
      <c r="GT21" s="133"/>
      <c r="GU21" s="133"/>
      <c r="GV21" s="133"/>
      <c r="GW21" s="133"/>
      <c r="GX21" s="133"/>
      <c r="GY21" s="133"/>
      <c r="GZ21" s="133"/>
      <c r="HA21" s="133"/>
      <c r="HB21" s="133"/>
      <c r="HC21" s="133"/>
      <c r="HD21" s="133"/>
      <c r="HE21" s="133"/>
      <c r="HF21" s="133"/>
      <c r="HG21" s="133"/>
      <c r="HH21" s="133"/>
      <c r="HI21" s="133"/>
      <c r="HJ21" s="133"/>
      <c r="HK21" s="133"/>
      <c r="HL21" s="133"/>
      <c r="HM21" s="133"/>
      <c r="HN21" s="133"/>
      <c r="HO21" s="133"/>
      <c r="HP21" s="133"/>
      <c r="HQ21" s="133"/>
      <c r="HR21" s="133"/>
      <c r="HS21" s="133"/>
      <c r="HT21" s="133"/>
      <c r="HU21" s="133"/>
      <c r="HV21" s="133"/>
      <c r="HW21" s="133"/>
      <c r="HX21" s="133"/>
      <c r="HY21" s="133"/>
      <c r="HZ21" s="133"/>
      <c r="IA21" s="133"/>
      <c r="IB21" s="133"/>
      <c r="IC21" s="133"/>
      <c r="ID21" s="133"/>
      <c r="IE21" s="133"/>
      <c r="IF21" s="133"/>
      <c r="IG21" s="133"/>
      <c r="IH21" s="133"/>
      <c r="II21" s="133"/>
      <c r="IJ21" s="133"/>
      <c r="IK21" s="133"/>
      <c r="IL21" s="133"/>
      <c r="IM21" s="133"/>
      <c r="IN21" s="133"/>
      <c r="IO21" s="133"/>
      <c r="IP21" s="133"/>
      <c r="IQ21" s="133"/>
      <c r="IR21" s="133"/>
      <c r="IS21" s="133"/>
    </row>
    <row r="22" spans="1:253" ht="13.5" customHeight="1">
      <c r="A22" s="248"/>
      <c r="B22" s="256" t="s">
        <v>133</v>
      </c>
      <c r="C22" s="257"/>
      <c r="D22" s="257"/>
      <c r="E22" s="257"/>
      <c r="F22" s="257"/>
      <c r="G22" s="257"/>
      <c r="H22" s="257"/>
      <c r="I22" s="257"/>
      <c r="J22" s="257"/>
      <c r="K22" s="257"/>
      <c r="L22" s="257"/>
      <c r="M22" s="257"/>
      <c r="N22" s="258"/>
      <c r="O22" s="258"/>
      <c r="P22" s="258"/>
      <c r="Q22" s="258"/>
      <c r="R22" s="258"/>
      <c r="S22" s="258"/>
      <c r="T22" s="258"/>
      <c r="U22" s="258"/>
      <c r="V22" s="258"/>
      <c r="W22" s="258"/>
      <c r="X22" s="258"/>
      <c r="Y22" s="258"/>
      <c r="Z22" s="258"/>
      <c r="AA22" s="258"/>
      <c r="AB22" s="248"/>
      <c r="AC22" s="248"/>
      <c r="AD22" s="248"/>
      <c r="AE22" s="248"/>
      <c r="AF22" s="248"/>
      <c r="AG22" s="248"/>
      <c r="AH22" s="248"/>
      <c r="AI22" s="248"/>
      <c r="AJ22" s="248"/>
      <c r="AK22" s="248"/>
      <c r="AL22" s="248"/>
      <c r="AM22" s="248"/>
      <c r="AN22" s="248"/>
      <c r="AO22" s="248"/>
      <c r="AP22" s="133"/>
      <c r="AQ22" s="133"/>
      <c r="AR22" s="133"/>
      <c r="AS22" s="133"/>
      <c r="AT22" s="133"/>
      <c r="AU22" s="133"/>
      <c r="AV22" s="133"/>
      <c r="AW22" s="133"/>
      <c r="AX22" s="133"/>
      <c r="AY22" s="133"/>
      <c r="AZ22" s="133"/>
      <c r="BA22" s="133"/>
      <c r="BB22" s="133"/>
      <c r="BC22" s="133"/>
      <c r="BD22" s="133"/>
      <c r="BE22" s="133"/>
      <c r="BF22" s="133"/>
      <c r="BG22" s="133"/>
      <c r="BH22" s="133"/>
      <c r="BI22" s="133"/>
      <c r="BJ22" s="133"/>
      <c r="BK22" s="133"/>
      <c r="BL22" s="133"/>
      <c r="BM22" s="133"/>
      <c r="BN22" s="133"/>
      <c r="BO22" s="133"/>
      <c r="BP22" s="133"/>
      <c r="BQ22" s="133"/>
      <c r="BR22" s="133"/>
      <c r="BS22" s="133"/>
      <c r="BT22" s="133"/>
      <c r="BU22" s="133"/>
      <c r="BV22" s="133"/>
      <c r="BW22" s="133"/>
      <c r="BX22" s="133"/>
      <c r="BY22" s="133"/>
      <c r="BZ22" s="133"/>
      <c r="CA22" s="133"/>
      <c r="CB22" s="133"/>
      <c r="CC22" s="133"/>
      <c r="CD22" s="133"/>
      <c r="CE22" s="133"/>
      <c r="CF22" s="133"/>
      <c r="CG22" s="133"/>
      <c r="CH22" s="133"/>
      <c r="CI22" s="133"/>
      <c r="CJ22" s="133"/>
      <c r="CK22" s="133"/>
      <c r="CL22" s="133"/>
      <c r="CM22" s="133"/>
      <c r="CN22" s="133"/>
      <c r="CO22" s="133"/>
      <c r="CP22" s="133"/>
      <c r="CQ22" s="133"/>
      <c r="CR22" s="133"/>
      <c r="CS22" s="133"/>
      <c r="CT22" s="133"/>
      <c r="CU22" s="133"/>
      <c r="CV22" s="133"/>
      <c r="CW22" s="133"/>
      <c r="CX22" s="133"/>
      <c r="CY22" s="133"/>
      <c r="CZ22" s="133"/>
      <c r="DA22" s="133"/>
      <c r="DB22" s="133"/>
      <c r="DC22" s="133"/>
      <c r="DD22" s="133"/>
      <c r="DE22" s="133"/>
      <c r="DF22" s="133"/>
      <c r="DG22" s="133"/>
      <c r="DH22" s="133"/>
      <c r="DI22" s="133"/>
      <c r="DJ22" s="133"/>
      <c r="DK22" s="133"/>
      <c r="DL22" s="133"/>
      <c r="DM22" s="133"/>
      <c r="DN22" s="133"/>
      <c r="DO22" s="133"/>
      <c r="DP22" s="133"/>
      <c r="DQ22" s="133"/>
      <c r="DR22" s="133"/>
      <c r="DS22" s="133"/>
      <c r="DT22" s="133"/>
      <c r="DU22" s="133"/>
      <c r="DV22" s="133"/>
      <c r="DW22" s="133"/>
      <c r="DX22" s="133"/>
      <c r="DY22" s="133"/>
      <c r="DZ22" s="133"/>
      <c r="EA22" s="133"/>
      <c r="EB22" s="133"/>
      <c r="EC22" s="133"/>
      <c r="ED22" s="133"/>
      <c r="EE22" s="133"/>
      <c r="EF22" s="133"/>
      <c r="EG22" s="133"/>
      <c r="EH22" s="133"/>
      <c r="EI22" s="133"/>
      <c r="EJ22" s="133"/>
      <c r="EK22" s="133"/>
      <c r="EL22" s="133"/>
      <c r="EM22" s="133"/>
      <c r="EN22" s="133"/>
      <c r="EO22" s="133"/>
      <c r="EP22" s="133"/>
      <c r="EQ22" s="133"/>
      <c r="ER22" s="133"/>
      <c r="ES22" s="133"/>
      <c r="ET22" s="133"/>
      <c r="EU22" s="133"/>
      <c r="EV22" s="133"/>
      <c r="EW22" s="133"/>
      <c r="EX22" s="133"/>
      <c r="EY22" s="133"/>
      <c r="EZ22" s="133"/>
      <c r="FA22" s="133"/>
      <c r="FB22" s="133"/>
      <c r="FC22" s="133"/>
      <c r="FD22" s="133"/>
      <c r="FE22" s="133"/>
      <c r="FF22" s="133"/>
      <c r="FG22" s="133"/>
      <c r="FH22" s="133"/>
      <c r="FI22" s="133"/>
      <c r="FJ22" s="133"/>
      <c r="FK22" s="133"/>
      <c r="FL22" s="133"/>
      <c r="FM22" s="133"/>
      <c r="FN22" s="133"/>
      <c r="FO22" s="133"/>
      <c r="FP22" s="133"/>
      <c r="FQ22" s="133"/>
      <c r="FR22" s="133"/>
      <c r="FS22" s="133"/>
      <c r="FT22" s="133"/>
      <c r="FU22" s="133"/>
      <c r="FV22" s="133"/>
      <c r="FW22" s="133"/>
      <c r="FX22" s="133"/>
      <c r="FY22" s="133"/>
      <c r="FZ22" s="133"/>
      <c r="GA22" s="133"/>
      <c r="GB22" s="133"/>
      <c r="GC22" s="133"/>
      <c r="GD22" s="133"/>
      <c r="GE22" s="133"/>
      <c r="GF22" s="133"/>
      <c r="GG22" s="133"/>
      <c r="GH22" s="133"/>
      <c r="GI22" s="133"/>
      <c r="GJ22" s="133"/>
      <c r="GK22" s="133"/>
      <c r="GL22" s="133"/>
      <c r="GM22" s="133"/>
      <c r="GN22" s="133"/>
      <c r="GO22" s="133"/>
      <c r="GP22" s="133"/>
      <c r="GQ22" s="133"/>
      <c r="GR22" s="133"/>
      <c r="GS22" s="133"/>
      <c r="GT22" s="133"/>
      <c r="GU22" s="133"/>
      <c r="GV22" s="133"/>
      <c r="GW22" s="133"/>
      <c r="GX22" s="133"/>
      <c r="GY22" s="133"/>
      <c r="GZ22" s="133"/>
      <c r="HA22" s="133"/>
      <c r="HB22" s="133"/>
      <c r="HC22" s="133"/>
      <c r="HD22" s="133"/>
      <c r="HE22" s="133"/>
      <c r="HF22" s="133"/>
      <c r="HG22" s="133"/>
      <c r="HH22" s="133"/>
      <c r="HI22" s="133"/>
      <c r="HJ22" s="133"/>
      <c r="HK22" s="133"/>
      <c r="HL22" s="133"/>
      <c r="HM22" s="133"/>
      <c r="HN22" s="133"/>
      <c r="HO22" s="133"/>
      <c r="HP22" s="133"/>
      <c r="HQ22" s="133"/>
      <c r="HR22" s="133"/>
      <c r="HS22" s="133"/>
      <c r="HT22" s="133"/>
      <c r="HU22" s="133"/>
      <c r="HV22" s="133"/>
      <c r="HW22" s="133"/>
      <c r="HX22" s="133"/>
      <c r="HY22" s="133"/>
      <c r="HZ22" s="133"/>
      <c r="IA22" s="133"/>
      <c r="IB22" s="133"/>
      <c r="IC22" s="133"/>
      <c r="ID22" s="133"/>
      <c r="IE22" s="133"/>
      <c r="IF22" s="133"/>
      <c r="IG22" s="133"/>
      <c r="IH22" s="133"/>
      <c r="II22" s="133"/>
      <c r="IJ22" s="133"/>
      <c r="IK22" s="133"/>
      <c r="IL22" s="133"/>
      <c r="IM22" s="133"/>
      <c r="IN22" s="133"/>
      <c r="IO22" s="133"/>
      <c r="IP22" s="133"/>
      <c r="IQ22" s="133"/>
      <c r="IR22" s="133"/>
      <c r="IS22" s="133"/>
    </row>
    <row r="23" spans="1:253" ht="13.5">
      <c r="A23" s="248"/>
      <c r="B23" s="249"/>
      <c r="C23" s="213" t="s">
        <v>99</v>
      </c>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c r="AO23" s="215"/>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3"/>
      <c r="CA23" s="133"/>
      <c r="CB23" s="133"/>
      <c r="CC23" s="133"/>
      <c r="CD23" s="133"/>
      <c r="CE23" s="133"/>
      <c r="CF23" s="133"/>
      <c r="CG23" s="133"/>
      <c r="CH23" s="133"/>
      <c r="CI23" s="133"/>
      <c r="CJ23" s="133"/>
      <c r="CK23" s="133"/>
      <c r="CL23" s="133"/>
      <c r="CM23" s="133"/>
      <c r="CN23" s="133"/>
      <c r="CO23" s="133"/>
      <c r="CP23" s="133"/>
      <c r="CQ23" s="133"/>
      <c r="CR23" s="133"/>
      <c r="CS23" s="133"/>
      <c r="CT23" s="133"/>
      <c r="CU23" s="133"/>
      <c r="CV23" s="133"/>
      <c r="CW23" s="133"/>
      <c r="CX23" s="133"/>
      <c r="CY23" s="133"/>
      <c r="CZ23" s="133"/>
      <c r="DA23" s="133"/>
      <c r="DB23" s="133"/>
      <c r="DC23" s="133"/>
      <c r="DD23" s="133"/>
      <c r="DE23" s="133"/>
      <c r="DF23" s="133"/>
      <c r="DG23" s="133"/>
      <c r="DH23" s="133"/>
      <c r="DI23" s="133"/>
      <c r="DJ23" s="133"/>
      <c r="DK23" s="133"/>
      <c r="DL23" s="133"/>
      <c r="DM23" s="133"/>
      <c r="DN23" s="133"/>
      <c r="DO23" s="133"/>
      <c r="DP23" s="133"/>
      <c r="DQ23" s="133"/>
      <c r="DR23" s="133"/>
      <c r="DS23" s="133"/>
      <c r="DT23" s="133"/>
      <c r="DU23" s="133"/>
      <c r="DV23" s="133"/>
      <c r="DW23" s="133"/>
      <c r="DX23" s="133"/>
      <c r="DY23" s="133"/>
      <c r="DZ23" s="133"/>
      <c r="EA23" s="133"/>
      <c r="EB23" s="133"/>
      <c r="EC23" s="133"/>
      <c r="ED23" s="133"/>
      <c r="EE23" s="133"/>
      <c r="EF23" s="133"/>
      <c r="EG23" s="133"/>
      <c r="EH23" s="133"/>
      <c r="EI23" s="133"/>
      <c r="EJ23" s="133"/>
      <c r="EK23" s="133"/>
      <c r="EL23" s="133"/>
      <c r="EM23" s="133"/>
      <c r="EN23" s="133"/>
      <c r="EO23" s="133"/>
      <c r="EP23" s="133"/>
      <c r="EQ23" s="133"/>
      <c r="ER23" s="133"/>
      <c r="ES23" s="133"/>
      <c r="ET23" s="133"/>
      <c r="EU23" s="133"/>
      <c r="EV23" s="133"/>
      <c r="EW23" s="133"/>
      <c r="EX23" s="133"/>
      <c r="EY23" s="133"/>
      <c r="EZ23" s="133"/>
      <c r="FA23" s="133"/>
      <c r="FB23" s="133"/>
      <c r="FC23" s="133"/>
      <c r="FD23" s="133"/>
      <c r="FE23" s="133"/>
      <c r="FF23" s="133"/>
      <c r="FG23" s="133"/>
      <c r="FH23" s="133"/>
      <c r="FI23" s="133"/>
      <c r="FJ23" s="133"/>
      <c r="FK23" s="133"/>
      <c r="FL23" s="133"/>
      <c r="FM23" s="133"/>
      <c r="FN23" s="133"/>
      <c r="FO23" s="133"/>
      <c r="FP23" s="133"/>
      <c r="FQ23" s="133"/>
      <c r="FR23" s="133"/>
      <c r="FS23" s="133"/>
      <c r="FT23" s="133"/>
      <c r="FU23" s="133"/>
      <c r="FV23" s="133"/>
      <c r="FW23" s="133"/>
      <c r="FX23" s="133"/>
      <c r="FY23" s="133"/>
      <c r="FZ23" s="133"/>
      <c r="GA23" s="133"/>
      <c r="GB23" s="133"/>
      <c r="GC23" s="133"/>
      <c r="GD23" s="133"/>
      <c r="GE23" s="133"/>
      <c r="GF23" s="133"/>
      <c r="GG23" s="133"/>
      <c r="GH23" s="133"/>
      <c r="GI23" s="133"/>
      <c r="GJ23" s="133"/>
      <c r="GK23" s="133"/>
      <c r="GL23" s="133"/>
      <c r="GM23" s="133"/>
      <c r="GN23" s="133"/>
      <c r="GO23" s="133"/>
      <c r="GP23" s="133"/>
      <c r="GQ23" s="133"/>
      <c r="GR23" s="133"/>
      <c r="GS23" s="133"/>
      <c r="GT23" s="133"/>
      <c r="GU23" s="133"/>
      <c r="GV23" s="133"/>
      <c r="GW23" s="133"/>
      <c r="GX23" s="133"/>
      <c r="GY23" s="133"/>
      <c r="GZ23" s="133"/>
      <c r="HA23" s="133"/>
      <c r="HB23" s="133"/>
      <c r="HC23" s="133"/>
      <c r="HD23" s="133"/>
      <c r="HE23" s="133"/>
      <c r="HF23" s="133"/>
      <c r="HG23" s="133"/>
      <c r="HH23" s="133"/>
      <c r="HI23" s="133"/>
      <c r="HJ23" s="133"/>
      <c r="HK23" s="133"/>
      <c r="HL23" s="133"/>
      <c r="HM23" s="133"/>
      <c r="HN23" s="133"/>
      <c r="HO23" s="133"/>
      <c r="HP23" s="133"/>
      <c r="HQ23" s="133"/>
      <c r="HR23" s="133"/>
      <c r="HS23" s="133"/>
      <c r="HT23" s="133"/>
      <c r="HU23" s="133"/>
      <c r="HV23" s="133"/>
      <c r="HW23" s="133"/>
      <c r="HX23" s="133"/>
      <c r="HY23" s="133"/>
      <c r="HZ23" s="133"/>
      <c r="IA23" s="133"/>
      <c r="IB23" s="133"/>
      <c r="IC23" s="133"/>
      <c r="ID23" s="133"/>
      <c r="IE23" s="133"/>
      <c r="IF23" s="133"/>
      <c r="IG23" s="133"/>
      <c r="IH23" s="133"/>
      <c r="II23" s="133"/>
      <c r="IJ23" s="133"/>
      <c r="IK23" s="133"/>
      <c r="IL23" s="133"/>
      <c r="IM23" s="133"/>
      <c r="IN23" s="133"/>
      <c r="IO23" s="133"/>
      <c r="IP23" s="133"/>
      <c r="IQ23" s="133"/>
      <c r="IR23" s="133"/>
      <c r="IS23" s="133"/>
    </row>
    <row r="24" spans="1:256" ht="13.5">
      <c r="A24" s="248"/>
      <c r="B24" s="169" t="s">
        <v>131</v>
      </c>
      <c r="C24" s="191" t="s">
        <v>100</v>
      </c>
      <c r="D24" s="192"/>
      <c r="E24" s="192"/>
      <c r="F24" s="194" t="s">
        <v>107</v>
      </c>
      <c r="G24" s="195"/>
      <c r="H24" s="195"/>
      <c r="I24" s="195"/>
      <c r="J24" s="195"/>
      <c r="K24" s="196"/>
      <c r="L24" s="194" t="s">
        <v>110</v>
      </c>
      <c r="M24" s="195"/>
      <c r="N24" s="195"/>
      <c r="O24" s="195"/>
      <c r="P24" s="195"/>
      <c r="Q24" s="196"/>
      <c r="R24" s="194" t="s">
        <v>111</v>
      </c>
      <c r="S24" s="195"/>
      <c r="T24" s="195"/>
      <c r="U24" s="195"/>
      <c r="V24" s="195"/>
      <c r="W24" s="196"/>
      <c r="X24" s="194" t="s">
        <v>112</v>
      </c>
      <c r="Y24" s="195"/>
      <c r="Z24" s="195"/>
      <c r="AA24" s="195"/>
      <c r="AB24" s="195"/>
      <c r="AC24" s="196"/>
      <c r="AD24" s="194" t="s">
        <v>113</v>
      </c>
      <c r="AE24" s="195"/>
      <c r="AF24" s="195"/>
      <c r="AG24" s="195"/>
      <c r="AH24" s="195"/>
      <c r="AI24" s="196"/>
      <c r="AJ24" s="165" t="s">
        <v>136</v>
      </c>
      <c r="AK24" s="166"/>
      <c r="AL24" s="167"/>
      <c r="AM24" s="210" t="s">
        <v>118</v>
      </c>
      <c r="AN24" s="211"/>
      <c r="AO24" s="212"/>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3"/>
      <c r="CF24" s="133"/>
      <c r="CG24" s="133"/>
      <c r="CH24" s="133"/>
      <c r="CI24" s="133"/>
      <c r="CJ24" s="133"/>
      <c r="CK24" s="133"/>
      <c r="CL24" s="133"/>
      <c r="CM24" s="133"/>
      <c r="CN24" s="133"/>
      <c r="CO24" s="133"/>
      <c r="CP24" s="133"/>
      <c r="CQ24" s="133"/>
      <c r="CR24" s="133"/>
      <c r="CS24" s="133"/>
      <c r="CT24" s="133"/>
      <c r="CU24" s="133"/>
      <c r="CV24" s="133"/>
      <c r="CW24" s="133"/>
      <c r="CX24" s="133"/>
      <c r="CY24" s="133"/>
      <c r="CZ24" s="133"/>
      <c r="DA24" s="133"/>
      <c r="DB24" s="133"/>
      <c r="DC24" s="133"/>
      <c r="DD24" s="133"/>
      <c r="DE24" s="133"/>
      <c r="DF24" s="133"/>
      <c r="DG24" s="133"/>
      <c r="DH24" s="133"/>
      <c r="DI24" s="133"/>
      <c r="DJ24" s="133"/>
      <c r="DK24" s="133"/>
      <c r="DL24" s="133"/>
      <c r="DM24" s="133"/>
      <c r="DN24" s="133"/>
      <c r="DO24" s="133"/>
      <c r="DP24" s="133"/>
      <c r="DQ24" s="133"/>
      <c r="DR24" s="133"/>
      <c r="DS24" s="133"/>
      <c r="DT24" s="133"/>
      <c r="DU24" s="133"/>
      <c r="DV24" s="133"/>
      <c r="DW24" s="133"/>
      <c r="DX24" s="133"/>
      <c r="DY24" s="133"/>
      <c r="DZ24" s="133"/>
      <c r="EA24" s="133"/>
      <c r="EB24" s="133"/>
      <c r="EC24" s="133"/>
      <c r="ED24" s="133"/>
      <c r="EE24" s="133"/>
      <c r="EF24" s="133"/>
      <c r="EG24" s="133"/>
      <c r="EH24" s="133"/>
      <c r="EI24" s="133"/>
      <c r="EJ24" s="133"/>
      <c r="EK24" s="133"/>
      <c r="EL24" s="133"/>
      <c r="EM24" s="133"/>
      <c r="EN24" s="133"/>
      <c r="EO24" s="133"/>
      <c r="EP24" s="133"/>
      <c r="EQ24" s="133"/>
      <c r="ER24" s="133"/>
      <c r="ES24" s="133"/>
      <c r="ET24" s="133"/>
      <c r="EU24" s="133"/>
      <c r="EV24" s="133"/>
      <c r="EW24" s="133"/>
      <c r="EX24" s="133"/>
      <c r="EY24" s="133"/>
      <c r="EZ24" s="133"/>
      <c r="FA24" s="133"/>
      <c r="FB24" s="133"/>
      <c r="FC24" s="133"/>
      <c r="FD24" s="133"/>
      <c r="FE24" s="133"/>
      <c r="FF24" s="133"/>
      <c r="FG24" s="133"/>
      <c r="FH24" s="133"/>
      <c r="FI24" s="133"/>
      <c r="FJ24" s="133"/>
      <c r="FK24" s="133"/>
      <c r="FL24" s="133"/>
      <c r="FM24" s="133"/>
      <c r="FN24" s="133"/>
      <c r="FO24" s="133"/>
      <c r="FP24" s="133"/>
      <c r="FQ24" s="133"/>
      <c r="FR24" s="133"/>
      <c r="FS24" s="133"/>
      <c r="FT24" s="133"/>
      <c r="FU24" s="133"/>
      <c r="FV24" s="133"/>
      <c r="FW24" s="133"/>
      <c r="FX24" s="133"/>
      <c r="FY24" s="133"/>
      <c r="FZ24" s="133"/>
      <c r="GA24" s="133"/>
      <c r="GB24" s="133"/>
      <c r="GC24" s="133"/>
      <c r="GD24" s="133"/>
      <c r="GE24" s="133"/>
      <c r="GF24" s="133"/>
      <c r="GG24" s="133"/>
      <c r="GH24" s="133"/>
      <c r="GI24" s="133"/>
      <c r="GJ24" s="133"/>
      <c r="GK24" s="133"/>
      <c r="GL24" s="133"/>
      <c r="GM24" s="133"/>
      <c r="GN24" s="133"/>
      <c r="GO24" s="133"/>
      <c r="GP24" s="133"/>
      <c r="GQ24" s="133"/>
      <c r="GR24" s="133"/>
      <c r="GS24" s="133"/>
      <c r="GT24" s="133"/>
      <c r="GU24" s="133"/>
      <c r="GV24" s="133"/>
      <c r="GW24" s="133"/>
      <c r="GX24" s="133"/>
      <c r="GY24" s="133"/>
      <c r="GZ24" s="133"/>
      <c r="HA24" s="133"/>
      <c r="HB24" s="133"/>
      <c r="HC24" s="133"/>
      <c r="HD24" s="133"/>
      <c r="HE24" s="133"/>
      <c r="HF24" s="133"/>
      <c r="HG24" s="133"/>
      <c r="HH24" s="133"/>
      <c r="HI24" s="133"/>
      <c r="HJ24" s="133"/>
      <c r="HK24" s="133"/>
      <c r="HL24" s="133"/>
      <c r="HM24" s="133"/>
      <c r="HN24" s="133"/>
      <c r="HO24" s="133"/>
      <c r="HP24" s="133"/>
      <c r="HQ24" s="133"/>
      <c r="HR24" s="133"/>
      <c r="HS24" s="133"/>
      <c r="HT24" s="133"/>
      <c r="HU24" s="133"/>
      <c r="HV24" s="133"/>
      <c r="HW24" s="133"/>
      <c r="HX24" s="133"/>
      <c r="HY24" s="133"/>
      <c r="HZ24" s="133"/>
      <c r="IA24" s="133"/>
      <c r="IB24" s="133"/>
      <c r="IC24" s="133"/>
      <c r="ID24" s="133"/>
      <c r="IE24" s="133"/>
      <c r="IF24" s="133"/>
      <c r="IG24" s="133"/>
      <c r="IH24" s="133"/>
      <c r="II24" s="133"/>
      <c r="IJ24" s="133"/>
      <c r="IK24" s="133"/>
      <c r="IL24" s="133"/>
      <c r="IM24" s="133"/>
      <c r="IN24" s="133"/>
      <c r="IO24" s="133"/>
      <c r="IP24" s="133"/>
      <c r="IQ24" s="133"/>
      <c r="IR24" s="133"/>
      <c r="IS24" s="133"/>
      <c r="IT24" s="133"/>
      <c r="IU24" s="133"/>
      <c r="IV24" s="133"/>
    </row>
    <row r="25" spans="1:41" ht="13.5">
      <c r="A25" s="248"/>
      <c r="B25" s="170"/>
      <c r="C25" s="209">
        <v>0</v>
      </c>
      <c r="D25" s="207"/>
      <c r="E25" s="208"/>
      <c r="F25" s="203">
        <v>68</v>
      </c>
      <c r="G25" s="204"/>
      <c r="H25" s="205"/>
      <c r="I25" s="251"/>
      <c r="J25" s="251"/>
      <c r="K25" s="252"/>
      <c r="L25" s="243">
        <v>50</v>
      </c>
      <c r="M25" s="244"/>
      <c r="N25" s="246"/>
      <c r="O25" s="251"/>
      <c r="P25" s="251"/>
      <c r="Q25" s="252"/>
      <c r="R25" s="243">
        <v>67</v>
      </c>
      <c r="S25" s="244"/>
      <c r="T25" s="246"/>
      <c r="U25" s="251"/>
      <c r="V25" s="251"/>
      <c r="W25" s="252"/>
      <c r="X25" s="243">
        <v>114</v>
      </c>
      <c r="Y25" s="244"/>
      <c r="Z25" s="246"/>
      <c r="AA25" s="251"/>
      <c r="AB25" s="251"/>
      <c r="AC25" s="252"/>
      <c r="AD25" s="243">
        <v>57</v>
      </c>
      <c r="AE25" s="244"/>
      <c r="AF25" s="246"/>
      <c r="AG25" s="251" t="e">
        <f>'[1]【Ｈ30】人数算出表'!K52</f>
        <v>#REF!</v>
      </c>
      <c r="AH25" s="251"/>
      <c r="AI25" s="252"/>
      <c r="AJ25" s="243">
        <v>41</v>
      </c>
      <c r="AK25" s="244"/>
      <c r="AL25" s="246"/>
      <c r="AM25" s="243">
        <f>F25+L25+R25+X25+AD25+AJ25</f>
        <v>397</v>
      </c>
      <c r="AN25" s="244"/>
      <c r="AO25" s="245"/>
    </row>
    <row r="26" spans="1:41" ht="13.5">
      <c r="A26" s="248"/>
      <c r="B26" s="170"/>
      <c r="C26" s="206" t="s">
        <v>119</v>
      </c>
      <c r="D26" s="207"/>
      <c r="E26" s="208"/>
      <c r="F26" s="203">
        <v>159</v>
      </c>
      <c r="G26" s="204"/>
      <c r="H26" s="205"/>
      <c r="I26" s="251"/>
      <c r="J26" s="251"/>
      <c r="K26" s="252"/>
      <c r="L26" s="243">
        <v>87</v>
      </c>
      <c r="M26" s="244"/>
      <c r="N26" s="246"/>
      <c r="O26" s="251"/>
      <c r="P26" s="251"/>
      <c r="Q26" s="252"/>
      <c r="R26" s="243">
        <v>135</v>
      </c>
      <c r="S26" s="244"/>
      <c r="T26" s="246"/>
      <c r="U26" s="251"/>
      <c r="V26" s="251"/>
      <c r="W26" s="252"/>
      <c r="X26" s="243">
        <v>215</v>
      </c>
      <c r="Y26" s="244"/>
      <c r="Z26" s="246"/>
      <c r="AA26" s="251"/>
      <c r="AB26" s="251"/>
      <c r="AC26" s="252"/>
      <c r="AD26" s="243">
        <v>100</v>
      </c>
      <c r="AE26" s="244"/>
      <c r="AF26" s="246"/>
      <c r="AG26" s="251" t="e">
        <f>'[1]【Ｈ30】人数算出表'!K55</f>
        <v>#REF!</v>
      </c>
      <c r="AH26" s="251"/>
      <c r="AI26" s="252"/>
      <c r="AJ26" s="243">
        <v>109</v>
      </c>
      <c r="AK26" s="244"/>
      <c r="AL26" s="246"/>
      <c r="AM26" s="243">
        <f>F26+L26+R26+X26+AD26+AJ26</f>
        <v>805</v>
      </c>
      <c r="AN26" s="244"/>
      <c r="AO26" s="245"/>
    </row>
    <row r="27" spans="1:41" ht="13.5">
      <c r="A27" s="248"/>
      <c r="B27" s="170"/>
      <c r="C27" s="200" t="s">
        <v>120</v>
      </c>
      <c r="D27" s="201"/>
      <c r="E27" s="202"/>
      <c r="F27" s="203">
        <v>196</v>
      </c>
      <c r="G27" s="204"/>
      <c r="H27" s="205"/>
      <c r="I27" s="251"/>
      <c r="J27" s="251"/>
      <c r="K27" s="252"/>
      <c r="L27" s="243">
        <v>86</v>
      </c>
      <c r="M27" s="244"/>
      <c r="N27" s="246"/>
      <c r="O27" s="251"/>
      <c r="P27" s="251"/>
      <c r="Q27" s="252"/>
      <c r="R27" s="243">
        <v>149</v>
      </c>
      <c r="S27" s="244"/>
      <c r="T27" s="246"/>
      <c r="U27" s="251"/>
      <c r="V27" s="251"/>
      <c r="W27" s="252"/>
      <c r="X27" s="243">
        <v>241</v>
      </c>
      <c r="Y27" s="244"/>
      <c r="Z27" s="246"/>
      <c r="AA27" s="251"/>
      <c r="AB27" s="251"/>
      <c r="AC27" s="252"/>
      <c r="AD27" s="243">
        <v>108</v>
      </c>
      <c r="AE27" s="244"/>
      <c r="AF27" s="246"/>
      <c r="AG27" s="251" t="e">
        <f>'[1]【Ｈ30】人数算出表'!K59</f>
        <v>#REF!</v>
      </c>
      <c r="AH27" s="251"/>
      <c r="AI27" s="252"/>
      <c r="AJ27" s="243">
        <v>134</v>
      </c>
      <c r="AK27" s="244"/>
      <c r="AL27" s="246"/>
      <c r="AM27" s="243">
        <f>F27+L27+R27+X27+AD27+AJ27</f>
        <v>914</v>
      </c>
      <c r="AN27" s="244"/>
      <c r="AO27" s="245"/>
    </row>
    <row r="28" spans="1:41" ht="13.5">
      <c r="A28" s="248"/>
      <c r="B28" s="170"/>
      <c r="C28" s="165" t="s">
        <v>135</v>
      </c>
      <c r="D28" s="166"/>
      <c r="E28" s="167"/>
      <c r="F28" s="243">
        <v>9</v>
      </c>
      <c r="G28" s="244"/>
      <c r="H28" s="246"/>
      <c r="I28" s="243"/>
      <c r="J28" s="244"/>
      <c r="K28" s="246"/>
      <c r="L28" s="243">
        <v>6</v>
      </c>
      <c r="M28" s="244"/>
      <c r="N28" s="246"/>
      <c r="O28" s="243"/>
      <c r="P28" s="244"/>
      <c r="Q28" s="246"/>
      <c r="R28" s="243">
        <v>7</v>
      </c>
      <c r="S28" s="244"/>
      <c r="T28" s="246"/>
      <c r="U28" s="243"/>
      <c r="V28" s="244"/>
      <c r="W28" s="246"/>
      <c r="X28" s="243">
        <v>10</v>
      </c>
      <c r="Y28" s="244"/>
      <c r="Z28" s="246"/>
      <c r="AA28" s="243"/>
      <c r="AB28" s="244"/>
      <c r="AC28" s="246"/>
      <c r="AD28" s="243">
        <v>3</v>
      </c>
      <c r="AE28" s="244"/>
      <c r="AF28" s="246"/>
      <c r="AG28" s="243"/>
      <c r="AH28" s="244"/>
      <c r="AI28" s="245"/>
      <c r="AJ28" s="243">
        <v>8</v>
      </c>
      <c r="AK28" s="244"/>
      <c r="AL28" s="246"/>
      <c r="AM28" s="243">
        <f>F28+L28+R28+X28+AD28+AJ28</f>
        <v>43</v>
      </c>
      <c r="AN28" s="244"/>
      <c r="AO28" s="245"/>
    </row>
    <row r="29" spans="1:41" ht="13.5">
      <c r="A29" s="248"/>
      <c r="B29" s="171"/>
      <c r="C29" s="162" t="s">
        <v>130</v>
      </c>
      <c r="D29" s="163"/>
      <c r="E29" s="164"/>
      <c r="F29" s="197">
        <f>F25+F26+F27+F28</f>
        <v>432</v>
      </c>
      <c r="G29" s="198"/>
      <c r="H29" s="198"/>
      <c r="I29" s="197">
        <f>I25+I26+I27+I28</f>
        <v>0</v>
      </c>
      <c r="J29" s="198"/>
      <c r="K29" s="198"/>
      <c r="L29" s="197">
        <f>L25+L26+L27+L28</f>
        <v>229</v>
      </c>
      <c r="M29" s="198"/>
      <c r="N29" s="198"/>
      <c r="O29" s="197">
        <f>O25+O26+O27+O28</f>
        <v>0</v>
      </c>
      <c r="P29" s="198"/>
      <c r="Q29" s="198"/>
      <c r="R29" s="197">
        <f>R25+R26+R27+R28</f>
        <v>358</v>
      </c>
      <c r="S29" s="198"/>
      <c r="T29" s="198"/>
      <c r="U29" s="197">
        <f>U25+U26+U27+U28</f>
        <v>0</v>
      </c>
      <c r="V29" s="198"/>
      <c r="W29" s="198"/>
      <c r="X29" s="197">
        <f>X25+X26+X27+X28</f>
        <v>580</v>
      </c>
      <c r="Y29" s="198"/>
      <c r="Z29" s="198"/>
      <c r="AA29" s="197">
        <f>AA25+AA26+AA27+AA28</f>
        <v>0</v>
      </c>
      <c r="AB29" s="198"/>
      <c r="AC29" s="198"/>
      <c r="AD29" s="197">
        <f>AD25+AD26+AD27+AD28</f>
        <v>268</v>
      </c>
      <c r="AE29" s="198"/>
      <c r="AF29" s="198"/>
      <c r="AG29" s="197" t="e">
        <f>AG25+AG26+AG27+AG28</f>
        <v>#REF!</v>
      </c>
      <c r="AH29" s="198"/>
      <c r="AI29" s="198"/>
      <c r="AJ29" s="197">
        <f>AJ25+AJ26+AJ27+AJ28</f>
        <v>292</v>
      </c>
      <c r="AK29" s="198"/>
      <c r="AL29" s="198"/>
      <c r="AM29" s="197">
        <f>F29+L29+R29+X29+AD29+AJ29</f>
        <v>2159</v>
      </c>
      <c r="AN29" s="198"/>
      <c r="AO29" s="247"/>
    </row>
    <row r="30" spans="1:41" ht="13.5">
      <c r="A30" s="248"/>
      <c r="B30" s="248"/>
      <c r="C30" s="248"/>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row>
    <row r="31" spans="1:41" ht="13.5" customHeight="1">
      <c r="A31" s="248"/>
      <c r="B31" s="256" t="s">
        <v>137</v>
      </c>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c r="AM31" s="248"/>
      <c r="AN31" s="248"/>
      <c r="AO31" s="248"/>
    </row>
    <row r="32" spans="1:41" ht="13.5">
      <c r="A32" s="248"/>
      <c r="B32" s="249"/>
      <c r="C32" s="168" t="s">
        <v>99</v>
      </c>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72"/>
      <c r="AK32" s="172"/>
      <c r="AL32" s="172"/>
      <c r="AM32" s="248"/>
      <c r="AN32" s="248"/>
      <c r="AO32" s="248"/>
    </row>
    <row r="33" spans="1:41" ht="13.5">
      <c r="A33" s="248"/>
      <c r="B33" s="169" t="s">
        <v>131</v>
      </c>
      <c r="C33" s="191" t="s">
        <v>100</v>
      </c>
      <c r="D33" s="192"/>
      <c r="E33" s="193"/>
      <c r="F33" s="194" t="s">
        <v>107</v>
      </c>
      <c r="G33" s="195"/>
      <c r="H33" s="195"/>
      <c r="I33" s="195"/>
      <c r="J33" s="195"/>
      <c r="K33" s="196"/>
      <c r="L33" s="194" t="s">
        <v>110</v>
      </c>
      <c r="M33" s="195"/>
      <c r="N33" s="195"/>
      <c r="O33" s="195"/>
      <c r="P33" s="195"/>
      <c r="Q33" s="196"/>
      <c r="R33" s="194" t="s">
        <v>111</v>
      </c>
      <c r="S33" s="195"/>
      <c r="T33" s="195"/>
      <c r="U33" s="195"/>
      <c r="V33" s="195"/>
      <c r="W33" s="196"/>
      <c r="X33" s="194" t="s">
        <v>112</v>
      </c>
      <c r="Y33" s="195"/>
      <c r="Z33" s="195"/>
      <c r="AA33" s="195"/>
      <c r="AB33" s="195"/>
      <c r="AC33" s="196"/>
      <c r="AD33" s="194" t="s">
        <v>113</v>
      </c>
      <c r="AE33" s="195"/>
      <c r="AF33" s="195"/>
      <c r="AG33" s="195"/>
      <c r="AH33" s="195"/>
      <c r="AI33" s="195"/>
      <c r="AJ33" s="194" t="s">
        <v>118</v>
      </c>
      <c r="AK33" s="195"/>
      <c r="AL33" s="196"/>
      <c r="AM33" s="248"/>
      <c r="AN33" s="248"/>
      <c r="AO33" s="248"/>
    </row>
    <row r="34" spans="1:41" ht="13.5">
      <c r="A34" s="248"/>
      <c r="B34" s="170"/>
      <c r="C34" s="199">
        <v>0</v>
      </c>
      <c r="D34" s="189"/>
      <c r="E34" s="190"/>
      <c r="F34" s="184">
        <f>F25/F17</f>
        <v>0.40236686390532544</v>
      </c>
      <c r="G34" s="185"/>
      <c r="H34" s="186"/>
      <c r="I34" s="259"/>
      <c r="J34" s="259"/>
      <c r="K34" s="260"/>
      <c r="L34" s="184">
        <f>L25/L17</f>
        <v>0.5434782608695652</v>
      </c>
      <c r="M34" s="185"/>
      <c r="N34" s="186"/>
      <c r="O34" s="259"/>
      <c r="P34" s="259"/>
      <c r="Q34" s="260"/>
      <c r="R34" s="184">
        <f>R25/R17</f>
        <v>0.4407894736842105</v>
      </c>
      <c r="S34" s="185"/>
      <c r="T34" s="186"/>
      <c r="U34" s="259"/>
      <c r="V34" s="259"/>
      <c r="W34" s="260"/>
      <c r="X34" s="184">
        <f>X25/X17</f>
        <v>0.504424778761062</v>
      </c>
      <c r="Y34" s="185"/>
      <c r="Z34" s="186"/>
      <c r="AA34" s="259"/>
      <c r="AB34" s="259"/>
      <c r="AC34" s="260"/>
      <c r="AD34" s="184">
        <f>AD25/AD17</f>
        <v>0.49137931034482757</v>
      </c>
      <c r="AE34" s="185"/>
      <c r="AF34" s="186"/>
      <c r="AG34" s="259" t="e">
        <f>'[1]【Ｈ30】人数算出表'!K59</f>
        <v>#REF!</v>
      </c>
      <c r="AH34" s="259"/>
      <c r="AI34" s="261"/>
      <c r="AJ34" s="184">
        <f>AM25/AJ17</f>
        <v>0.5258278145695364</v>
      </c>
      <c r="AK34" s="185"/>
      <c r="AL34" s="187"/>
      <c r="AM34" s="248"/>
      <c r="AN34" s="248"/>
      <c r="AO34" s="248"/>
    </row>
    <row r="35" spans="1:41" ht="13.5">
      <c r="A35" s="248"/>
      <c r="B35" s="170"/>
      <c r="C35" s="188" t="s">
        <v>119</v>
      </c>
      <c r="D35" s="189"/>
      <c r="E35" s="190"/>
      <c r="F35" s="184">
        <f>F26/F18</f>
        <v>0.4162303664921466</v>
      </c>
      <c r="G35" s="185"/>
      <c r="H35" s="186"/>
      <c r="I35" s="259"/>
      <c r="J35" s="259"/>
      <c r="K35" s="260"/>
      <c r="L35" s="184">
        <f>L26/L18</f>
        <v>0.4603174603174603</v>
      </c>
      <c r="M35" s="185"/>
      <c r="N35" s="186"/>
      <c r="O35" s="259"/>
      <c r="P35" s="259"/>
      <c r="Q35" s="260"/>
      <c r="R35" s="184">
        <f>R26/R18</f>
        <v>0.4411764705882353</v>
      </c>
      <c r="S35" s="185"/>
      <c r="T35" s="186"/>
      <c r="U35" s="259"/>
      <c r="V35" s="259"/>
      <c r="W35" s="260"/>
      <c r="X35" s="184">
        <f>X26/X18</f>
        <v>0.5193236714975845</v>
      </c>
      <c r="Y35" s="185"/>
      <c r="Z35" s="186"/>
      <c r="AA35" s="259"/>
      <c r="AB35" s="259"/>
      <c r="AC35" s="260"/>
      <c r="AD35" s="184">
        <f>AD26/AD18</f>
        <v>0.43103448275862066</v>
      </c>
      <c r="AE35" s="185"/>
      <c r="AF35" s="186"/>
      <c r="AG35" s="259" t="e">
        <f>'[1]【Ｈ30】人数算出表'!K62</f>
        <v>#REF!</v>
      </c>
      <c r="AH35" s="259"/>
      <c r="AI35" s="261"/>
      <c r="AJ35" s="184">
        <f>AM26/AJ18</f>
        <v>0.5285620485883126</v>
      </c>
      <c r="AK35" s="185"/>
      <c r="AL35" s="187"/>
      <c r="AM35" s="248"/>
      <c r="AN35" s="248"/>
      <c r="AO35" s="248"/>
    </row>
    <row r="36" spans="1:41" ht="13.5">
      <c r="A36" s="248"/>
      <c r="B36" s="170"/>
      <c r="C36" s="188" t="s">
        <v>129</v>
      </c>
      <c r="D36" s="189"/>
      <c r="E36" s="190"/>
      <c r="F36" s="184">
        <f>F27/F19</f>
        <v>0.35062611806797855</v>
      </c>
      <c r="G36" s="185"/>
      <c r="H36" s="186"/>
      <c r="I36" s="262"/>
      <c r="J36" s="262"/>
      <c r="K36" s="263"/>
      <c r="L36" s="184">
        <f>L27/L19</f>
        <v>0.3722943722943723</v>
      </c>
      <c r="M36" s="185"/>
      <c r="N36" s="186"/>
      <c r="O36" s="262"/>
      <c r="P36" s="262"/>
      <c r="Q36" s="263"/>
      <c r="R36" s="184">
        <f>R27/R19</f>
        <v>0.3983957219251337</v>
      </c>
      <c r="S36" s="185"/>
      <c r="T36" s="186"/>
      <c r="U36" s="262"/>
      <c r="V36" s="262"/>
      <c r="W36" s="263"/>
      <c r="X36" s="184">
        <f>X27/X19</f>
        <v>0.4661508704061896</v>
      </c>
      <c r="Y36" s="185"/>
      <c r="Z36" s="186"/>
      <c r="AA36" s="262"/>
      <c r="AB36" s="262"/>
      <c r="AC36" s="263"/>
      <c r="AD36" s="184">
        <f>AD27/AD19</f>
        <v>0.44813278008298757</v>
      </c>
      <c r="AE36" s="185"/>
      <c r="AF36" s="186"/>
      <c r="AG36" s="262" t="e">
        <f>'[1]【Ｈ30】人数算出表'!K66</f>
        <v>#REF!</v>
      </c>
      <c r="AH36" s="262"/>
      <c r="AI36" s="264"/>
      <c r="AJ36" s="184">
        <f>AM27/AJ19</f>
        <v>0.4755463059313215</v>
      </c>
      <c r="AK36" s="185"/>
      <c r="AL36" s="187"/>
      <c r="AM36" s="248"/>
      <c r="AN36" s="248"/>
      <c r="AO36" s="248"/>
    </row>
    <row r="37" spans="1:41" ht="13.5">
      <c r="A37" s="248"/>
      <c r="B37" s="171"/>
      <c r="C37" s="181" t="s">
        <v>130</v>
      </c>
      <c r="D37" s="182"/>
      <c r="E37" s="183"/>
      <c r="F37" s="174">
        <f>F29/F20</f>
        <v>0.3891891891891892</v>
      </c>
      <c r="G37" s="175"/>
      <c r="H37" s="180"/>
      <c r="I37" s="265">
        <f>SUM(I34:K36)</f>
        <v>0</v>
      </c>
      <c r="J37" s="265"/>
      <c r="K37" s="265"/>
      <c r="L37" s="174">
        <f>L29/L20</f>
        <v>0.447265625</v>
      </c>
      <c r="M37" s="175"/>
      <c r="N37" s="180"/>
      <c r="O37" s="265">
        <f>SUM(O34:Q36)</f>
        <v>0</v>
      </c>
      <c r="P37" s="265"/>
      <c r="Q37" s="265"/>
      <c r="R37" s="174">
        <f>R29/R20</f>
        <v>0.43028846153846156</v>
      </c>
      <c r="S37" s="175"/>
      <c r="T37" s="180"/>
      <c r="U37" s="265">
        <f>SUM(U34:W36)</f>
        <v>0</v>
      </c>
      <c r="V37" s="265"/>
      <c r="W37" s="265"/>
      <c r="X37" s="174">
        <f>X29/X20</f>
        <v>0.5012964563526361</v>
      </c>
      <c r="Y37" s="175"/>
      <c r="Z37" s="180"/>
      <c r="AA37" s="265">
        <f>SUM(AA34:AC36)</f>
        <v>0</v>
      </c>
      <c r="AB37" s="265"/>
      <c r="AC37" s="265"/>
      <c r="AD37" s="174">
        <f>AD29/AD20</f>
        <v>0.45500848896434637</v>
      </c>
      <c r="AE37" s="175"/>
      <c r="AF37" s="180"/>
      <c r="AG37" s="265" t="e">
        <f>SUM(AG34:AI36)</f>
        <v>#REF!</v>
      </c>
      <c r="AH37" s="265"/>
      <c r="AI37" s="265"/>
      <c r="AJ37" s="174">
        <f>AM29/AJ20</f>
        <v>0.5140476190476191</v>
      </c>
      <c r="AK37" s="175"/>
      <c r="AL37" s="176"/>
      <c r="AM37" s="248"/>
      <c r="AN37" s="248"/>
      <c r="AO37" s="248"/>
    </row>
    <row r="38" spans="2:41" ht="13.5">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row>
    <row r="39" spans="2:41" ht="13.5">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row>
    <row r="40" spans="2:41" ht="13.5">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row>
    <row r="41" spans="2:41" ht="13.5">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row>
    <row r="42" spans="2:41" ht="13.5">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row>
    <row r="43" spans="2:41" ht="13.5">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row>
    <row r="44" spans="2:41" ht="13.5">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row>
    <row r="45" spans="2:41" ht="13.5">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row>
    <row r="46" spans="2:41" ht="13.5">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row>
    <row r="47" spans="2:41" ht="13.5">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row>
    <row r="48" spans="2:41" ht="13.5">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row>
  </sheetData>
  <sheetProtection/>
  <mergeCells count="194">
    <mergeCell ref="B31:AL31"/>
    <mergeCell ref="AJ24:AL24"/>
    <mergeCell ref="AJ25:AL25"/>
    <mergeCell ref="AJ26:AL26"/>
    <mergeCell ref="AJ27:AL27"/>
    <mergeCell ref="AJ28:AL28"/>
    <mergeCell ref="AJ29:AL29"/>
    <mergeCell ref="AG25:AI25"/>
    <mergeCell ref="U26:W26"/>
    <mergeCell ref="X26:Z26"/>
    <mergeCell ref="B14:AL14"/>
    <mergeCell ref="C19:E19"/>
    <mergeCell ref="I19:K19"/>
    <mergeCell ref="O19:Q19"/>
    <mergeCell ref="U19:W19"/>
    <mergeCell ref="AA19:AC19"/>
    <mergeCell ref="AG19:AI19"/>
    <mergeCell ref="C18:E18"/>
    <mergeCell ref="C17:E17"/>
    <mergeCell ref="I17:K17"/>
    <mergeCell ref="O17:Q17"/>
    <mergeCell ref="U17:W17"/>
    <mergeCell ref="AA17:AC17"/>
    <mergeCell ref="AA18:AC18"/>
    <mergeCell ref="I18:K18"/>
    <mergeCell ref="O18:Q18"/>
    <mergeCell ref="U18:W18"/>
    <mergeCell ref="A1:AN2"/>
    <mergeCell ref="R16:W16"/>
    <mergeCell ref="X16:AC16"/>
    <mergeCell ref="AD16:AI16"/>
    <mergeCell ref="AJ16:AL16"/>
    <mergeCell ref="C16:E16"/>
    <mergeCell ref="C11:AP12"/>
    <mergeCell ref="F16:K16"/>
    <mergeCell ref="L16:Q16"/>
    <mergeCell ref="B16:B20"/>
    <mergeCell ref="AG17:AI17"/>
    <mergeCell ref="F19:H19"/>
    <mergeCell ref="L17:N17"/>
    <mergeCell ref="L18:N18"/>
    <mergeCell ref="L19:N19"/>
    <mergeCell ref="R17:T17"/>
    <mergeCell ref="R19:T19"/>
    <mergeCell ref="X19:Z19"/>
    <mergeCell ref="AD17:AF17"/>
    <mergeCell ref="AD18:AF18"/>
    <mergeCell ref="AD19:AF19"/>
    <mergeCell ref="F18:H18"/>
    <mergeCell ref="X17:Z17"/>
    <mergeCell ref="X18:Z18"/>
    <mergeCell ref="F17:H17"/>
    <mergeCell ref="AJ17:AL17"/>
    <mergeCell ref="AJ18:AL18"/>
    <mergeCell ref="AJ19:AL19"/>
    <mergeCell ref="R18:T18"/>
    <mergeCell ref="AG18:AI18"/>
    <mergeCell ref="F20:H20"/>
    <mergeCell ref="L20:N20"/>
    <mergeCell ref="R20:T20"/>
    <mergeCell ref="X20:Z20"/>
    <mergeCell ref="AD20:AF20"/>
    <mergeCell ref="C24:E24"/>
    <mergeCell ref="F24:K24"/>
    <mergeCell ref="L24:Q24"/>
    <mergeCell ref="R24:W24"/>
    <mergeCell ref="X24:AC24"/>
    <mergeCell ref="AJ20:AL20"/>
    <mergeCell ref="I20:K20"/>
    <mergeCell ref="O20:Q20"/>
    <mergeCell ref="U20:W20"/>
    <mergeCell ref="AA20:AC20"/>
    <mergeCell ref="AD24:AI24"/>
    <mergeCell ref="AM24:AO24"/>
    <mergeCell ref="AG20:AI20"/>
    <mergeCell ref="C23:AO23"/>
    <mergeCell ref="U34:W34"/>
    <mergeCell ref="X34:Z34"/>
    <mergeCell ref="AA34:AC34"/>
    <mergeCell ref="AD34:AF34"/>
    <mergeCell ref="AG34:AI34"/>
    <mergeCell ref="AJ34:AL34"/>
    <mergeCell ref="AD25:AF25"/>
    <mergeCell ref="AM25:AO25"/>
    <mergeCell ref="C25:E25"/>
    <mergeCell ref="F25:H25"/>
    <mergeCell ref="I25:K25"/>
    <mergeCell ref="L25:N25"/>
    <mergeCell ref="O25:Q25"/>
    <mergeCell ref="R25:T25"/>
    <mergeCell ref="U25:W25"/>
    <mergeCell ref="X25:Z25"/>
    <mergeCell ref="AA25:AC25"/>
    <mergeCell ref="R27:T27"/>
    <mergeCell ref="C26:E26"/>
    <mergeCell ref="F26:H26"/>
    <mergeCell ref="I26:K26"/>
    <mergeCell ref="L26:N26"/>
    <mergeCell ref="O26:Q26"/>
    <mergeCell ref="R26:T26"/>
    <mergeCell ref="AG27:AI27"/>
    <mergeCell ref="AM27:AO27"/>
    <mergeCell ref="AD26:AF26"/>
    <mergeCell ref="AG26:AI26"/>
    <mergeCell ref="AM26:AO26"/>
    <mergeCell ref="AA26:AC26"/>
    <mergeCell ref="C27:E27"/>
    <mergeCell ref="F27:H27"/>
    <mergeCell ref="I27:K27"/>
    <mergeCell ref="L27:N27"/>
    <mergeCell ref="O27:Q27"/>
    <mergeCell ref="U29:W29"/>
    <mergeCell ref="X29:Z29"/>
    <mergeCell ref="AA29:AC29"/>
    <mergeCell ref="AD29:AF29"/>
    <mergeCell ref="U27:W27"/>
    <mergeCell ref="X27:Z27"/>
    <mergeCell ref="AA27:AC27"/>
    <mergeCell ref="AD27:AF27"/>
    <mergeCell ref="AA28:AC28"/>
    <mergeCell ref="AD28:AF28"/>
    <mergeCell ref="U28:W28"/>
    <mergeCell ref="AD33:AI33"/>
    <mergeCell ref="AJ33:AL33"/>
    <mergeCell ref="C34:E34"/>
    <mergeCell ref="F34:H34"/>
    <mergeCell ref="I34:K34"/>
    <mergeCell ref="L34:N34"/>
    <mergeCell ref="O34:Q34"/>
    <mergeCell ref="R34:T34"/>
    <mergeCell ref="C33:E33"/>
    <mergeCell ref="F33:K33"/>
    <mergeCell ref="L33:Q33"/>
    <mergeCell ref="R33:W33"/>
    <mergeCell ref="X33:AC33"/>
    <mergeCell ref="AG29:AI29"/>
    <mergeCell ref="I29:K29"/>
    <mergeCell ref="L29:N29"/>
    <mergeCell ref="O29:Q29"/>
    <mergeCell ref="R29:T29"/>
    <mergeCell ref="C35:E35"/>
    <mergeCell ref="F35:H35"/>
    <mergeCell ref="I35:K35"/>
    <mergeCell ref="L35:N35"/>
    <mergeCell ref="O35:Q35"/>
    <mergeCell ref="R35:T35"/>
    <mergeCell ref="U35:W35"/>
    <mergeCell ref="X35:Z35"/>
    <mergeCell ref="AA35:AC35"/>
    <mergeCell ref="AD35:AF35"/>
    <mergeCell ref="AG35:AI35"/>
    <mergeCell ref="AJ35:AL35"/>
    <mergeCell ref="C36:E36"/>
    <mergeCell ref="F36:H36"/>
    <mergeCell ref="I36:K36"/>
    <mergeCell ref="L36:N36"/>
    <mergeCell ref="O36:Q36"/>
    <mergeCell ref="R36:T36"/>
    <mergeCell ref="U36:W36"/>
    <mergeCell ref="X36:Z36"/>
    <mergeCell ref="AA36:AC36"/>
    <mergeCell ref="AD36:AF36"/>
    <mergeCell ref="AG36:AI36"/>
    <mergeCell ref="AJ36:AL36"/>
    <mergeCell ref="X37:Z37"/>
    <mergeCell ref="AA37:AC37"/>
    <mergeCell ref="AD37:AF37"/>
    <mergeCell ref="C37:E37"/>
    <mergeCell ref="F37:H37"/>
    <mergeCell ref="I37:K37"/>
    <mergeCell ref="L37:N37"/>
    <mergeCell ref="O37:Q37"/>
    <mergeCell ref="R37:T37"/>
    <mergeCell ref="U37:W37"/>
    <mergeCell ref="C15:AL15"/>
    <mergeCell ref="B24:B29"/>
    <mergeCell ref="C32:AL32"/>
    <mergeCell ref="B33:B37"/>
    <mergeCell ref="B22:M22"/>
    <mergeCell ref="AG37:AI37"/>
    <mergeCell ref="AJ37:AL37"/>
    <mergeCell ref="X28:Z28"/>
    <mergeCell ref="AG28:AI28"/>
    <mergeCell ref="C20:E20"/>
    <mergeCell ref="AM28:AO28"/>
    <mergeCell ref="C29:E29"/>
    <mergeCell ref="C28:E28"/>
    <mergeCell ref="F28:H28"/>
    <mergeCell ref="I28:K28"/>
    <mergeCell ref="L28:N28"/>
    <mergeCell ref="O28:Q28"/>
    <mergeCell ref="R28:T28"/>
    <mergeCell ref="AM29:AO29"/>
    <mergeCell ref="F29:H29"/>
  </mergeCells>
  <printOptions/>
  <pageMargins left="0.7" right="0.7" top="0.75" bottom="0.75" header="0.3" footer="0.3"/>
  <pageSetup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dimension ref="A1:U63"/>
  <sheetViews>
    <sheetView zoomScalePageLayoutView="0" workbookViewId="0" topLeftCell="A37">
      <selection activeCell="H68" sqref="H68"/>
    </sheetView>
  </sheetViews>
  <sheetFormatPr defaultColWidth="9.140625" defaultRowHeight="15"/>
  <cols>
    <col min="1" max="1" width="0.85546875" style="37" customWidth="1"/>
    <col min="2" max="2" width="3.00390625" style="37" customWidth="1"/>
    <col min="3" max="3" width="6.140625" style="45" customWidth="1"/>
    <col min="4" max="6" width="7.421875" style="43" customWidth="1"/>
    <col min="7" max="7" width="3.140625" style="37" customWidth="1"/>
    <col min="8" max="8" width="19.140625" style="41" customWidth="1"/>
    <col min="9" max="9" width="14.00390625" style="41" customWidth="1"/>
    <col min="10" max="10" width="3.57421875" style="41" customWidth="1"/>
    <col min="11" max="11" width="9.57421875" style="37" customWidth="1"/>
    <col min="12" max="12" width="8.7109375" style="37" customWidth="1"/>
    <col min="13" max="13" width="9.57421875" style="42" customWidth="1"/>
    <col min="14" max="14" width="2.421875" style="42" customWidth="1"/>
    <col min="15" max="15" width="9.00390625" style="43" customWidth="1"/>
    <col min="16" max="16384" width="9.00390625" style="44" customWidth="1"/>
  </cols>
  <sheetData>
    <row r="1" spans="2:12" ht="13.5">
      <c r="B1" s="38" t="s">
        <v>94</v>
      </c>
      <c r="C1" s="39"/>
      <c r="D1" s="40"/>
      <c r="E1" s="40"/>
      <c r="F1" s="40"/>
      <c r="J1" s="224"/>
      <c r="K1" s="224"/>
      <c r="L1" s="224"/>
    </row>
    <row r="2" spans="2:12" ht="13.5">
      <c r="B2" s="38"/>
      <c r="C2" s="39"/>
      <c r="D2" s="40"/>
      <c r="E2" s="40"/>
      <c r="F2" s="40"/>
      <c r="J2" s="45"/>
      <c r="K2" s="45"/>
      <c r="L2" s="45"/>
    </row>
    <row r="3" spans="2:11" ht="13.5">
      <c r="B3" s="46"/>
      <c r="C3" s="39"/>
      <c r="D3" s="40"/>
      <c r="E3" s="40"/>
      <c r="F3" s="40"/>
      <c r="J3" s="45"/>
      <c r="K3" s="45"/>
    </row>
    <row r="4" spans="2:21" ht="13.5" customHeight="1">
      <c r="B4" s="46"/>
      <c r="C4" s="39"/>
      <c r="D4" s="40"/>
      <c r="E4" s="40"/>
      <c r="F4" s="40"/>
      <c r="H4" s="225" t="s">
        <v>95</v>
      </c>
      <c r="I4" s="227" t="s">
        <v>96</v>
      </c>
      <c r="K4" s="231" t="s">
        <v>97</v>
      </c>
      <c r="L4" s="231"/>
      <c r="M4" s="231"/>
      <c r="R4" s="47"/>
      <c r="S4" s="47"/>
      <c r="T4" s="47"/>
      <c r="U4" s="47"/>
    </row>
    <row r="5" spans="2:21" ht="13.5">
      <c r="B5" s="232" t="s">
        <v>98</v>
      </c>
      <c r="C5" s="232"/>
      <c r="D5" s="232"/>
      <c r="E5" s="232"/>
      <c r="F5" s="232"/>
      <c r="H5" s="225"/>
      <c r="I5" s="228"/>
      <c r="K5" s="231"/>
      <c r="L5" s="231"/>
      <c r="M5" s="231"/>
      <c r="R5" s="47"/>
      <c r="S5" s="47"/>
      <c r="T5" s="47"/>
      <c r="U5" s="47"/>
    </row>
    <row r="6" spans="2:21" ht="14.25" thickBot="1">
      <c r="B6" s="48"/>
      <c r="C6" s="49"/>
      <c r="D6" s="50"/>
      <c r="E6" s="50"/>
      <c r="F6" s="40"/>
      <c r="H6" s="226"/>
      <c r="I6" s="229"/>
      <c r="K6" s="231"/>
      <c r="L6" s="231"/>
      <c r="M6" s="231"/>
      <c r="R6" s="47"/>
      <c r="S6" s="47"/>
      <c r="T6" s="47"/>
      <c r="U6" s="47"/>
    </row>
    <row r="7" spans="1:21" ht="14.25" thickBot="1">
      <c r="A7" s="51"/>
      <c r="B7" s="52" t="s">
        <v>99</v>
      </c>
      <c r="C7" s="53" t="s">
        <v>100</v>
      </c>
      <c r="D7" s="54" t="s">
        <v>101</v>
      </c>
      <c r="E7" s="55" t="s">
        <v>102</v>
      </c>
      <c r="F7" s="56" t="s">
        <v>103</v>
      </c>
      <c r="G7" s="57"/>
      <c r="H7" s="226"/>
      <c r="I7" s="230"/>
      <c r="K7" s="58" t="s">
        <v>104</v>
      </c>
      <c r="M7" s="59" t="s">
        <v>105</v>
      </c>
      <c r="N7" s="60"/>
      <c r="O7" s="61" t="s">
        <v>106</v>
      </c>
      <c r="R7" s="47"/>
      <c r="S7" s="47"/>
      <c r="T7" s="47"/>
      <c r="U7" s="47"/>
    </row>
    <row r="8" spans="1:14" ht="14.25" thickBot="1">
      <c r="A8" s="62"/>
      <c r="B8" s="233" t="s">
        <v>107</v>
      </c>
      <c r="C8" s="63">
        <v>0</v>
      </c>
      <c r="D8" s="64">
        <v>117</v>
      </c>
      <c r="E8" s="65">
        <v>120</v>
      </c>
      <c r="F8" s="66">
        <f>D8+E8</f>
        <v>237</v>
      </c>
      <c r="G8" s="67"/>
      <c r="H8" s="68">
        <f>ROUND((((1.96*1.96)*(0.5*0.5))/(0.05*0.05))*1/(1-(1/F8)+(((1.96*1.96*0.5*0.5)/(0.05*0.05))*(1/F8))),0)</f>
        <v>147</v>
      </c>
      <c r="I8" s="69">
        <f>ROUND(H8/0.6,0)</f>
        <v>245</v>
      </c>
      <c r="J8" s="37" t="s">
        <v>57</v>
      </c>
      <c r="K8" s="70">
        <f>ROUND(I8*(4200/$I$54),0)</f>
        <v>211</v>
      </c>
      <c r="L8" s="71"/>
      <c r="M8" s="72">
        <f>ROUND(I8*(4200/$I$54),2)</f>
        <v>211.42</v>
      </c>
      <c r="N8" s="73"/>
    </row>
    <row r="9" spans="1:12" ht="13.5">
      <c r="A9" s="62"/>
      <c r="B9" s="233"/>
      <c r="C9" s="74">
        <v>1</v>
      </c>
      <c r="D9" s="75">
        <v>118</v>
      </c>
      <c r="E9" s="76">
        <v>133</v>
      </c>
      <c r="F9" s="77">
        <f>D9+E9</f>
        <v>251</v>
      </c>
      <c r="G9" s="67"/>
      <c r="H9" s="67"/>
      <c r="I9" s="67"/>
      <c r="J9" s="37"/>
      <c r="K9" s="67"/>
      <c r="L9" s="71"/>
    </row>
    <row r="10" spans="1:12" ht="14.25" thickBot="1">
      <c r="A10" s="62"/>
      <c r="B10" s="233"/>
      <c r="C10" s="74">
        <v>2</v>
      </c>
      <c r="D10" s="75">
        <v>153</v>
      </c>
      <c r="E10" s="76">
        <v>157</v>
      </c>
      <c r="F10" s="78">
        <f>D10+E10</f>
        <v>310</v>
      </c>
      <c r="G10" s="79"/>
      <c r="H10" s="80"/>
      <c r="I10" s="80"/>
      <c r="J10" s="37"/>
      <c r="K10" s="67"/>
      <c r="L10" s="71"/>
    </row>
    <row r="11" spans="1:14" ht="14.25" thickBot="1">
      <c r="A11" s="62"/>
      <c r="B11" s="233"/>
      <c r="C11" s="81" t="s">
        <v>108</v>
      </c>
      <c r="D11" s="82">
        <f>SUM(D9:D10)</f>
        <v>271</v>
      </c>
      <c r="E11" s="83">
        <f>SUM(E9:E10)</f>
        <v>290</v>
      </c>
      <c r="F11" s="66">
        <f>SUM(F9:F10)</f>
        <v>561</v>
      </c>
      <c r="G11" s="67"/>
      <c r="H11" s="68">
        <f>ROUND((((1.96*1.96)*(0.5*0.5))/(0.05*0.05))*1/(1-(1/F11)+(((1.96*1.96*0.5*0.5)/(0.05*0.05))*(1/F11))),0)</f>
        <v>228</v>
      </c>
      <c r="I11" s="69">
        <f>ROUND(H11/0.6,0)</f>
        <v>380</v>
      </c>
      <c r="J11" s="37" t="s">
        <v>57</v>
      </c>
      <c r="K11" s="84">
        <f>ROUND(I11*(4200/$I$54),0)+1</f>
        <v>329</v>
      </c>
      <c r="L11" s="71"/>
      <c r="M11" s="85">
        <f>ROUND(I11*(4200/$I$54),2)</f>
        <v>327.92</v>
      </c>
      <c r="N11" s="73"/>
    </row>
    <row r="12" spans="1:12" ht="13.5">
      <c r="A12" s="62"/>
      <c r="B12" s="233"/>
      <c r="C12" s="74">
        <v>3</v>
      </c>
      <c r="D12" s="75">
        <v>176</v>
      </c>
      <c r="E12" s="76">
        <v>160</v>
      </c>
      <c r="F12" s="86">
        <f>D12+E12</f>
        <v>336</v>
      </c>
      <c r="G12" s="67"/>
      <c r="H12" s="80"/>
      <c r="I12" s="80"/>
      <c r="J12" s="37"/>
      <c r="K12" s="67"/>
      <c r="L12" s="71"/>
    </row>
    <row r="13" spans="1:12" ht="13.5">
      <c r="A13" s="62"/>
      <c r="B13" s="233"/>
      <c r="C13" s="74">
        <v>4</v>
      </c>
      <c r="D13" s="75">
        <v>184</v>
      </c>
      <c r="E13" s="76">
        <v>178</v>
      </c>
      <c r="F13" s="87">
        <f>D13+E13</f>
        <v>362</v>
      </c>
      <c r="G13" s="67"/>
      <c r="H13" s="80"/>
      <c r="I13" s="80"/>
      <c r="J13" s="37"/>
      <c r="K13" s="67"/>
      <c r="L13" s="71"/>
    </row>
    <row r="14" spans="1:12" ht="14.25" thickBot="1">
      <c r="A14" s="62"/>
      <c r="B14" s="233"/>
      <c r="C14" s="74">
        <v>5</v>
      </c>
      <c r="D14" s="75">
        <v>188</v>
      </c>
      <c r="E14" s="76">
        <v>181</v>
      </c>
      <c r="F14" s="88">
        <f>D14+E14</f>
        <v>369</v>
      </c>
      <c r="G14" s="67"/>
      <c r="H14" s="80"/>
      <c r="I14" s="80"/>
      <c r="J14" s="37"/>
      <c r="K14" s="67"/>
      <c r="L14" s="71"/>
    </row>
    <row r="15" spans="1:14" ht="14.25" thickBot="1">
      <c r="A15" s="62"/>
      <c r="B15" s="233"/>
      <c r="C15" s="89" t="s">
        <v>109</v>
      </c>
      <c r="D15" s="90">
        <f>SUM(D12:D14)</f>
        <v>548</v>
      </c>
      <c r="E15" s="91">
        <f>SUM(E12:E14)</f>
        <v>519</v>
      </c>
      <c r="F15" s="92">
        <f>SUM(F12:F14)</f>
        <v>1067</v>
      </c>
      <c r="G15" s="67"/>
      <c r="H15" s="68">
        <f>ROUND((((1.96*1.96)*(0.5*0.5))/(0.05*0.05))*1/(1-(1/F15)+(((1.96*1.96*0.5*0.5)/(0.05*0.05))*(1/F15))),0)</f>
        <v>283</v>
      </c>
      <c r="I15" s="69">
        <f>ROUND(H15/0.6,0)</f>
        <v>472</v>
      </c>
      <c r="J15" s="37" t="s">
        <v>57</v>
      </c>
      <c r="K15" s="70">
        <f>ROUND(I15*(4200/$I$54),0)</f>
        <v>407</v>
      </c>
      <c r="L15" s="71"/>
      <c r="M15" s="85">
        <f>ROUND(I15*(4200/$I$54),2)</f>
        <v>407.31</v>
      </c>
      <c r="N15" s="73"/>
    </row>
    <row r="16" spans="1:15" ht="14.25" thickBot="1">
      <c r="A16" s="62"/>
      <c r="B16" s="233"/>
      <c r="C16" s="93"/>
      <c r="D16" s="94"/>
      <c r="E16" s="94"/>
      <c r="F16" s="95">
        <f>F8+F11+F15</f>
        <v>1865</v>
      </c>
      <c r="G16" s="79"/>
      <c r="H16" s="96"/>
      <c r="I16" s="97"/>
      <c r="J16" s="37"/>
      <c r="K16" s="67"/>
      <c r="L16" s="71"/>
      <c r="O16" s="98">
        <f>K8+K11+K15</f>
        <v>947</v>
      </c>
    </row>
    <row r="17" spans="1:14" ht="14.25" thickBot="1">
      <c r="A17" s="62"/>
      <c r="B17" s="233" t="s">
        <v>110</v>
      </c>
      <c r="C17" s="63">
        <v>0</v>
      </c>
      <c r="D17" s="64">
        <v>47</v>
      </c>
      <c r="E17" s="65">
        <v>55</v>
      </c>
      <c r="F17" s="99">
        <f>D17+E17</f>
        <v>102</v>
      </c>
      <c r="G17" s="67"/>
      <c r="H17" s="68">
        <f>ROUND((((1.96*1.96)*(0.5*0.5))/(0.05*0.05))*1/(1-(1/F17)+(((1.96*1.96*0.5*0.5)/(0.05*0.05))*(1/F17))),0)</f>
        <v>81</v>
      </c>
      <c r="I17" s="69">
        <f>ROUND(H17/0.6,0)</f>
        <v>135</v>
      </c>
      <c r="J17" s="37" t="s">
        <v>57</v>
      </c>
      <c r="K17" s="70">
        <f>ROUND(I17*(4200/$I$54),0)</f>
        <v>116</v>
      </c>
      <c r="L17" s="100"/>
      <c r="M17" s="72">
        <f>ROUND(I17*(4200/$I$54),2)</f>
        <v>116.5</v>
      </c>
      <c r="N17" s="73"/>
    </row>
    <row r="18" spans="1:12" ht="13.5">
      <c r="A18" s="62"/>
      <c r="B18" s="233"/>
      <c r="C18" s="74">
        <v>1</v>
      </c>
      <c r="D18" s="75">
        <v>60</v>
      </c>
      <c r="E18" s="76">
        <v>54</v>
      </c>
      <c r="F18" s="77">
        <f>D18+E18</f>
        <v>114</v>
      </c>
      <c r="G18" s="67"/>
      <c r="H18" s="80"/>
      <c r="I18" s="80"/>
      <c r="J18" s="37"/>
      <c r="K18" s="67"/>
      <c r="L18" s="100"/>
    </row>
    <row r="19" spans="1:12" ht="14.25" thickBot="1">
      <c r="A19" s="62"/>
      <c r="B19" s="233"/>
      <c r="C19" s="74">
        <v>2</v>
      </c>
      <c r="D19" s="75">
        <v>64</v>
      </c>
      <c r="E19" s="76">
        <v>64</v>
      </c>
      <c r="F19" s="88">
        <f>D19+E19</f>
        <v>128</v>
      </c>
      <c r="G19" s="67"/>
      <c r="H19" s="80"/>
      <c r="I19" s="80"/>
      <c r="J19" s="37"/>
      <c r="K19" s="67"/>
      <c r="L19" s="100"/>
    </row>
    <row r="20" spans="1:14" ht="14.25" thickBot="1">
      <c r="A20" s="62"/>
      <c r="B20" s="233"/>
      <c r="C20" s="81" t="s">
        <v>108</v>
      </c>
      <c r="D20" s="82">
        <f>SUM(D18:D19)</f>
        <v>124</v>
      </c>
      <c r="E20" s="83">
        <f>SUM(E18:E19)</f>
        <v>118</v>
      </c>
      <c r="F20" s="66">
        <f>SUM(F18:F19)</f>
        <v>242</v>
      </c>
      <c r="G20" s="67"/>
      <c r="H20" s="68">
        <f>ROUND((((1.96*1.96)*(0.5*0.5))/(0.05*0.05))*1/(1-(1/F20)+(((1.96*1.96*0.5*0.5)/(0.05*0.05))*(1/F20))),0)</f>
        <v>149</v>
      </c>
      <c r="I20" s="69">
        <f>ROUND(H20/0.6,0)</f>
        <v>248</v>
      </c>
      <c r="J20" s="37" t="s">
        <v>57</v>
      </c>
      <c r="K20" s="70">
        <f>ROUND(I20*(4200/$I$54),0)</f>
        <v>214</v>
      </c>
      <c r="L20" s="231"/>
      <c r="M20" s="85">
        <f>ROUND(I20*(4200/$I$54),2)</f>
        <v>214.01</v>
      </c>
      <c r="N20" s="73"/>
    </row>
    <row r="21" spans="1:12" ht="13.5">
      <c r="A21" s="62"/>
      <c r="B21" s="233"/>
      <c r="C21" s="74">
        <v>3</v>
      </c>
      <c r="D21" s="75">
        <v>88</v>
      </c>
      <c r="E21" s="76">
        <v>83</v>
      </c>
      <c r="F21" s="86">
        <f>D21+E21</f>
        <v>171</v>
      </c>
      <c r="G21" s="67"/>
      <c r="H21" s="80"/>
      <c r="I21" s="80"/>
      <c r="J21" s="37"/>
      <c r="K21" s="67"/>
      <c r="L21" s="231"/>
    </row>
    <row r="22" spans="1:11" ht="13.5">
      <c r="A22" s="62"/>
      <c r="B22" s="233"/>
      <c r="C22" s="74">
        <v>4</v>
      </c>
      <c r="D22" s="75">
        <v>79</v>
      </c>
      <c r="E22" s="76">
        <v>65</v>
      </c>
      <c r="F22" s="87">
        <f>D22+E22</f>
        <v>144</v>
      </c>
      <c r="G22" s="67"/>
      <c r="H22" s="80"/>
      <c r="I22" s="80"/>
      <c r="J22" s="37"/>
      <c r="K22" s="67"/>
    </row>
    <row r="23" spans="1:11" ht="14.25" thickBot="1">
      <c r="A23" s="62"/>
      <c r="B23" s="233"/>
      <c r="C23" s="74">
        <v>5</v>
      </c>
      <c r="D23" s="75">
        <v>93</v>
      </c>
      <c r="E23" s="76">
        <v>79</v>
      </c>
      <c r="F23" s="88">
        <f>D23+E23</f>
        <v>172</v>
      </c>
      <c r="G23" s="67"/>
      <c r="H23" s="80"/>
      <c r="I23" s="80"/>
      <c r="J23" s="37"/>
      <c r="K23" s="67"/>
    </row>
    <row r="24" spans="1:14" ht="14.25" thickBot="1">
      <c r="A24" s="62"/>
      <c r="B24" s="233"/>
      <c r="C24" s="101" t="s">
        <v>109</v>
      </c>
      <c r="D24" s="102">
        <f>SUM(D21:D23)</f>
        <v>260</v>
      </c>
      <c r="E24" s="103">
        <f>SUM(E21:E23)</f>
        <v>227</v>
      </c>
      <c r="F24" s="66">
        <f>SUM(F21:F23)</f>
        <v>487</v>
      </c>
      <c r="G24" s="67"/>
      <c r="H24" s="68">
        <f>ROUND((((1.96*1.96)*(0.5*0.5))/(0.05*0.05))*1/(1-(1/F24)+(((1.96*1.96*0.5*0.5)/(0.05*0.05))*(1/F24))),0)</f>
        <v>215</v>
      </c>
      <c r="I24" s="69">
        <f>ROUND(H24/0.6,0)</f>
        <v>358</v>
      </c>
      <c r="J24" s="37" t="s">
        <v>57</v>
      </c>
      <c r="K24" s="70">
        <f>ROUND(I24*(4200/$I$54),0)</f>
        <v>309</v>
      </c>
      <c r="L24" s="231"/>
      <c r="M24" s="85">
        <f>ROUND(I24*(4200/$I$54),2)</f>
        <v>308.94</v>
      </c>
      <c r="N24" s="73"/>
    </row>
    <row r="25" spans="1:15" ht="14.25" thickBot="1">
      <c r="A25" s="62"/>
      <c r="B25" s="233"/>
      <c r="C25" s="93"/>
      <c r="D25" s="94"/>
      <c r="E25" s="94"/>
      <c r="F25" s="95">
        <f>F17+F20+F24</f>
        <v>831</v>
      </c>
      <c r="G25" s="67"/>
      <c r="H25" s="96"/>
      <c r="I25" s="97"/>
      <c r="J25" s="37"/>
      <c r="K25" s="67"/>
      <c r="L25" s="231"/>
      <c r="O25" s="98">
        <f>K17+K20+K24</f>
        <v>639</v>
      </c>
    </row>
    <row r="26" spans="1:14" ht="14.25" thickBot="1">
      <c r="A26" s="62"/>
      <c r="B26" s="233" t="s">
        <v>111</v>
      </c>
      <c r="C26" s="63">
        <v>0</v>
      </c>
      <c r="D26" s="64">
        <v>104</v>
      </c>
      <c r="E26" s="65">
        <v>99</v>
      </c>
      <c r="F26" s="66">
        <f>D26+E26</f>
        <v>203</v>
      </c>
      <c r="G26" s="67"/>
      <c r="H26" s="68">
        <f>ROUND((((1.96*1.96)*(0.5*0.5))/(0.05*0.05))*1/(1-(1/F26)+(((1.96*1.96*0.5*0.5)/(0.05*0.05))*(1/F26))),0)</f>
        <v>133</v>
      </c>
      <c r="I26" s="69">
        <f>ROUND(H26/0.6,0)</f>
        <v>222</v>
      </c>
      <c r="J26" s="37" t="s">
        <v>57</v>
      </c>
      <c r="K26" s="70">
        <f>ROUND(I26*(4200/$I$54),0)</f>
        <v>192</v>
      </c>
      <c r="L26" s="231"/>
      <c r="M26" s="85">
        <f>ROUND(I26*(4200/$I$54),2)</f>
        <v>191.58</v>
      </c>
      <c r="N26" s="73"/>
    </row>
    <row r="27" spans="1:12" ht="13.5">
      <c r="A27" s="62"/>
      <c r="B27" s="233"/>
      <c r="C27" s="74">
        <v>1</v>
      </c>
      <c r="D27" s="75">
        <v>110</v>
      </c>
      <c r="E27" s="76">
        <v>115</v>
      </c>
      <c r="F27" s="77">
        <f>D27+E27</f>
        <v>225</v>
      </c>
      <c r="G27" s="67"/>
      <c r="H27" s="80"/>
      <c r="I27" s="80"/>
      <c r="J27" s="37"/>
      <c r="K27" s="67"/>
      <c r="L27" s="231"/>
    </row>
    <row r="28" spans="1:11" ht="14.25" thickBot="1">
      <c r="A28" s="62"/>
      <c r="B28" s="233"/>
      <c r="C28" s="74">
        <v>2</v>
      </c>
      <c r="D28" s="75">
        <v>133</v>
      </c>
      <c r="E28" s="76">
        <v>101</v>
      </c>
      <c r="F28" s="88">
        <f>D28+E28</f>
        <v>234</v>
      </c>
      <c r="G28" s="67"/>
      <c r="H28" s="80"/>
      <c r="I28" s="80"/>
      <c r="J28" s="37"/>
      <c r="K28" s="67"/>
    </row>
    <row r="29" spans="1:14" ht="14.25" thickBot="1">
      <c r="A29" s="62"/>
      <c r="B29" s="233"/>
      <c r="C29" s="81" t="s">
        <v>108</v>
      </c>
      <c r="D29" s="82">
        <f>SUM(D27:D28)</f>
        <v>243</v>
      </c>
      <c r="E29" s="83">
        <f>SUM(E27:E28)</f>
        <v>216</v>
      </c>
      <c r="F29" s="66">
        <f>SUM(F27:F28)</f>
        <v>459</v>
      </c>
      <c r="G29" s="67"/>
      <c r="H29" s="68">
        <f>ROUND((((1.96*1.96)*(0.5*0.5))/(0.05*0.05))*1/(1-(1/F29)+(((1.96*1.96*0.5*0.5)/(0.05*0.05))*(1/F29))),0)</f>
        <v>209</v>
      </c>
      <c r="I29" s="69">
        <f>ROUND(H29/0.6,0)</f>
        <v>348</v>
      </c>
      <c r="J29" s="37" t="s">
        <v>57</v>
      </c>
      <c r="K29" s="70">
        <f>ROUND(I29*(4200/$I$54),0)</f>
        <v>300</v>
      </c>
      <c r="L29" s="231"/>
      <c r="M29" s="72">
        <f>ROUND(I29*(4200/$I$54),2)</f>
        <v>300.31</v>
      </c>
      <c r="N29" s="73"/>
    </row>
    <row r="30" spans="1:12" ht="13.5">
      <c r="A30" s="62"/>
      <c r="B30" s="233"/>
      <c r="C30" s="74">
        <v>3</v>
      </c>
      <c r="D30" s="75">
        <v>123</v>
      </c>
      <c r="E30" s="76">
        <v>116</v>
      </c>
      <c r="F30" s="86">
        <f>D30+E30</f>
        <v>239</v>
      </c>
      <c r="G30" s="67"/>
      <c r="H30" s="80"/>
      <c r="I30" s="80"/>
      <c r="J30" s="37"/>
      <c r="K30" s="67"/>
      <c r="L30" s="231"/>
    </row>
    <row r="31" spans="1:11" ht="13.5">
      <c r="A31" s="62"/>
      <c r="B31" s="233"/>
      <c r="C31" s="74">
        <v>4</v>
      </c>
      <c r="D31" s="75">
        <v>134</v>
      </c>
      <c r="E31" s="76">
        <v>129</v>
      </c>
      <c r="F31" s="87">
        <f>D31+E31</f>
        <v>263</v>
      </c>
      <c r="G31" s="67"/>
      <c r="H31" s="80"/>
      <c r="I31" s="80"/>
      <c r="J31" s="37"/>
      <c r="K31" s="67"/>
    </row>
    <row r="32" spans="1:11" ht="14.25" thickBot="1">
      <c r="A32" s="62"/>
      <c r="B32" s="233"/>
      <c r="C32" s="74">
        <v>5</v>
      </c>
      <c r="D32" s="75">
        <v>138</v>
      </c>
      <c r="E32" s="76">
        <v>114</v>
      </c>
      <c r="F32" s="88">
        <f>D32+E32</f>
        <v>252</v>
      </c>
      <c r="G32" s="67"/>
      <c r="H32" s="80"/>
      <c r="I32" s="80"/>
      <c r="J32" s="37"/>
      <c r="K32" s="67"/>
    </row>
    <row r="33" spans="1:14" ht="14.25" thickBot="1">
      <c r="A33" s="62"/>
      <c r="B33" s="233"/>
      <c r="C33" s="101" t="s">
        <v>109</v>
      </c>
      <c r="D33" s="102">
        <f>SUM(D30:D32)</f>
        <v>395</v>
      </c>
      <c r="E33" s="103">
        <f>SUM(E30:E32)</f>
        <v>359</v>
      </c>
      <c r="F33" s="66">
        <f>SUM(F30:F32)</f>
        <v>754</v>
      </c>
      <c r="G33" s="67"/>
      <c r="H33" s="68">
        <f>ROUND((((1.96*1.96)*(0.5*0.5))/(0.05*0.05))*1/(1-(1/F33)+(((1.96*1.96*0.5*0.5)/(0.05*0.05))*(1/F33))),0)</f>
        <v>255</v>
      </c>
      <c r="I33" s="69">
        <f>ROUND(H33/0.6,0)</f>
        <v>425</v>
      </c>
      <c r="J33" s="37" t="s">
        <v>57</v>
      </c>
      <c r="K33" s="70">
        <f>ROUND(I33*(4200/$I$54),0)</f>
        <v>367</v>
      </c>
      <c r="L33" s="231"/>
      <c r="M33" s="85">
        <f>ROUND(I33*(4200/$I$54),2)</f>
        <v>366.76</v>
      </c>
      <c r="N33" s="73"/>
    </row>
    <row r="34" spans="1:15" ht="14.25" thickBot="1">
      <c r="A34" s="62"/>
      <c r="B34" s="233"/>
      <c r="C34" s="93"/>
      <c r="D34" s="94"/>
      <c r="E34" s="94"/>
      <c r="F34" s="95">
        <f>F26+F29+F33</f>
        <v>1416</v>
      </c>
      <c r="G34" s="67"/>
      <c r="H34" s="96"/>
      <c r="I34" s="97"/>
      <c r="J34" s="37"/>
      <c r="K34" s="67"/>
      <c r="L34" s="231"/>
      <c r="O34" s="98">
        <f>K26+K29+K33</f>
        <v>859</v>
      </c>
    </row>
    <row r="35" spans="1:14" ht="14.25" thickBot="1">
      <c r="A35" s="62"/>
      <c r="B35" s="233" t="s">
        <v>112</v>
      </c>
      <c r="C35" s="63">
        <v>0</v>
      </c>
      <c r="D35" s="64">
        <v>133</v>
      </c>
      <c r="E35" s="65">
        <v>155</v>
      </c>
      <c r="F35" s="66">
        <f>D35+E35</f>
        <v>288</v>
      </c>
      <c r="G35" s="67"/>
      <c r="H35" s="68">
        <f>ROUND((((1.96*1.96)*(0.5*0.5))/(0.05*0.05))*1/(1-(1/F35)+(((1.96*1.96*0.5*0.5)/(0.05*0.05))*(1/F35))),0)</f>
        <v>165</v>
      </c>
      <c r="I35" s="69">
        <f>ROUND(H35/0.6,0)</f>
        <v>275</v>
      </c>
      <c r="J35" s="37" t="s">
        <v>57</v>
      </c>
      <c r="K35" s="70">
        <f>ROUND(I35*(4200/$I$54),0)</f>
        <v>237</v>
      </c>
      <c r="L35" s="231"/>
      <c r="M35" s="85">
        <f>ROUND(I35*(4200/$I$54),2)</f>
        <v>237.31</v>
      </c>
      <c r="N35" s="73"/>
    </row>
    <row r="36" spans="1:12" ht="13.5">
      <c r="A36" s="62"/>
      <c r="B36" s="233"/>
      <c r="C36" s="74">
        <v>1</v>
      </c>
      <c r="D36" s="75">
        <v>174</v>
      </c>
      <c r="E36" s="76">
        <v>154</v>
      </c>
      <c r="F36" s="77">
        <f>D36+E36</f>
        <v>328</v>
      </c>
      <c r="G36" s="67"/>
      <c r="H36" s="80"/>
      <c r="I36" s="80"/>
      <c r="J36" s="37"/>
      <c r="K36" s="67"/>
      <c r="L36" s="231"/>
    </row>
    <row r="37" spans="1:11" ht="14.25" thickBot="1">
      <c r="A37" s="62"/>
      <c r="B37" s="233"/>
      <c r="C37" s="74">
        <v>2</v>
      </c>
      <c r="D37" s="75">
        <v>169</v>
      </c>
      <c r="E37" s="76">
        <v>185</v>
      </c>
      <c r="F37" s="88">
        <f>D37+E37</f>
        <v>354</v>
      </c>
      <c r="G37" s="67"/>
      <c r="H37" s="80"/>
      <c r="I37" s="80"/>
      <c r="J37" s="37"/>
      <c r="K37" s="67"/>
    </row>
    <row r="38" spans="1:14" ht="14.25" thickBot="1">
      <c r="A38" s="62"/>
      <c r="B38" s="233"/>
      <c r="C38" s="81" t="s">
        <v>108</v>
      </c>
      <c r="D38" s="82">
        <f>SUM(D36:D37)</f>
        <v>343</v>
      </c>
      <c r="E38" s="83">
        <f>SUM(E36:E37)</f>
        <v>339</v>
      </c>
      <c r="F38" s="66">
        <f>SUM(F36:F37)</f>
        <v>682</v>
      </c>
      <c r="G38" s="67"/>
      <c r="H38" s="68">
        <f>ROUND((((1.96*1.96)*(0.5*0.5))/(0.05*0.05))*1/(1-(1/F38)+(((1.96*1.96*0.5*0.5)/(0.05*0.05))*(1/F38))),0)</f>
        <v>246</v>
      </c>
      <c r="I38" s="69">
        <f>ROUND(H38/0.6,0)</f>
        <v>410</v>
      </c>
      <c r="J38" s="37" t="s">
        <v>57</v>
      </c>
      <c r="K38" s="104">
        <f>ROUND(I38*(4200/$I$54),0)</f>
        <v>354</v>
      </c>
      <c r="L38" s="105"/>
      <c r="M38" s="85">
        <f>ROUND(I38*(4200/$I$54),2)</f>
        <v>353.81</v>
      </c>
      <c r="N38" s="73"/>
    </row>
    <row r="39" spans="1:12" ht="13.5">
      <c r="A39" s="62"/>
      <c r="B39" s="233"/>
      <c r="C39" s="74">
        <v>3</v>
      </c>
      <c r="D39" s="75">
        <v>177</v>
      </c>
      <c r="E39" s="76">
        <v>174</v>
      </c>
      <c r="F39" s="86">
        <f>D39+E39</f>
        <v>351</v>
      </c>
      <c r="G39" s="67"/>
      <c r="H39" s="80"/>
      <c r="I39" s="80"/>
      <c r="J39" s="37"/>
      <c r="K39" s="67"/>
      <c r="L39" s="71"/>
    </row>
    <row r="40" spans="1:11" ht="13.5">
      <c r="A40" s="62"/>
      <c r="B40" s="233"/>
      <c r="C40" s="74">
        <v>4</v>
      </c>
      <c r="D40" s="75">
        <v>184</v>
      </c>
      <c r="E40" s="76">
        <v>169</v>
      </c>
      <c r="F40" s="87">
        <f>D40+E40</f>
        <v>353</v>
      </c>
      <c r="G40" s="67"/>
      <c r="H40" s="80"/>
      <c r="I40" s="80"/>
      <c r="J40" s="37"/>
      <c r="K40" s="67"/>
    </row>
    <row r="41" spans="1:14" ht="14.25" thickBot="1">
      <c r="A41" s="62"/>
      <c r="B41" s="233"/>
      <c r="C41" s="74">
        <v>5</v>
      </c>
      <c r="D41" s="75">
        <v>200</v>
      </c>
      <c r="E41" s="76">
        <v>186</v>
      </c>
      <c r="F41" s="88">
        <f>D41+E41</f>
        <v>386</v>
      </c>
      <c r="G41" s="67"/>
      <c r="H41" s="80"/>
      <c r="I41" s="80"/>
      <c r="J41" s="37"/>
      <c r="K41" s="67"/>
      <c r="M41" s="106"/>
      <c r="N41" s="106"/>
    </row>
    <row r="42" spans="1:14" ht="14.25" thickBot="1">
      <c r="A42" s="62"/>
      <c r="B42" s="233"/>
      <c r="C42" s="101" t="s">
        <v>109</v>
      </c>
      <c r="D42" s="102">
        <f>SUM(D39:D41)</f>
        <v>561</v>
      </c>
      <c r="E42" s="103">
        <f>SUM(E39:E41)</f>
        <v>529</v>
      </c>
      <c r="F42" s="66">
        <f>SUM(F39:F41)</f>
        <v>1090</v>
      </c>
      <c r="G42" s="67"/>
      <c r="H42" s="68">
        <f>ROUND((((1.96*1.96)*(0.5*0.5))/(0.05*0.05))*1/(1-(1/F42)+(((1.96*1.96*0.5*0.5)/(0.05*0.05))*(1/F42))),0)</f>
        <v>284</v>
      </c>
      <c r="I42" s="69">
        <f>ROUND(H42/0.6,0)</f>
        <v>473</v>
      </c>
      <c r="J42" s="37" t="s">
        <v>57</v>
      </c>
      <c r="K42" s="70">
        <f>ROUND(I42*(4200/$I$54),0)</f>
        <v>408</v>
      </c>
      <c r="L42" s="231"/>
      <c r="M42" s="72">
        <f>ROUND(I42*(4200/$I$54),2)</f>
        <v>408.18</v>
      </c>
      <c r="N42" s="73"/>
    </row>
    <row r="43" spans="1:15" ht="14.25" thickBot="1">
      <c r="A43" s="62"/>
      <c r="B43" s="233"/>
      <c r="C43" s="93"/>
      <c r="D43" s="94"/>
      <c r="E43" s="94"/>
      <c r="F43" s="95">
        <f>F35+F38+F42</f>
        <v>2060</v>
      </c>
      <c r="G43" s="67"/>
      <c r="H43" s="96"/>
      <c r="I43" s="97"/>
      <c r="J43" s="37"/>
      <c r="K43" s="67"/>
      <c r="L43" s="231"/>
      <c r="O43" s="98">
        <f>K35+K38+K42</f>
        <v>999</v>
      </c>
    </row>
    <row r="44" spans="1:14" ht="14.25" thickBot="1">
      <c r="A44" s="62"/>
      <c r="B44" s="233" t="s">
        <v>113</v>
      </c>
      <c r="C44" s="63">
        <v>0</v>
      </c>
      <c r="D44" s="64">
        <v>77</v>
      </c>
      <c r="E44" s="65">
        <v>93</v>
      </c>
      <c r="F44" s="66">
        <f>D44+E44</f>
        <v>170</v>
      </c>
      <c r="G44" s="67"/>
      <c r="H44" s="68">
        <f>ROUND((((1.96*1.96)*(0.5*0.5))/(0.05*0.05))*1/(1-(1/F44)+(((1.96*1.96*0.5*0.5)/(0.05*0.05))*(1/F44))),0)</f>
        <v>118</v>
      </c>
      <c r="I44" s="69">
        <f>ROUND(H44/0.6,0)</f>
        <v>197</v>
      </c>
      <c r="J44" s="37" t="s">
        <v>57</v>
      </c>
      <c r="K44" s="70">
        <f>ROUND(I44*(4200/$I$54),0)</f>
        <v>170</v>
      </c>
      <c r="L44" s="231"/>
      <c r="M44" s="85">
        <f>ROUND(I44*(4200/$I$54),2)</f>
        <v>170</v>
      </c>
      <c r="N44" s="73"/>
    </row>
    <row r="45" spans="1:12" ht="13.5">
      <c r="A45" s="62"/>
      <c r="B45" s="233"/>
      <c r="C45" s="74">
        <v>1</v>
      </c>
      <c r="D45" s="75">
        <v>90</v>
      </c>
      <c r="E45" s="76">
        <v>61</v>
      </c>
      <c r="F45" s="77">
        <f>D45+E45</f>
        <v>151</v>
      </c>
      <c r="G45" s="67"/>
      <c r="H45" s="80"/>
      <c r="I45" s="80"/>
      <c r="J45" s="37"/>
      <c r="K45" s="67"/>
      <c r="L45" s="231"/>
    </row>
    <row r="46" spans="1:11" ht="14.25" thickBot="1">
      <c r="A46" s="62"/>
      <c r="B46" s="233"/>
      <c r="C46" s="74">
        <v>2</v>
      </c>
      <c r="D46" s="75">
        <v>99</v>
      </c>
      <c r="E46" s="76">
        <v>90</v>
      </c>
      <c r="F46" s="88">
        <f>D46+E46</f>
        <v>189</v>
      </c>
      <c r="G46" s="67"/>
      <c r="H46" s="80"/>
      <c r="I46" s="80"/>
      <c r="J46" s="37"/>
      <c r="K46" s="67"/>
    </row>
    <row r="47" spans="1:14" ht="14.25" thickBot="1">
      <c r="A47" s="62"/>
      <c r="B47" s="233"/>
      <c r="C47" s="81" t="s">
        <v>108</v>
      </c>
      <c r="D47" s="82">
        <f>SUM(D45:D46)</f>
        <v>189</v>
      </c>
      <c r="E47" s="83">
        <f>SUM(E45:E46)</f>
        <v>151</v>
      </c>
      <c r="F47" s="66">
        <f>SUM(F45:F46)</f>
        <v>340</v>
      </c>
      <c r="G47" s="67"/>
      <c r="H47" s="68">
        <f>ROUND((((1.96*1.96)*(0.5*0.5))/(0.05*0.05))*1/(1-(1/F47)+(((1.96*1.96*0.5*0.5)/(0.05*0.05))*(1/F47))),0)</f>
        <v>181</v>
      </c>
      <c r="I47" s="69">
        <f>ROUND(H47/0.6,0)</f>
        <v>302</v>
      </c>
      <c r="J47" s="37" t="s">
        <v>57</v>
      </c>
      <c r="K47" s="70">
        <f>ROUND(I47*(4200/$I$54),0)</f>
        <v>261</v>
      </c>
      <c r="L47" s="231"/>
      <c r="M47" s="72">
        <f>ROUND(I47*(4200/$I$54),2)</f>
        <v>260.61</v>
      </c>
      <c r="N47" s="73"/>
    </row>
    <row r="48" spans="1:12" ht="13.5">
      <c r="A48" s="62"/>
      <c r="B48" s="233"/>
      <c r="C48" s="74">
        <v>3</v>
      </c>
      <c r="D48" s="75">
        <v>85</v>
      </c>
      <c r="E48" s="76">
        <v>72</v>
      </c>
      <c r="F48" s="86">
        <f>D48+E48</f>
        <v>157</v>
      </c>
      <c r="G48" s="67"/>
      <c r="H48" s="80"/>
      <c r="I48" s="80"/>
      <c r="J48" s="37"/>
      <c r="K48" s="67"/>
      <c r="L48" s="231"/>
    </row>
    <row r="49" spans="1:11" ht="13.5">
      <c r="A49" s="62"/>
      <c r="B49" s="233"/>
      <c r="C49" s="74">
        <v>4</v>
      </c>
      <c r="D49" s="75">
        <v>101</v>
      </c>
      <c r="E49" s="76">
        <v>92</v>
      </c>
      <c r="F49" s="87">
        <f>D49+E49</f>
        <v>193</v>
      </c>
      <c r="G49" s="67"/>
      <c r="H49" s="80"/>
      <c r="I49" s="80"/>
      <c r="J49" s="37"/>
      <c r="K49" s="67"/>
    </row>
    <row r="50" spans="1:11" ht="14.25" thickBot="1">
      <c r="A50" s="62"/>
      <c r="B50" s="233"/>
      <c r="C50" s="74">
        <v>5</v>
      </c>
      <c r="D50" s="75">
        <v>94</v>
      </c>
      <c r="E50" s="76">
        <v>102</v>
      </c>
      <c r="F50" s="88">
        <f>D50+E50</f>
        <v>196</v>
      </c>
      <c r="G50" s="67"/>
      <c r="H50" s="80"/>
      <c r="I50" s="80"/>
      <c r="J50" s="37"/>
      <c r="K50" s="67"/>
    </row>
    <row r="51" spans="1:14" ht="14.25" thickBot="1">
      <c r="A51" s="62"/>
      <c r="B51" s="233"/>
      <c r="C51" s="101" t="s">
        <v>109</v>
      </c>
      <c r="D51" s="102">
        <f>SUM(D48:D50)</f>
        <v>280</v>
      </c>
      <c r="E51" s="103">
        <f>SUM(E48:E50)</f>
        <v>266</v>
      </c>
      <c r="F51" s="66">
        <f>SUM(F48:F50)</f>
        <v>546</v>
      </c>
      <c r="G51" s="67"/>
      <c r="H51" s="68">
        <f>ROUND((((1.96*1.96)*(0.5*0.5))/(0.05*0.05))*1/(1-(1/F51)+(((1.96*1.96*0.5*0.5)/(0.05*0.05))*(1/F51))),0)</f>
        <v>226</v>
      </c>
      <c r="I51" s="69">
        <f>ROUND(H51/0.6,0)</f>
        <v>377</v>
      </c>
      <c r="J51" s="37" t="s">
        <v>57</v>
      </c>
      <c r="K51" s="70">
        <f>ROUND(I51*(4200/$I$54),0)</f>
        <v>325</v>
      </c>
      <c r="L51" s="231"/>
      <c r="M51" s="72">
        <f>ROUND(I51*(4200/$I$54),2)</f>
        <v>325.33</v>
      </c>
      <c r="N51" s="73"/>
    </row>
    <row r="52" spans="1:15" ht="14.25" thickBot="1">
      <c r="A52" s="62"/>
      <c r="B52" s="233"/>
      <c r="C52" s="93"/>
      <c r="D52" s="94"/>
      <c r="E52" s="94"/>
      <c r="F52" s="95">
        <f>F44+F47+F51</f>
        <v>1056</v>
      </c>
      <c r="G52" s="67"/>
      <c r="H52" s="107"/>
      <c r="I52" s="108"/>
      <c r="J52" s="37"/>
      <c r="K52" s="67"/>
      <c r="L52" s="231"/>
      <c r="O52" s="98">
        <f>K44+K47+K51</f>
        <v>756</v>
      </c>
    </row>
    <row r="53" spans="3:11" ht="14.25" thickBot="1">
      <c r="C53" s="109"/>
      <c r="D53" s="110"/>
      <c r="E53" s="110"/>
      <c r="F53" s="110"/>
      <c r="G53" s="67"/>
      <c r="H53" s="108"/>
      <c r="I53" s="108"/>
      <c r="K53" s="67"/>
    </row>
    <row r="54" spans="2:15" ht="15" thickBot="1" thickTop="1">
      <c r="B54" s="234" t="s">
        <v>114</v>
      </c>
      <c r="C54" s="111">
        <v>0</v>
      </c>
      <c r="D54" s="112">
        <f aca="true" t="shared" si="0" ref="D54:E56">D8+D17+D26+D35+D44</f>
        <v>478</v>
      </c>
      <c r="E54" s="113">
        <f t="shared" si="0"/>
        <v>522</v>
      </c>
      <c r="F54" s="66">
        <f>D54+E54</f>
        <v>1000</v>
      </c>
      <c r="G54" s="67"/>
      <c r="H54" s="114" t="s">
        <v>115</v>
      </c>
      <c r="I54" s="115">
        <f>SUM(I8:I53)</f>
        <v>4867</v>
      </c>
      <c r="J54" s="116" t="s">
        <v>57</v>
      </c>
      <c r="K54" s="117">
        <f>SUM(K8:K53)</f>
        <v>4200</v>
      </c>
      <c r="O54" s="98">
        <f>SUM(O8:O53)</f>
        <v>4200</v>
      </c>
    </row>
    <row r="55" spans="2:12" ht="13.5">
      <c r="B55" s="235"/>
      <c r="C55" s="74">
        <v>1</v>
      </c>
      <c r="D55" s="118">
        <f t="shared" si="0"/>
        <v>552</v>
      </c>
      <c r="E55" s="119">
        <f t="shared" si="0"/>
        <v>517</v>
      </c>
      <c r="F55" s="77">
        <f>D55+E55</f>
        <v>1069</v>
      </c>
      <c r="I55" s="120"/>
      <c r="J55" s="116"/>
      <c r="K55" s="121"/>
      <c r="L55" s="121"/>
    </row>
    <row r="56" spans="2:12" ht="14.25" thickBot="1">
      <c r="B56" s="235"/>
      <c r="C56" s="74">
        <v>2</v>
      </c>
      <c r="D56" s="118">
        <f t="shared" si="0"/>
        <v>618</v>
      </c>
      <c r="E56" s="119">
        <f t="shared" si="0"/>
        <v>597</v>
      </c>
      <c r="F56" s="122">
        <f>D56+E56</f>
        <v>1215</v>
      </c>
      <c r="G56" s="123"/>
      <c r="H56" s="124"/>
      <c r="I56" s="124"/>
      <c r="J56" s="37"/>
      <c r="K56" s="121"/>
      <c r="L56" s="121"/>
    </row>
    <row r="57" spans="2:12" ht="14.25" thickBot="1">
      <c r="B57" s="235"/>
      <c r="C57" s="125" t="s">
        <v>108</v>
      </c>
      <c r="D57" s="82">
        <f>SUM(D55:D56)</f>
        <v>1170</v>
      </c>
      <c r="E57" s="83">
        <f>SUM(E55:E56)</f>
        <v>1114</v>
      </c>
      <c r="F57" s="66">
        <f>SUM(F55:F56)</f>
        <v>2284</v>
      </c>
      <c r="G57" s="123" t="s">
        <v>116</v>
      </c>
      <c r="J57" s="37"/>
      <c r="K57" s="121"/>
      <c r="L57" s="121"/>
    </row>
    <row r="58" spans="2:6" ht="13.5">
      <c r="B58" s="235"/>
      <c r="C58" s="74">
        <v>3</v>
      </c>
      <c r="D58" s="118">
        <f aca="true" t="shared" si="1" ref="D58:E60">D12+D21+D30+D39+D48</f>
        <v>649</v>
      </c>
      <c r="E58" s="119">
        <f t="shared" si="1"/>
        <v>605</v>
      </c>
      <c r="F58" s="77">
        <f>D58+E58</f>
        <v>1254</v>
      </c>
    </row>
    <row r="59" spans="2:9" ht="13.5">
      <c r="B59" s="235"/>
      <c r="C59" s="74">
        <v>4</v>
      </c>
      <c r="D59" s="118">
        <f t="shared" si="1"/>
        <v>682</v>
      </c>
      <c r="E59" s="119">
        <f t="shared" si="1"/>
        <v>633</v>
      </c>
      <c r="F59" s="87">
        <f>D59+E59</f>
        <v>1315</v>
      </c>
      <c r="I59" s="126"/>
    </row>
    <row r="60" spans="2:9" ht="14.25" thickBot="1">
      <c r="B60" s="235"/>
      <c r="C60" s="74">
        <v>5</v>
      </c>
      <c r="D60" s="118">
        <f t="shared" si="1"/>
        <v>713</v>
      </c>
      <c r="E60" s="119">
        <f t="shared" si="1"/>
        <v>662</v>
      </c>
      <c r="F60" s="122">
        <f>D60+E60</f>
        <v>1375</v>
      </c>
      <c r="I60" s="126"/>
    </row>
    <row r="61" spans="2:9" ht="14.25" thickBot="1">
      <c r="B61" s="236"/>
      <c r="C61" s="101" t="s">
        <v>109</v>
      </c>
      <c r="D61" s="102">
        <f>SUM(D58:D60)</f>
        <v>2044</v>
      </c>
      <c r="E61" s="103">
        <f>SUM(E58:E60)</f>
        <v>1900</v>
      </c>
      <c r="F61" s="66">
        <f>SUM(F58:F60)</f>
        <v>3944</v>
      </c>
      <c r="I61" s="126"/>
    </row>
    <row r="62" ht="14.25" thickBot="1"/>
    <row r="63" spans="5:6" ht="15" thickBot="1" thickTop="1">
      <c r="E63" s="127" t="s">
        <v>117</v>
      </c>
      <c r="F63" s="128">
        <f>F54+F57+F61</f>
        <v>7228</v>
      </c>
    </row>
    <row r="64" ht="14.25" thickTop="1"/>
  </sheetData>
  <sheetProtection/>
  <mergeCells count="21">
    <mergeCell ref="B54:B61"/>
    <mergeCell ref="B35:B43"/>
    <mergeCell ref="L35:L36"/>
    <mergeCell ref="L42:L43"/>
    <mergeCell ref="B44:B52"/>
    <mergeCell ref="L44:L45"/>
    <mergeCell ref="L47:L48"/>
    <mergeCell ref="L51:L52"/>
    <mergeCell ref="B17:B25"/>
    <mergeCell ref="L20:L21"/>
    <mergeCell ref="L24:L25"/>
    <mergeCell ref="B26:B34"/>
    <mergeCell ref="L26:L27"/>
    <mergeCell ref="L29:L30"/>
    <mergeCell ref="L33:L34"/>
    <mergeCell ref="J1:L1"/>
    <mergeCell ref="H4:H7"/>
    <mergeCell ref="I4:I7"/>
    <mergeCell ref="K4:M6"/>
    <mergeCell ref="B5:F5"/>
    <mergeCell ref="B8:B16"/>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L27"/>
  <sheetViews>
    <sheetView zoomScalePageLayoutView="0" workbookViewId="0" topLeftCell="A4">
      <selection activeCell="U45" sqref="U45:W45"/>
    </sheetView>
  </sheetViews>
  <sheetFormatPr defaultColWidth="9.140625" defaultRowHeight="15"/>
  <cols>
    <col min="2" max="2" width="3.28125" style="0" customWidth="1"/>
    <col min="3" max="3" width="13.8515625" style="0" customWidth="1"/>
    <col min="4" max="4" width="4.00390625" style="0" customWidth="1"/>
    <col min="5" max="5" width="12.7109375" style="0" customWidth="1"/>
    <col min="6" max="6" width="9.00390625" style="0" customWidth="1"/>
    <col min="7" max="7" width="3.421875" style="0" customWidth="1"/>
    <col min="8" max="9" width="6.8515625" style="0" customWidth="1"/>
    <col min="10" max="10" width="9.00390625" style="0" customWidth="1"/>
    <col min="11" max="11" width="3.421875" style="0" customWidth="1"/>
    <col min="12" max="12" width="14.140625" style="0" customWidth="1"/>
  </cols>
  <sheetData>
    <row r="1" spans="1:12" ht="41.25" customHeight="1" thickBot="1">
      <c r="A1" s="147" t="s">
        <v>82</v>
      </c>
      <c r="B1" s="147"/>
      <c r="C1" s="147"/>
      <c r="D1" s="147"/>
      <c r="E1" s="147"/>
      <c r="F1" s="147"/>
      <c r="G1" s="147"/>
      <c r="H1" s="147"/>
      <c r="I1" s="147"/>
      <c r="J1" s="147"/>
      <c r="K1" s="147"/>
      <c r="L1" s="147"/>
    </row>
    <row r="2" spans="1:12" ht="22.5" customHeight="1" thickBot="1">
      <c r="A2" s="27"/>
      <c r="B2" s="27"/>
      <c r="C2" s="27"/>
      <c r="D2" s="27"/>
      <c r="E2" s="27"/>
      <c r="F2" s="2"/>
      <c r="G2" s="3"/>
      <c r="H2" s="136" t="s">
        <v>78</v>
      </c>
      <c r="I2" s="137"/>
      <c r="J2" s="237" t="s">
        <v>77</v>
      </c>
      <c r="K2" s="238"/>
      <c r="L2" s="239"/>
    </row>
    <row r="3" spans="1:12" ht="28.5" customHeight="1" thickBot="1">
      <c r="A3" s="6" t="s">
        <v>0</v>
      </c>
      <c r="B3" s="240" t="s">
        <v>76</v>
      </c>
      <c r="C3" s="154"/>
      <c r="D3" s="154"/>
      <c r="E3" s="155"/>
      <c r="F3" s="6" t="s">
        <v>39</v>
      </c>
      <c r="G3" s="240" t="s">
        <v>75</v>
      </c>
      <c r="H3" s="154"/>
      <c r="I3" s="155"/>
      <c r="J3" s="11" t="s">
        <v>74</v>
      </c>
      <c r="K3" s="241">
        <v>9999</v>
      </c>
      <c r="L3" s="242"/>
    </row>
    <row r="4" spans="1:12" ht="43.5" customHeight="1" thickBot="1">
      <c r="A4" s="6" t="s">
        <v>3</v>
      </c>
      <c r="B4" s="241" t="s">
        <v>73</v>
      </c>
      <c r="C4" s="138"/>
      <c r="D4" s="138"/>
      <c r="E4" s="138"/>
      <c r="F4" s="138"/>
      <c r="G4" s="138"/>
      <c r="H4" s="138"/>
      <c r="I4" s="138"/>
      <c r="J4" s="138"/>
      <c r="K4" s="138"/>
      <c r="L4" s="137"/>
    </row>
    <row r="5" spans="1:12" ht="22.5" customHeight="1">
      <c r="A5" s="149" t="s">
        <v>72</v>
      </c>
      <c r="B5" s="13"/>
      <c r="C5" s="12" t="s">
        <v>71</v>
      </c>
      <c r="D5" s="12" t="s">
        <v>66</v>
      </c>
      <c r="E5" s="12" t="s">
        <v>70</v>
      </c>
      <c r="F5" s="12" t="s">
        <v>69</v>
      </c>
      <c r="G5" s="12"/>
      <c r="H5" s="14" t="s">
        <v>68</v>
      </c>
      <c r="I5" s="14" t="s">
        <v>67</v>
      </c>
      <c r="J5" s="14"/>
      <c r="K5" s="15"/>
      <c r="L5" s="16"/>
    </row>
    <row r="6" spans="1:12" ht="22.5" customHeight="1">
      <c r="A6" s="150"/>
      <c r="B6" s="21"/>
      <c r="C6" s="22"/>
      <c r="D6" s="22" t="s">
        <v>66</v>
      </c>
      <c r="E6" s="22" t="s">
        <v>65</v>
      </c>
      <c r="F6" s="22"/>
      <c r="G6" s="22"/>
      <c r="H6" s="23" t="s">
        <v>64</v>
      </c>
      <c r="I6" s="23"/>
      <c r="J6" s="23"/>
      <c r="K6" s="23"/>
      <c r="L6" s="24" t="s">
        <v>63</v>
      </c>
    </row>
    <row r="7" spans="1:12" ht="22.5" customHeight="1">
      <c r="A7" s="150"/>
      <c r="B7" s="4"/>
      <c r="C7" s="1" t="s">
        <v>62</v>
      </c>
      <c r="D7" s="1" t="s">
        <v>61</v>
      </c>
      <c r="E7" s="1"/>
      <c r="F7" s="25" t="s">
        <v>60</v>
      </c>
      <c r="G7" s="25" t="s">
        <v>59</v>
      </c>
      <c r="H7" s="7"/>
      <c r="I7" s="17"/>
      <c r="J7" s="17"/>
      <c r="K7" s="17"/>
      <c r="L7" s="18"/>
    </row>
    <row r="8" spans="1:12" ht="22.5" customHeight="1" thickBot="1">
      <c r="A8" s="151"/>
      <c r="B8" s="5"/>
      <c r="C8" s="2"/>
      <c r="D8" s="2"/>
      <c r="E8" s="2"/>
      <c r="F8" s="2" t="s">
        <v>58</v>
      </c>
      <c r="G8" s="2" t="s">
        <v>57</v>
      </c>
      <c r="H8" s="19" t="s">
        <v>56</v>
      </c>
      <c r="I8" s="19"/>
      <c r="J8" s="19"/>
      <c r="K8" s="19"/>
      <c r="L8" s="20"/>
    </row>
    <row r="9" spans="1:12" ht="22.5" customHeight="1">
      <c r="A9" s="152" t="s">
        <v>55</v>
      </c>
      <c r="B9" s="36"/>
      <c r="C9" s="35" t="s">
        <v>54</v>
      </c>
      <c r="D9" s="35"/>
      <c r="E9" s="35"/>
      <c r="F9" s="35"/>
      <c r="G9" s="35"/>
      <c r="H9" s="35"/>
      <c r="I9" s="35"/>
      <c r="J9" s="35"/>
      <c r="K9" s="35"/>
      <c r="L9" s="34"/>
    </row>
    <row r="10" spans="1:12" ht="22.5" customHeight="1">
      <c r="A10" s="150"/>
      <c r="B10" s="33"/>
      <c r="C10" s="32" t="s">
        <v>53</v>
      </c>
      <c r="D10" s="32"/>
      <c r="E10" s="32"/>
      <c r="F10" s="32"/>
      <c r="G10" s="32"/>
      <c r="H10" s="32"/>
      <c r="I10" s="32"/>
      <c r="J10" s="32"/>
      <c r="K10" s="32"/>
      <c r="L10" s="31"/>
    </row>
    <row r="11" spans="1:12" ht="22.5" customHeight="1">
      <c r="A11" s="150"/>
      <c r="B11" s="33"/>
      <c r="C11" s="32" t="s">
        <v>52</v>
      </c>
      <c r="D11" s="32"/>
      <c r="E11" s="32"/>
      <c r="F11" s="32"/>
      <c r="G11" s="32"/>
      <c r="H11" s="32"/>
      <c r="I11" s="32"/>
      <c r="J11" s="32"/>
      <c r="K11" s="32"/>
      <c r="L11" s="31"/>
    </row>
    <row r="12" spans="1:12" ht="22.5" customHeight="1">
      <c r="A12" s="150"/>
      <c r="B12" s="33"/>
      <c r="C12" s="32"/>
      <c r="D12" s="32"/>
      <c r="E12" s="32"/>
      <c r="F12" s="32"/>
      <c r="G12" s="32"/>
      <c r="H12" s="32"/>
      <c r="I12" s="32"/>
      <c r="J12" s="32"/>
      <c r="K12" s="32"/>
      <c r="L12" s="31"/>
    </row>
    <row r="13" spans="1:12" ht="22.5" customHeight="1">
      <c r="A13" s="150"/>
      <c r="B13" s="33"/>
      <c r="C13" s="32"/>
      <c r="D13" s="32"/>
      <c r="E13" s="32"/>
      <c r="F13" s="32"/>
      <c r="G13" s="32"/>
      <c r="H13" s="32"/>
      <c r="I13" s="32"/>
      <c r="J13" s="32"/>
      <c r="K13" s="32"/>
      <c r="L13" s="31"/>
    </row>
    <row r="14" spans="1:12" ht="22.5" customHeight="1">
      <c r="A14" s="150"/>
      <c r="B14" s="33"/>
      <c r="C14" s="32"/>
      <c r="D14" s="32"/>
      <c r="E14" s="32"/>
      <c r="F14" s="32"/>
      <c r="G14" s="32"/>
      <c r="H14" s="32"/>
      <c r="I14" s="32"/>
      <c r="J14" s="32"/>
      <c r="K14" s="32"/>
      <c r="L14" s="31"/>
    </row>
    <row r="15" spans="1:12" ht="22.5" customHeight="1">
      <c r="A15" s="150"/>
      <c r="B15" s="33"/>
      <c r="C15" s="32"/>
      <c r="D15" s="32"/>
      <c r="E15" s="32"/>
      <c r="F15" s="32"/>
      <c r="G15" s="32"/>
      <c r="H15" s="32"/>
      <c r="I15" s="32"/>
      <c r="J15" s="32"/>
      <c r="K15" s="32"/>
      <c r="L15" s="31"/>
    </row>
    <row r="16" spans="1:12" ht="22.5" customHeight="1">
      <c r="A16" s="150"/>
      <c r="B16" s="33"/>
      <c r="C16" s="32"/>
      <c r="D16" s="32"/>
      <c r="E16" s="32"/>
      <c r="F16" s="32"/>
      <c r="G16" s="32"/>
      <c r="H16" s="32"/>
      <c r="I16" s="32"/>
      <c r="J16" s="32"/>
      <c r="K16" s="32"/>
      <c r="L16" s="31"/>
    </row>
    <row r="17" spans="1:12" ht="22.5" customHeight="1">
      <c r="A17" s="150"/>
      <c r="B17" s="33"/>
      <c r="C17" s="32"/>
      <c r="D17" s="32"/>
      <c r="E17" s="32"/>
      <c r="F17" s="32"/>
      <c r="G17" s="32"/>
      <c r="H17" s="32"/>
      <c r="I17" s="32"/>
      <c r="J17" s="32"/>
      <c r="K17" s="32"/>
      <c r="L17" s="31"/>
    </row>
    <row r="18" spans="1:12" ht="22.5" customHeight="1" thickBot="1">
      <c r="A18" s="151"/>
      <c r="B18" s="30"/>
      <c r="C18" s="29"/>
      <c r="D18" s="29"/>
      <c r="E18" s="29"/>
      <c r="F18" s="29"/>
      <c r="G18" s="29"/>
      <c r="H18" s="29"/>
      <c r="I18" s="29"/>
      <c r="J18" s="29"/>
      <c r="K18" s="29"/>
      <c r="L18" s="28"/>
    </row>
    <row r="19" spans="1:12" ht="22.5" customHeight="1" thickBot="1">
      <c r="A19" s="136" t="s">
        <v>51</v>
      </c>
      <c r="B19" s="137"/>
      <c r="C19" s="237" t="s">
        <v>50</v>
      </c>
      <c r="D19" s="238"/>
      <c r="E19" s="239"/>
      <c r="F19" s="136" t="s">
        <v>49</v>
      </c>
      <c r="G19" s="137"/>
      <c r="H19" s="9" t="s">
        <v>48</v>
      </c>
      <c r="I19" s="9"/>
      <c r="J19" s="26"/>
      <c r="K19" s="9" t="s">
        <v>47</v>
      </c>
      <c r="L19" s="10"/>
    </row>
    <row r="20" spans="1:7" ht="22.5" customHeight="1" thickBot="1">
      <c r="A20" s="136" t="s">
        <v>46</v>
      </c>
      <c r="B20" s="137"/>
      <c r="C20" s="8" t="s">
        <v>45</v>
      </c>
      <c r="D20" s="26" t="s">
        <v>44</v>
      </c>
      <c r="E20" s="139" t="s">
        <v>43</v>
      </c>
      <c r="F20" s="139"/>
      <c r="G20" s="140"/>
    </row>
    <row r="21" spans="1:12" ht="22.5" customHeight="1" thickBot="1">
      <c r="A21" s="161"/>
      <c r="B21" s="161"/>
      <c r="C21" s="161"/>
      <c r="D21" s="161"/>
      <c r="E21" s="161"/>
      <c r="F21" s="161"/>
      <c r="G21" s="161"/>
      <c r="H21" s="161"/>
      <c r="I21" s="161"/>
      <c r="J21" s="161"/>
      <c r="K21" s="161"/>
      <c r="L21" s="161"/>
    </row>
    <row r="22" spans="1:12" ht="22.5" customHeight="1" thickBot="1">
      <c r="A22" s="136" t="s">
        <v>42</v>
      </c>
      <c r="B22" s="138"/>
      <c r="C22" s="138"/>
      <c r="D22" s="138"/>
      <c r="E22" s="138"/>
      <c r="F22" s="138"/>
      <c r="G22" s="138"/>
      <c r="H22" s="138"/>
      <c r="I22" s="138"/>
      <c r="J22" s="138"/>
      <c r="K22" s="138"/>
      <c r="L22" s="137"/>
    </row>
    <row r="23" spans="1:12" ht="22.5" customHeight="1" thickBot="1">
      <c r="A23" s="136" t="s">
        <v>41</v>
      </c>
      <c r="B23" s="137"/>
      <c r="C23" s="157" t="s">
        <v>40</v>
      </c>
      <c r="D23" s="139"/>
      <c r="E23" s="140"/>
      <c r="F23" s="136" t="s">
        <v>39</v>
      </c>
      <c r="G23" s="137"/>
      <c r="H23" s="136"/>
      <c r="I23" s="138"/>
      <c r="J23" s="138"/>
      <c r="K23" s="138"/>
      <c r="L23" s="137"/>
    </row>
    <row r="24" spans="1:12" ht="22.5" customHeight="1" thickBot="1">
      <c r="A24" s="136" t="s">
        <v>38</v>
      </c>
      <c r="B24" s="137"/>
      <c r="C24" s="136"/>
      <c r="D24" s="138"/>
      <c r="E24" s="137"/>
      <c r="F24" s="136" t="s">
        <v>37</v>
      </c>
      <c r="G24" s="137"/>
      <c r="H24" s="136"/>
      <c r="I24" s="138"/>
      <c r="J24" s="138"/>
      <c r="K24" s="138"/>
      <c r="L24" s="137"/>
    </row>
    <row r="25" ht="22.5" customHeight="1"/>
    <row r="26" ht="22.5" customHeight="1">
      <c r="A26" t="s">
        <v>36</v>
      </c>
    </row>
    <row r="27" ht="22.5" customHeight="1">
      <c r="A27" t="s">
        <v>79</v>
      </c>
    </row>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sheetData>
  <sheetProtection/>
  <mergeCells count="24">
    <mergeCell ref="A23:B23"/>
    <mergeCell ref="C23:E23"/>
    <mergeCell ref="G3:I3"/>
    <mergeCell ref="K3:L3"/>
    <mergeCell ref="B4:L4"/>
    <mergeCell ref="A9:A18"/>
    <mergeCell ref="A19:B19"/>
    <mergeCell ref="C19:E19"/>
    <mergeCell ref="A24:B24"/>
    <mergeCell ref="C24:E24"/>
    <mergeCell ref="F24:G24"/>
    <mergeCell ref="H24:L24"/>
    <mergeCell ref="A20:B20"/>
    <mergeCell ref="E20:G20"/>
    <mergeCell ref="F23:G23"/>
    <mergeCell ref="H23:L23"/>
    <mergeCell ref="A21:L21"/>
    <mergeCell ref="A22:L22"/>
    <mergeCell ref="A1:L1"/>
    <mergeCell ref="H2:I2"/>
    <mergeCell ref="J2:L2"/>
    <mergeCell ref="F19:G19"/>
    <mergeCell ref="A5:A8"/>
    <mergeCell ref="B3:E3"/>
  </mergeCells>
  <printOptions/>
  <pageMargins left="0.25" right="0.25" top="0.75" bottom="0.75" header="0.3" footer="0.3"/>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NDPWS17</dc:creator>
  <cp:keywords/>
  <dc:description/>
  <cp:lastModifiedBy>user</cp:lastModifiedBy>
  <cp:lastPrinted>2019-02-18T05:45:05Z</cp:lastPrinted>
  <dcterms:created xsi:type="dcterms:W3CDTF">2012-06-04T01:08:41Z</dcterms:created>
  <dcterms:modified xsi:type="dcterms:W3CDTF">2019-02-18T05:48:21Z</dcterms:modified>
  <cp:category/>
  <cp:version/>
  <cp:contentType/>
  <cp:contentStatus/>
</cp:coreProperties>
</file>