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Y:\２下水道経営課データ移行用\022-★経営分析比較表の策定及び公表\R6\02_Fwd 【事前連絡】 公営企業に係る経営比較分析表（令和５年度決算）の公表について\"/>
    </mc:Choice>
  </mc:AlternateContent>
  <xr:revisionPtr revIDLastSave="0" documentId="13_ncr:1_{3EC3E2D1-65BC-4FE6-835C-44607F455B87}" xr6:coauthVersionLast="36" xr6:coauthVersionMax="36" xr10:uidLastSave="{00000000-0000-0000-0000-000000000000}"/>
  <workbookProtection workbookAlgorithmName="SHA-512" workbookHashValue="XrqOYaN91KyqpyrTvV6v5sqiLyCaNBzYmScyX1buTZRLuZsnBjPj2WZmRA8UTt9vSKDy1bi1mSNsk8aiH0cQ2g==" workbookSaltValue="cYi6hHYB6e5ema5ihTqgHA==" workbookSpinCount="100000" lockStructure="1"/>
  <bookViews>
    <workbookView xWindow="-108" yWindow="-108" windowWidth="19416" windowHeight="114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AT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<sst xmlns="http://schemas.openxmlformats.org/spreadsheetml/2006/main" count="231" uniqueCount="116">
  <si>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</si>
  <si>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</si>
  <si>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</si>
  <si>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</si>
  <si>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</si>
  <si>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</si>
  <si>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</si>
  <si>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</si>
  <si>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</si>
  <si>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</si>
  <si>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</si>
  <si>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</si>
  <si>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</si>
  <si>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</si>
  <si>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</si>
  <si>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</si>
  <si>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</si>
  <si>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</si>
  <si>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</si>
  <si>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</si>
  <si>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</si>
  <si>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</si>
  <si>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</si>
  <si>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</si>
  <si>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</si>
  <si>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</si>
  <si>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</si>
  <si>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</si>
  <si>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</si>
  <si>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</si>
  <si>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</si>
  <si>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</si>
  <si>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</si>
  <si>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</si>
  <si>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</si>
  <si>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</si>
  <si>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</si>
  <si>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</si>
  <si>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</si>
  <si>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</si>
  <si>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</si>
  <si>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</si>
  <si>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</si>
  <si>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</si>
  <si>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</si>
  <si>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</si>
  <si>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</si>
  <si>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</si>
  <si>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</si>
  <si>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</si>
  <si>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</si>
  <si>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</si>
  <si>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</si>
  <si>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</si>
  <si>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</si>
  <si>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</si>
  <si>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</si>
  <si>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</si>
  <si>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</si>
  <si>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</si>
  <si>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</si>
  <si>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</si>
  <si>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</si>
  <si>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</si>
  <si>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</si>
  <si>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</si>
  <si>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</si>
  <si>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</si>
  <si>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</si>
  <si>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</si>
  <si>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</si>
  <si>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</si>
  <si>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</si>
  <si>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</si>
  <si>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</si>
  <si>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</si>
  <si>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</si>
  <si>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</si>
  <si>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</si>
  <si>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</si>
  <si>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</si>
  <si>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</si>
  <si>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</si>
  <si>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</si>
  <si>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</si>
  <si>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</si>
  <si>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</si>
  <si>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</si>
  <si>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</si>
  <si>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</si>
  <si>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</si>
  <si>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</si>
  <si>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</si>
  <si>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</si>
  <si>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</si>
  <si>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</si>
  <si>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</si>
  <si>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</si>
  <si>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</si>
  <si>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</si>
  <si>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</si>
  <si>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</si>
  <si>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</si>
  <si>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</si>
  <si>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</si>
  <si>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</si>
  <si>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</si>
  <si>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</si>
  <si>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</si>
  <si>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</si>
  <si>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</si>
  <si>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</si>
  <si>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</si>
  <si>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令和元年度から地方公営企業法の一部（財務規定等）を適用し、５回目の決算となりました。
　本市では令和５年４月に、総務省が示す下水道使用料の最低限の目安である150円/㎥となる下水道使用料の改定を行いました。その結果、前年度まで漸減していた経常収支比率は好転しています。また、累積欠損金比率も０であることから、自立性のある経営状態です。
　過去に主に施設整備・改良のために借り入れた企業債の償還金が高額となっているため、流動比率は類似規模の団体と比べても低い状態が続いてはいますが、償還も進み、改善してきました。
　企業債残高対事業規模比率も年々低下しており、企業債が順調に償還されていることが分かります。
　以上から、事業規模からみても平均的で身の丈に合った経営状態だと言えますが、今後耐用年数を迎えていく設備・施設の急激な増加に向け、維持補修・更新の財源確保のために、企業債残高の管理に努め、返済に係る支出を圧縮して行く必要性があります。
　下水道使用料の引き上げにより、経常収支比率や経費回収率は改善を見せています。一方で、近年の経費回収率と施設利用率の低迷、汚水処理原価の高止まり（類似団体比1.2倍程度）は、昭和30年以降の鎌倉市の急激な人口推移の歴史と地形的制約の下に早期に整備された施設の運営及び収益回収構造に主な要因があり、健全性・効率性の向上には長期的な視野での、これからの時代に合わせた計画・整理が必要です。</t>
    <rPh sb="44" eb="46">
      <t>ホンシ</t>
    </rPh>
    <rPh sb="48" eb="50">
      <t>レイワ</t>
    </rPh>
    <rPh sb="51" eb="52">
      <t>ネン</t>
    </rPh>
    <rPh sb="53" eb="54">
      <t>ガツ</t>
    </rPh>
    <rPh sb="56" eb="59">
      <t>ソウムショウ</t>
    </rPh>
    <rPh sb="60" eb="61">
      <t>シメ</t>
    </rPh>
    <rPh sb="62" eb="65">
      <t>ゲスイドウ</t>
    </rPh>
    <rPh sb="65" eb="68">
      <t>シヨウリョウ</t>
    </rPh>
    <rPh sb="69" eb="72">
      <t>サイテイゲン</t>
    </rPh>
    <rPh sb="73" eb="75">
      <t>メヤス</t>
    </rPh>
    <rPh sb="81" eb="82">
      <t>エン</t>
    </rPh>
    <rPh sb="87" eb="90">
      <t>ゲスイドウ</t>
    </rPh>
    <rPh sb="90" eb="93">
      <t>シヨウリョウ</t>
    </rPh>
    <rPh sb="94" eb="96">
      <t>カイテイ</t>
    </rPh>
    <rPh sb="97" eb="98">
      <t>オコナ</t>
    </rPh>
    <rPh sb="105" eb="107">
      <t>ケッカ</t>
    </rPh>
    <rPh sb="119" eb="121">
      <t>ケイジョウ</t>
    </rPh>
    <rPh sb="121" eb="123">
      <t>シュウシ</t>
    </rPh>
    <rPh sb="123" eb="125">
      <t>ヒリツ</t>
    </rPh>
    <rPh sb="126" eb="128">
      <t>コウテン</t>
    </rPh>
    <rPh sb="246" eb="248">
      <t>カイゼン</t>
    </rPh>
    <rPh sb="257" eb="259">
      <t>キギョウ</t>
    </rPh>
    <rPh sb="259" eb="260">
      <t>サイ</t>
    </rPh>
    <rPh sb="260" eb="262">
      <t>ザンダカ</t>
    </rPh>
    <rPh sb="262" eb="263">
      <t>タイ</t>
    </rPh>
    <rPh sb="263" eb="265">
      <t>ジギョウ</t>
    </rPh>
    <rPh sb="265" eb="267">
      <t>キボ</t>
    </rPh>
    <rPh sb="267" eb="269">
      <t>ヒリツ</t>
    </rPh>
    <rPh sb="270" eb="272">
      <t>ネンネン</t>
    </rPh>
    <rPh sb="272" eb="274">
      <t>テイカ</t>
    </rPh>
    <rPh sb="279" eb="281">
      <t>キギョウ</t>
    </rPh>
    <rPh sb="281" eb="282">
      <t>サイ</t>
    </rPh>
    <rPh sb="283" eb="285">
      <t>ジュンチョウ</t>
    </rPh>
    <rPh sb="286" eb="288">
      <t>ショウカン</t>
    </rPh>
    <rPh sb="296" eb="297">
      <t>ワ</t>
    </rPh>
    <rPh sb="422" eb="425">
      <t>ゲスイドウ</t>
    </rPh>
    <rPh sb="425" eb="428">
      <t>シヨウリョウ</t>
    </rPh>
    <rPh sb="429" eb="430">
      <t>ヒ</t>
    </rPh>
    <rPh sb="431" eb="432">
      <t>ア</t>
    </rPh>
    <rPh sb="437" eb="439">
      <t>ケイジョウ</t>
    </rPh>
    <rPh sb="439" eb="441">
      <t>シュウシ</t>
    </rPh>
    <rPh sb="441" eb="443">
      <t>ヒリツ</t>
    </rPh>
    <rPh sb="444" eb="446">
      <t>ケイヒ</t>
    </rPh>
    <rPh sb="446" eb="448">
      <t>カイシュウ</t>
    </rPh>
    <rPh sb="448" eb="449">
      <t>リツ</t>
    </rPh>
    <rPh sb="450" eb="452">
      <t>カイゼン</t>
    </rPh>
    <rPh sb="453" eb="454">
      <t>ミ</t>
    </rPh>
    <rPh sb="460" eb="462">
      <t>イッポウ</t>
    </rPh>
    <phoneticPr fontId="4"/>
  </si>
  <si>
    <r>
      <t>　</t>
    </r>
    <r>
      <rPr>
        <sz val="10"/>
        <color theme="1"/>
        <rFont val="ＭＳ ゴシック"/>
        <family val="3"/>
        <charset val="128"/>
      </rPr>
      <t>本市の汚水管渠は、昭和33年年度から工事着手しており、老朽化が進んでいます。年々上昇を続ける管渠老朽化率に管渠改善率が追いついていないことが示すように、改築・更新が追いついていない状況です。
　有形固定資産減価償却率は類似団体平均値よりも低くなっているものの、本市は昭和33年から汚水管渠を敷設し始めたことから、コンクリート寿命（50年）を急速に迎えつつあり、今後もこの傾向は続いて行きます。
　本市では、汚水管渠約490km、雨水管渠約240kmの他、終末処理場２つ、６つの中継ポンプ場があり、水質汚濁や浸水リスクを下げる大きな資産であると同時に、適切な点検・修繕を続けなければ、突如負債の原因となるリスクでもあります。
　過去に投資した企業債の返済も残る中、人口減少の状況下でいかに世代間不平等を最小に抑えつつ、長期的視野で効率的な投資によるインフラ管理を進め、都市の継続性を支えて行くかが重要です。</t>
    </r>
    <rPh sb="1" eb="3">
      <t>ホンシ</t>
    </rPh>
    <rPh sb="4" eb="6">
      <t>オスイ</t>
    </rPh>
    <rPh sb="6" eb="8">
      <t>カンキョ</t>
    </rPh>
    <rPh sb="10" eb="12">
      <t>ショウワ</t>
    </rPh>
    <rPh sb="14" eb="15">
      <t>ネン</t>
    </rPh>
    <rPh sb="15" eb="17">
      <t>ネンド</t>
    </rPh>
    <rPh sb="19" eb="21">
      <t>コウジ</t>
    </rPh>
    <rPh sb="21" eb="23">
      <t>チャクシュ</t>
    </rPh>
    <rPh sb="28" eb="31">
      <t>ロウキュウカ</t>
    </rPh>
    <rPh sb="32" eb="33">
      <t>スス</t>
    </rPh>
    <rPh sb="39" eb="41">
      <t>ネンネン</t>
    </rPh>
    <rPh sb="41" eb="43">
      <t>ジョウショウ</t>
    </rPh>
    <rPh sb="44" eb="45">
      <t>ツヅ</t>
    </rPh>
    <rPh sb="47" eb="49">
      <t>カンキョ</t>
    </rPh>
    <rPh sb="49" eb="52">
      <t>ロウキュウカ</t>
    </rPh>
    <rPh sb="52" eb="53">
      <t>リツ</t>
    </rPh>
    <phoneticPr fontId="4"/>
  </si>
  <si>
    <r>
      <t>　</t>
    </r>
    <r>
      <rPr>
        <sz val="10"/>
        <color theme="1"/>
        <rFont val="ＭＳ ゴシック"/>
        <family val="3"/>
        <charset val="128"/>
      </rPr>
      <t>経営の健全化については、経常収益側の根幹を見直すべく、平成25年度以来初となる下水道使用料の改定を令和５年４月に実施し、国の示す最低基準額（150円/㎥）まで引き上げました。しかし、電気料金、資材価格等の高騰等外的要因がランニングコストに与える影響の大きさも懸念され、支出側の増大も予見されることから、流動比率、経費回収率、ひいては経常収支比率の改善がみられるか、予断を許さない状況です。
　本市では、令和８年度に下水道使用料の改定の計画を進めています。
　老朽化が進んでいる下水道施設については、鎌倉市下水道ストックマネジメント計画等に基づき、予防保全型の管理への移行を進め、更新費用の圧縮と平準化を目指します。
　今後も、令和３年３月に策定した鎌倉市公共下水道経営戦略に基づき、予防型管理による健全化を進めるとともに、運営の一層の効率化を図ります。</t>
    </r>
    <rPh sb="197" eb="199">
      <t>ホンシ</t>
    </rPh>
    <rPh sb="202" eb="204">
      <t>レイワ</t>
    </rPh>
    <rPh sb="205" eb="206">
      <t>ネン</t>
    </rPh>
    <rPh sb="206" eb="207">
      <t>ド</t>
    </rPh>
    <rPh sb="208" eb="211">
      <t>ゲスイドウ</t>
    </rPh>
    <rPh sb="211" eb="214">
      <t>シヨウリョウ</t>
    </rPh>
    <rPh sb="215" eb="217">
      <t>カイテイ</t>
    </rPh>
    <rPh sb="218" eb="220">
      <t>ケイカク</t>
    </rPh>
    <rPh sb="221" eb="22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</si>
</sst>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0.02</c:v>
                </c:pt>
                <c:pt idx="2" formatCode="#,##0.00;&quot;△&quot;#,##0.00">
                  <c:v>0</c:v>
                </c:pt>
                <c:pt idx="3">
                  <c:v>0.02</c:v>
                </c:pt>
                <c:pt idx="4">
                  <c:v>0.01</c:v>
                </c:pt>
              </c:numCache>
            </c:numRef>
          </c:val>
          <c:extLst>
            <c:ext xmlns:c16="http://schemas.microsoft.com/office/drawing/2014/chart" uri="{C3380CC4-5D6E-409C-BE32-E72D297353CC}">
              <c16:uniqueId val="{00000000-BF92-42E6-B939-C21F3BC94F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BF92-42E6-B939-C21F3BC94F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54.89</c:v>
                </c:pt>
                <c:pt idx="1">
                  <c:v>56.04</c:v>
                </c:pt>
                <c:pt idx="2">
                  <c:v>56.68</c:v>
                </c:pt>
                <c:pt idx="3">
                  <c:v>54.26</c:v>
                </c:pt>
                <c:pt idx="4">
                  <c:v>51.47</c:v>
                </c:pt>
              </c:numCache>
            </c:numRef>
          </c:val>
          <c:extLst>
            <c:ext xmlns:c16="http://schemas.microsoft.com/office/drawing/2014/chart" uri="{C3380CC4-5D6E-409C-BE32-E72D297353CC}">
              <c16:uniqueId val="{00000000-BF58-4F42-947E-0CEF119D1F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BF58-4F42-947E-0CEF119D1F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93.51</c:v>
                </c:pt>
                <c:pt idx="1">
                  <c:v>93.51</c:v>
                </c:pt>
                <c:pt idx="2">
                  <c:v>93.57</c:v>
                </c:pt>
                <c:pt idx="3">
                  <c:v>93.66</c:v>
                </c:pt>
                <c:pt idx="4">
                  <c:v>93.64</c:v>
                </c:pt>
              </c:numCache>
            </c:numRef>
          </c:val>
          <c:extLst>
            <c:ext xmlns:c16="http://schemas.microsoft.com/office/drawing/2014/chart" uri="{C3380CC4-5D6E-409C-BE32-E72D297353CC}">
              <c16:uniqueId val="{00000000-E6B3-488C-8646-166CC27949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E6B3-488C-8646-166CC27949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112.06</c:v>
                </c:pt>
                <c:pt idx="1">
                  <c:v>108.53</c:v>
                </c:pt>
                <c:pt idx="2">
                  <c:v>104.95</c:v>
                </c:pt>
                <c:pt idx="3">
                  <c:v>104.41</c:v>
                </c:pt>
                <c:pt idx="4">
                  <c:v>109.38</c:v>
                </c:pt>
              </c:numCache>
            </c:numRef>
          </c:val>
          <c:extLst>
            <c:ext xmlns:c16="http://schemas.microsoft.com/office/drawing/2014/chart" uri="{C3380CC4-5D6E-409C-BE32-E72D297353CC}">
              <c16:uniqueId val="{00000000-19F2-4D9F-8F42-5C3F3ED44C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19F2-4D9F-8F42-5C3F3ED44C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4.71</c:v>
                </c:pt>
                <c:pt idx="1">
                  <c:v>9.3000000000000007</c:v>
                </c:pt>
                <c:pt idx="2">
                  <c:v>13.79</c:v>
                </c:pt>
                <c:pt idx="3">
                  <c:v>18.16</c:v>
                </c:pt>
                <c:pt idx="4">
                  <c:v>22.39</c:v>
                </c:pt>
              </c:numCache>
            </c:numRef>
          </c:val>
          <c:extLst>
            <c:ext xmlns:c16="http://schemas.microsoft.com/office/drawing/2014/chart" uri="{C3380CC4-5D6E-409C-BE32-E72D297353CC}">
              <c16:uniqueId val="{00000000-23B4-46D9-8D81-0BF79A0E76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23B4-46D9-8D81-0BF79A0E76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10.58</c:v>
                </c:pt>
                <c:pt idx="1">
                  <c:v>12.23</c:v>
                </c:pt>
                <c:pt idx="2">
                  <c:v>13.46</c:v>
                </c:pt>
                <c:pt idx="3">
                  <c:v>15.22</c:v>
                </c:pt>
                <c:pt idx="4">
                  <c:v>17.059999999999999</c:v>
                </c:pt>
              </c:numCache>
            </c:numRef>
          </c:val>
          <c:extLst>
            <c:ext xmlns:c16="http://schemas.microsoft.com/office/drawing/2014/chart" uri="{C3380CC4-5D6E-409C-BE32-E72D297353CC}">
              <c16:uniqueId val="{00000000-5B3D-453F-86B3-0A9254C7E1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5B3D-453F-86B3-0A9254C7E1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57-484C-AD36-79A8FF6D91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3457-484C-AD36-79A8FF6D91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20.25</c:v>
                </c:pt>
                <c:pt idx="1">
                  <c:v>28.16</c:v>
                </c:pt>
                <c:pt idx="2">
                  <c:v>34.25</c:v>
                </c:pt>
                <c:pt idx="3">
                  <c:v>50.7</c:v>
                </c:pt>
                <c:pt idx="4">
                  <c:v>60.2</c:v>
                </c:pt>
              </c:numCache>
            </c:numRef>
          </c:val>
          <c:extLst>
            <c:ext xmlns:c16="http://schemas.microsoft.com/office/drawing/2014/chart" uri="{C3380CC4-5D6E-409C-BE32-E72D297353CC}">
              <c16:uniqueId val="{00000000-6237-40A3-A7E0-3E397C2F83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6237-40A3-A7E0-3E397C2F83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577.26</c:v>
                </c:pt>
                <c:pt idx="1">
                  <c:v>950.89</c:v>
                </c:pt>
                <c:pt idx="2">
                  <c:v>677.62</c:v>
                </c:pt>
                <c:pt idx="3">
                  <c:v>591.34</c:v>
                </c:pt>
                <c:pt idx="4">
                  <c:v>429.15</c:v>
                </c:pt>
              </c:numCache>
            </c:numRef>
          </c:val>
          <c:extLst>
            <c:ext xmlns:c16="http://schemas.microsoft.com/office/drawing/2014/chart" uri="{C3380CC4-5D6E-409C-BE32-E72D297353CC}">
              <c16:uniqueId val="{00000000-3F31-40E7-B0ED-2A1DB88E7A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3F31-40E7-B0ED-2A1DB88E7A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72.62</c:v>
                </c:pt>
                <c:pt idx="1">
                  <c:v>83.49</c:v>
                </c:pt>
                <c:pt idx="2">
                  <c:v>75.91</c:v>
                </c:pt>
                <c:pt idx="3">
                  <c:v>78.12</c:v>
                </c:pt>
                <c:pt idx="4">
                  <c:v>86.97</c:v>
                </c:pt>
              </c:numCache>
            </c:numRef>
          </c:val>
          <c:extLst>
            <c:ext xmlns:c16="http://schemas.microsoft.com/office/drawing/2014/chart" uri="{C3380CC4-5D6E-409C-BE32-E72D297353CC}">
              <c16:uniqueId val="{00000000-6789-4231-8D05-4971C5D002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6789-4231-8D05-4971C5D002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181.04</c:v>
                </c:pt>
                <c:pt idx="1">
                  <c:v>154.22999999999999</c:v>
                </c:pt>
                <c:pt idx="2">
                  <c:v>171.2</c:v>
                </c:pt>
                <c:pt idx="3">
                  <c:v>167.28</c:v>
                </c:pt>
                <c:pt idx="4">
                  <c:v>175.83</c:v>
                </c:pt>
              </c:numCache>
            </c:numRef>
          </c:val>
          <c:extLst>
            <c:ext xmlns:c16="http://schemas.microsoft.com/office/drawing/2014/chart" uri="{C3380CC4-5D6E-409C-BE32-E72D297353CC}">
              <c16:uniqueId val="{00000000-AF9B-4C39-9FA5-023068F8A6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AF9B-4C39-9FA5-023068F8A6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神奈川県　鎌倉市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非設置</v>
      </c>
      <c r="AE8" s="65"/>
      <c r="AF8" s="65"/>
      <c r="AG8" s="65"/>
      <c r="AH8" s="65"/>
      <c r="AI8" s="65"/>
      <c r="AJ8" s="65"/>
      <c r="AK8" s="3"/>
      <c r="AL8" s="44">
        <f>データ!S6</f>
        <v>175625</v>
      </c>
      <c r="AM8" s="44"/>
      <c r="AN8" s="44"/>
      <c r="AO8" s="44"/>
      <c r="AP8" s="44"/>
      <c r="AQ8" s="44"/>
      <c r="AR8" s="44"/>
      <c r="AS8" s="44"/>
      <c r="AT8" s="45">
        <f>データ!T6</f>
        <v>39.659999999999997</v>
      </c>
      <c r="AU8" s="45"/>
      <c r="AV8" s="45"/>
      <c r="AW8" s="45"/>
      <c r="AX8" s="45"/>
      <c r="AY8" s="45"/>
      <c r="AZ8" s="45"/>
      <c r="BA8" s="45"/>
      <c r="BB8" s="45">
        <f>データ!U6</f>
        <v>4428.2700000000004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63.97</v>
      </c>
      <c r="J10" s="45"/>
      <c r="K10" s="45"/>
      <c r="L10" s="45"/>
      <c r="M10" s="45"/>
      <c r="N10" s="45"/>
      <c r="O10" s="45"/>
      <c r="P10" s="45">
        <f>データ!P6</f>
        <v>97.76</v>
      </c>
      <c r="Q10" s="45"/>
      <c r="R10" s="45"/>
      <c r="S10" s="45"/>
      <c r="T10" s="45"/>
      <c r="U10" s="45"/>
      <c r="V10" s="45"/>
      <c r="W10" s="45">
        <f>データ!Q6</f>
        <v>90.88</v>
      </c>
      <c r="X10" s="45"/>
      <c r="Y10" s="45"/>
      <c r="Z10" s="45"/>
      <c r="AA10" s="45"/>
      <c r="AB10" s="45"/>
      <c r="AC10" s="45"/>
      <c r="AD10" s="44">
        <f>データ!R6</f>
        <v>2754</v>
      </c>
      <c r="AE10" s="44"/>
      <c r="AF10" s="44"/>
      <c r="AG10" s="44"/>
      <c r="AH10" s="44"/>
      <c r="AI10" s="44"/>
      <c r="AJ10" s="44"/>
      <c r="AK10" s="2"/>
      <c r="AL10" s="44">
        <f>データ!V6</f>
        <v>171352</v>
      </c>
      <c r="AM10" s="44"/>
      <c r="AN10" s="44"/>
      <c r="AO10" s="44"/>
      <c r="AP10" s="44"/>
      <c r="AQ10" s="44"/>
      <c r="AR10" s="44"/>
      <c r="AS10" s="44"/>
      <c r="AT10" s="45">
        <f>データ!W6</f>
        <v>24.18</v>
      </c>
      <c r="AU10" s="45"/>
      <c r="AV10" s="45"/>
      <c r="AW10" s="45"/>
      <c r="AX10" s="45"/>
      <c r="AY10" s="45"/>
      <c r="AZ10" s="45"/>
      <c r="BA10" s="45"/>
      <c r="BB10" s="45">
        <f>データ!X6</f>
        <v>7086.52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qeD+yAzp/ErqGUwf4U6Myy0LznoFZ7ef8h+HC3itUAyUkHW2gRuuBnWLm4X8n+5H8M1LTpsM/6C0NSov1WRfQ==" saltValue="Cu90aNPLTVdddEId7Juv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142042</v>
      </c>
      <c r="D6" s="19">
        <f t="shared" si="3"/>
        <v>46</v>
      </c>
      <c r="E6" s="19">
        <f t="shared" si="3"/>
        <v>17</v>
      </c>
      <c r="F6" s="19">
        <f t="shared" si="3"/>
        <v>1</v>
      </c>
      <c r="G6" s="19">
        <f t="shared" si="3"/>
        <v>0</v>
      </c>
      <c r="H6" s="19" t="str">
        <f t="shared" si="3"/>
        <v>神奈川県　鎌倉市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63.97</v>
      </c>
      <c r="P6" s="20">
        <f t="shared" si="3"/>
        <v>97.76</v>
      </c>
      <c r="Q6" s="20">
        <f t="shared" si="3"/>
        <v>90.88</v>
      </c>
      <c r="R6" s="20">
        <f t="shared" si="3"/>
        <v>2754</v>
      </c>
      <c r="S6" s="20">
        <f t="shared" si="3"/>
        <v>175625</v>
      </c>
      <c r="T6" s="20">
        <f t="shared" si="3"/>
        <v>39.659999999999997</v>
      </c>
      <c r="U6" s="20">
        <f t="shared" si="3"/>
        <v>4428.2700000000004</v>
      </c>
      <c r="V6" s="20">
        <f t="shared" si="3"/>
        <v>171352</v>
      </c>
      <c r="W6" s="20">
        <f t="shared" si="3"/>
        <v>24.18</v>
      </c>
      <c r="X6" s="20">
        <f t="shared" si="3"/>
        <v>7086.52</v>
      </c>
      <c r="Y6" s="21">
        <f>IF(Y7="",NA(),Y7)</f>
        <v>112.06</v>
      </c>
      <c r="Z6" s="21">
        <f t="shared" ref="Z6:AH6" si="4">IF(Z7="",NA(),Z7)</f>
        <v>108.53</v>
      </c>
      <c r="AA6" s="21">
        <f t="shared" si="4"/>
        <v>104.95</v>
      </c>
      <c r="AB6" s="21">
        <f t="shared" si="4"/>
        <v>104.41</v>
      </c>
      <c r="AC6" s="21">
        <f t="shared" si="4"/>
        <v>109.38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20.25</v>
      </c>
      <c r="AV6" s="21">
        <f t="shared" ref="AV6:BD6" si="6">IF(AV7="",NA(),AV7)</f>
        <v>28.16</v>
      </c>
      <c r="AW6" s="21">
        <f t="shared" si="6"/>
        <v>34.25</v>
      </c>
      <c r="AX6" s="21">
        <f t="shared" si="6"/>
        <v>50.7</v>
      </c>
      <c r="AY6" s="21">
        <f t="shared" si="6"/>
        <v>60.2</v>
      </c>
      <c r="AZ6" s="21">
        <f t="shared" si="6"/>
        <v>73.02</v>
      </c>
      <c r="BA6" s="21">
        <f t="shared" si="6"/>
        <v>72.930000000000007</v>
      </c>
      <c r="BB6" s="21">
        <f t="shared" si="6"/>
        <v>80.08</v>
      </c>
      <c r="BC6" s="21">
        <f t="shared" si="6"/>
        <v>87.33</v>
      </c>
      <c r="BD6" s="21">
        <f t="shared" si="6"/>
        <v>92.26</v>
      </c>
      <c r="BE6" s="20" t="str">
        <f>IF(BE7="","",IF(BE7="-","【-】","【"&amp;SUBSTITUTE(TEXT(BE7,"#,##0.00"),"-","△")&amp;"】"))</f>
        <v>【78.43】</v>
      </c>
      <c r="BF6" s="21">
        <f>IF(BF7="",NA(),BF7)</f>
        <v>577.26</v>
      </c>
      <c r="BG6" s="21">
        <f t="shared" ref="BG6:BO6" si="7">IF(BG7="",NA(),BG7)</f>
        <v>950.89</v>
      </c>
      <c r="BH6" s="21">
        <f t="shared" si="7"/>
        <v>677.62</v>
      </c>
      <c r="BI6" s="21">
        <f t="shared" si="7"/>
        <v>591.34</v>
      </c>
      <c r="BJ6" s="21">
        <f t="shared" si="7"/>
        <v>429.15</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72.62</v>
      </c>
      <c r="BR6" s="21">
        <f t="shared" ref="BR6:BZ6" si="8">IF(BR7="",NA(),BR7)</f>
        <v>83.49</v>
      </c>
      <c r="BS6" s="21">
        <f t="shared" si="8"/>
        <v>75.91</v>
      </c>
      <c r="BT6" s="21">
        <f t="shared" si="8"/>
        <v>78.12</v>
      </c>
      <c r="BU6" s="21">
        <f t="shared" si="8"/>
        <v>86.97</v>
      </c>
      <c r="BV6" s="21">
        <f t="shared" si="8"/>
        <v>97.91</v>
      </c>
      <c r="BW6" s="21">
        <f t="shared" si="8"/>
        <v>98.61</v>
      </c>
      <c r="BX6" s="21">
        <f t="shared" si="8"/>
        <v>98.75</v>
      </c>
      <c r="BY6" s="21">
        <f t="shared" si="8"/>
        <v>98.36</v>
      </c>
      <c r="BZ6" s="21">
        <f t="shared" si="8"/>
        <v>97.29</v>
      </c>
      <c r="CA6" s="20" t="str">
        <f>IF(CA7="","",IF(CA7="-","【-】","【"&amp;SUBSTITUTE(TEXT(CA7,"#,##0.00"),"-","△")&amp;"】"))</f>
        <v>【97.81】</v>
      </c>
      <c r="CB6" s="21">
        <f>IF(CB7="",NA(),CB7)</f>
        <v>181.04</v>
      </c>
      <c r="CC6" s="21">
        <f t="shared" ref="CC6:CK6" si="9">IF(CC7="",NA(),CC7)</f>
        <v>154.22999999999999</v>
      </c>
      <c r="CD6" s="21">
        <f t="shared" si="9"/>
        <v>171.2</v>
      </c>
      <c r="CE6" s="21">
        <f t="shared" si="9"/>
        <v>167.28</v>
      </c>
      <c r="CF6" s="21">
        <f t="shared" si="9"/>
        <v>175.83</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54.89</v>
      </c>
      <c r="CN6" s="21">
        <f t="shared" ref="CN6:CV6" si="10">IF(CN7="",NA(),CN7)</f>
        <v>56.04</v>
      </c>
      <c r="CO6" s="21">
        <f t="shared" si="10"/>
        <v>56.68</v>
      </c>
      <c r="CP6" s="21">
        <f t="shared" si="10"/>
        <v>54.26</v>
      </c>
      <c r="CQ6" s="21">
        <f t="shared" si="10"/>
        <v>51.47</v>
      </c>
      <c r="CR6" s="21">
        <f t="shared" si="10"/>
        <v>61.32</v>
      </c>
      <c r="CS6" s="21">
        <f t="shared" si="10"/>
        <v>61.7</v>
      </c>
      <c r="CT6" s="21">
        <f t="shared" si="10"/>
        <v>63.04</v>
      </c>
      <c r="CU6" s="21">
        <f t="shared" si="10"/>
        <v>60.55</v>
      </c>
      <c r="CV6" s="21">
        <f t="shared" si="10"/>
        <v>61.49</v>
      </c>
      <c r="CW6" s="20" t="str">
        <f>IF(CW7="","",IF(CW7="-","【-】","【"&amp;SUBSTITUTE(TEXT(CW7,"#,##0.00"),"-","△")&amp;"】"))</f>
        <v>【58.94】</v>
      </c>
      <c r="CX6" s="21">
        <f>IF(CX7="",NA(),CX7)</f>
        <v>93.51</v>
      </c>
      <c r="CY6" s="21">
        <f t="shared" ref="CY6:DG6" si="11">IF(CY7="",NA(),CY7)</f>
        <v>93.51</v>
      </c>
      <c r="CZ6" s="21">
        <f t="shared" si="11"/>
        <v>93.57</v>
      </c>
      <c r="DA6" s="21">
        <f t="shared" si="11"/>
        <v>93.66</v>
      </c>
      <c r="DB6" s="21">
        <f t="shared" si="11"/>
        <v>93.64</v>
      </c>
      <c r="DC6" s="21">
        <f t="shared" si="11"/>
        <v>94.58</v>
      </c>
      <c r="DD6" s="21">
        <f t="shared" si="11"/>
        <v>94.56</v>
      </c>
      <c r="DE6" s="21">
        <f t="shared" si="11"/>
        <v>94.75</v>
      </c>
      <c r="DF6" s="21">
        <f t="shared" si="11"/>
        <v>94.92</v>
      </c>
      <c r="DG6" s="21">
        <f t="shared" si="11"/>
        <v>95.01</v>
      </c>
      <c r="DH6" s="20" t="str">
        <f>IF(DH7="","",IF(DH7="-","【-】","【"&amp;SUBSTITUTE(TEXT(DH7,"#,##0.00"),"-","△")&amp;"】"))</f>
        <v>【95.91】</v>
      </c>
      <c r="DI6" s="21">
        <f>IF(DI7="",NA(),DI7)</f>
        <v>4.71</v>
      </c>
      <c r="DJ6" s="21">
        <f t="shared" ref="DJ6:DR6" si="12">IF(DJ7="",NA(),DJ7)</f>
        <v>9.3000000000000007</v>
      </c>
      <c r="DK6" s="21">
        <f t="shared" si="12"/>
        <v>13.79</v>
      </c>
      <c r="DL6" s="21">
        <f t="shared" si="12"/>
        <v>18.16</v>
      </c>
      <c r="DM6" s="21">
        <f t="shared" si="12"/>
        <v>22.39</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10.58</v>
      </c>
      <c r="DU6" s="21">
        <f t="shared" ref="DU6:EC6" si="13">IF(DU7="",NA(),DU7)</f>
        <v>12.23</v>
      </c>
      <c r="DV6" s="21">
        <f t="shared" si="13"/>
        <v>13.46</v>
      </c>
      <c r="DW6" s="21">
        <f t="shared" si="13"/>
        <v>15.22</v>
      </c>
      <c r="DX6" s="21">
        <f t="shared" si="13"/>
        <v>17.059999999999999</v>
      </c>
      <c r="DY6" s="21">
        <f t="shared" si="13"/>
        <v>4.95</v>
      </c>
      <c r="DZ6" s="21">
        <f t="shared" si="13"/>
        <v>5.64</v>
      </c>
      <c r="EA6" s="21">
        <f t="shared" si="13"/>
        <v>6.43</v>
      </c>
      <c r="EB6" s="21">
        <f t="shared" si="13"/>
        <v>7.75</v>
      </c>
      <c r="EC6" s="21">
        <f t="shared" si="13"/>
        <v>9.44</v>
      </c>
      <c r="ED6" s="20" t="str">
        <f>IF(ED7="","",IF(ED7="-","【-】","【"&amp;SUBSTITUTE(TEXT(ED7,"#,##0.00"),"-","△")&amp;"】"))</f>
        <v>【8.68】</v>
      </c>
      <c r="EE6" s="20">
        <f>IF(EE7="",NA(),EE7)</f>
        <v>0</v>
      </c>
      <c r="EF6" s="21">
        <f t="shared" ref="EF6:EN6" si="14">IF(EF7="",NA(),EF7)</f>
        <v>0.02</v>
      </c>
      <c r="EG6" s="20">
        <f t="shared" si="14"/>
        <v>0</v>
      </c>
      <c r="EH6" s="21">
        <f t="shared" si="14"/>
        <v>0.02</v>
      </c>
      <c r="EI6" s="21">
        <f t="shared" si="14"/>
        <v>0.01</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142042</v>
      </c>
      <c r="D7" s="23">
        <v>46</v>
      </c>
      <c r="E7" s="23">
        <v>17</v>
      </c>
      <c r="F7" s="23">
        <v>1</v>
      </c>
      <c r="G7" s="23">
        <v>0</v>
      </c>
      <c r="H7" s="23" t="s">
        <v>95</v>
      </c>
      <c r="I7" s="23" t="s">
        <v>96</v>
      </c>
      <c r="J7" s="23" t="s">
        <v>97</v>
      </c>
      <c r="K7" s="23" t="s">
        <v>98</v>
      </c>
      <c r="L7" s="23" t="s">
        <v>99</v>
      </c>
      <c r="M7" s="23" t="s">
        <v>100</v>
      </c>
      <c r="N7" s="24" t="s">
        <v>101</v>
      </c>
      <c r="O7" s="24">
        <v>63.97</v>
      </c>
      <c r="P7" s="24">
        <v>97.76</v>
      </c>
      <c r="Q7" s="24">
        <v>90.88</v>
      </c>
      <c r="R7" s="24">
        <v>2754</v>
      </c>
      <c r="S7" s="24">
        <v>175625</v>
      </c>
      <c r="T7" s="24">
        <v>39.659999999999997</v>
      </c>
      <c r="U7" s="24">
        <v>4428.2700000000004</v>
      </c>
      <c r="V7" s="24">
        <v>171352</v>
      </c>
      <c r="W7" s="24">
        <v>24.18</v>
      </c>
      <c r="X7" s="24">
        <v>7086.52</v>
      </c>
      <c r="Y7" s="24">
        <v>112.06</v>
      </c>
      <c r="Z7" s="24">
        <v>108.53</v>
      </c>
      <c r="AA7" s="24">
        <v>104.95</v>
      </c>
      <c r="AB7" s="24">
        <v>104.41</v>
      </c>
      <c r="AC7" s="24">
        <v>109.38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20.25</v>
      </c>
      <c r="AV7" s="24">
        <v>28.16</v>
      </c>
      <c r="AW7" s="24">
        <v>34.25</v>
      </c>
      <c r="AX7" s="24">
        <v>50.7</v>
      </c>
      <c r="AY7" s="24">
        <v>60.2</v>
      </c>
      <c r="AZ7" s="24">
        <v>73.02</v>
      </c>
      <c r="BA7" s="24">
        <v>72.930000000000007</v>
      </c>
      <c r="BB7" s="24">
        <v>80.08</v>
      </c>
      <c r="BC7" s="24">
        <v>87.33</v>
      </c>
      <c r="BD7" s="24">
        <v>92.26</v>
      </c>
      <c r="BE7" s="24">
        <v>78.430000000000007</v>
      </c>
      <c r="BF7" s="24">
        <v>577.26</v>
      </c>
      <c r="BG7" s="24">
        <v>950.89</v>
      </c>
      <c r="BH7" s="24">
        <v>677.62</v>
      </c>
      <c r="BI7" s="24">
        <v>591.34</v>
      </c>
      <c r="BJ7" s="24">
        <v>429.15</v>
      </c>
      <c r="BK7" s="24">
        <v>708.89</v>
      </c>
      <c r="BL7" s="24">
        <v>730.52</v>
      </c>
      <c r="BM7" s="24">
        <v>672.33</v>
      </c>
      <c r="BN7" s="24">
        <v>668.8</v>
      </c>
      <c r="BO7" s="24">
        <v>652.79999999999995</v>
      </c>
      <c r="BP7" s="24">
        <v>630.82000000000005</v>
      </c>
      <c r="BQ7" s="24">
        <v>72.62</v>
      </c>
      <c r="BR7" s="24">
        <v>83.49</v>
      </c>
      <c r="BS7" s="24">
        <v>75.91</v>
      </c>
      <c r="BT7" s="24">
        <v>78.12</v>
      </c>
      <c r="BU7" s="24">
        <v>86.97</v>
      </c>
      <c r="BV7" s="24">
        <v>97.91</v>
      </c>
      <c r="BW7" s="24">
        <v>98.61</v>
      </c>
      <c r="BX7" s="24">
        <v>98.75</v>
      </c>
      <c r="BY7" s="24">
        <v>98.36</v>
      </c>
      <c r="BZ7" s="24">
        <v>97.29</v>
      </c>
      <c r="CA7" s="24">
        <v>97.81</v>
      </c>
      <c r="CB7" s="24">
        <v>181.04</v>
      </c>
      <c r="CC7" s="24">
        <v>154.22999999999999</v>
      </c>
      <c r="CD7" s="24">
        <v>171.2</v>
      </c>
      <c r="CE7" s="24">
        <v>167.28</v>
      </c>
      <c r="CF7" s="24">
        <v>175.83</v>
      </c>
      <c r="CG7" s="24">
        <v>144.11000000000001</v>
      </c>
      <c r="CH7" s="24">
        <v>141.24</v>
      </c>
      <c r="CI7" s="24">
        <v>142.03</v>
      </c>
      <c r="CJ7" s="24">
        <v>142.11000000000001</v>
      </c>
      <c r="CK7" s="24">
        <v>145.49</v>
      </c>
      <c r="CL7" s="24">
        <v>138.75</v>
      </c>
      <c r="CM7" s="24">
        <v>54.89</v>
      </c>
      <c r="CN7" s="24">
        <v>56.04</v>
      </c>
      <c r="CO7" s="24">
        <v>56.68</v>
      </c>
      <c r="CP7" s="24">
        <v>54.26</v>
      </c>
      <c r="CQ7" s="24">
        <v>51.47</v>
      </c>
      <c r="CR7" s="24">
        <v>61.32</v>
      </c>
      <c r="CS7" s="24">
        <v>61.7</v>
      </c>
      <c r="CT7" s="24">
        <v>63.04</v>
      </c>
      <c r="CU7" s="24">
        <v>60.55</v>
      </c>
      <c r="CV7" s="24">
        <v>61.49</v>
      </c>
      <c r="CW7" s="24">
        <v>58.94</v>
      </c>
      <c r="CX7" s="24">
        <v>93.51</v>
      </c>
      <c r="CY7" s="24">
        <v>93.51</v>
      </c>
      <c r="CZ7" s="24">
        <v>93.57</v>
      </c>
      <c r="DA7" s="24">
        <v>93.66</v>
      </c>
      <c r="DB7" s="24">
        <v>93.64</v>
      </c>
      <c r="DC7" s="24">
        <v>94.58</v>
      </c>
      <c r="DD7" s="24">
        <v>94.56</v>
      </c>
      <c r="DE7" s="24">
        <v>94.75</v>
      </c>
      <c r="DF7" s="24">
        <v>94.92</v>
      </c>
      <c r="DG7" s="24">
        <v>95.01</v>
      </c>
      <c r="DH7" s="24">
        <v>95.91</v>
      </c>
      <c r="DI7" s="24">
        <v>4.71</v>
      </c>
      <c r="DJ7" s="24">
        <v>9.3000000000000007</v>
      </c>
      <c r="DK7" s="24">
        <v>13.79</v>
      </c>
      <c r="DL7" s="24">
        <v>18.16</v>
      </c>
      <c r="DM7" s="24">
        <v>22.39</v>
      </c>
      <c r="DN7" s="24">
        <v>31.01</v>
      </c>
      <c r="DO7" s="24">
        <v>28.87</v>
      </c>
      <c r="DP7" s="24">
        <v>31.34</v>
      </c>
      <c r="DQ7" s="24">
        <v>32.909999999999997</v>
      </c>
      <c r="DR7" s="24">
        <v>34.869999999999997</v>
      </c>
      <c r="DS7" s="24">
        <v>41.09</v>
      </c>
      <c r="DT7" s="24">
        <v>10.58</v>
      </c>
      <c r="DU7" s="24">
        <v>12.23</v>
      </c>
      <c r="DV7" s="24">
        <v>13.46</v>
      </c>
      <c r="DW7" s="24">
        <v>15.22</v>
      </c>
      <c r="DX7" s="24">
        <v>17.059999999999999</v>
      </c>
      <c r="DY7" s="24">
        <v>4.95</v>
      </c>
      <c r="DZ7" s="24">
        <v>5.64</v>
      </c>
      <c r="EA7" s="24">
        <v>6.43</v>
      </c>
      <c r="EB7" s="24">
        <v>7.75</v>
      </c>
      <c r="EC7" s="24">
        <v>9.44</v>
      </c>
      <c r="ED7" s="24">
        <v>8.68</v>
      </c>
      <c r="EE7" s="24">
        <v>0</v>
      </c>
      <c r="EF7" s="24">
        <v>0.02</v>
      </c>
      <c r="EG7" s="24">
        <v>0</v>
      </c>
      <c r="EH7" s="24">
        <v>0.02</v>
      </c>
      <c r="EI7" s="24">
        <v>0.01</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A00P064</cp:lastModifiedBy>
  <cp:lastPrinted>2025-03-03T05:04:55Z</cp:lastPrinted>
  <dcterms:created xsi:type="dcterms:W3CDTF">2025-01-24T07:00:55Z</dcterms:created>
  <dcterms:modified xsi:type="dcterms:W3CDTF">2025-03-03T05:06:33Z</dcterms:modified>
  <cp:category/>
</cp:coreProperties>
</file>