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Y:\２下水道経営課データ移行用\022-★経営分析比較表の策定及び公表\R7\"/>
    </mc:Choice>
  </mc:AlternateContent>
  <xr:revisionPtr revIDLastSave="0" documentId="13_ncr:1_{AB23AE1C-BC22-494A-9874-1DFC19E3B8D1}" xr6:coauthVersionLast="47" xr6:coauthVersionMax="47" xr10:uidLastSave="{00000000-0000-0000-0000-000000000000}"/>
  <workbookProtection workbookAlgorithmName="SHA-512" workbookHashValue="QF4fg2brSEw4POpi+qXXWG22TTt1pYhfiS0vJHP7fntSTN2smJnF+OSa08klH7BdmkaHD3dvhak3dSZdqtDaXQ==" workbookSaltValue="XQYW0jVILLtyb/yyT4voSw==" workbookSpinCount="100000" lockStructure="1"/>
  <bookViews>
    <workbookView xWindow="-110" yWindow="-110" windowWidth="19420" windowHeight="1150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O85" i="4" s="1"/>
  <c r="EN6" i="5"/>
  <c r="EM6" i="5"/>
  <c r="EL6" i="5"/>
  <c r="EK6" i="5"/>
  <c r="EJ6" i="5"/>
  <c r="EI6" i="5"/>
  <c r="EH6" i="5"/>
  <c r="EG6" i="5"/>
  <c r="EF6" i="5"/>
  <c r="EE6" i="5"/>
  <c r="ED6" i="5"/>
  <c r="N85" i="4" s="1"/>
  <c r="EC6" i="5"/>
  <c r="EB6" i="5"/>
  <c r="EA6" i="5"/>
  <c r="DZ6" i="5"/>
  <c r="DY6" i="5"/>
  <c r="DX6" i="5"/>
  <c r="DW6" i="5"/>
  <c r="DV6" i="5"/>
  <c r="DU6" i="5"/>
  <c r="DT6" i="5"/>
  <c r="DS6" i="5"/>
  <c r="M85" i="4" s="1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K85" i="4" s="1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I85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G85" i="4" s="1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E85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AL10" i="4" s="1"/>
  <c r="U6" i="5"/>
  <c r="BB8" i="4" s="1"/>
  <c r="T6" i="5"/>
  <c r="S6" i="5"/>
  <c r="AL8" i="4" s="1"/>
  <c r="R6" i="5"/>
  <c r="AD10" i="4" s="1"/>
  <c r="Q6" i="5"/>
  <c r="W10" i="4" s="1"/>
  <c r="P6" i="5"/>
  <c r="P10" i="4" s="1"/>
  <c r="O6" i="5"/>
  <c r="I10" i="4" s="1"/>
  <c r="N6" i="5"/>
  <c r="B10" i="4" s="1"/>
  <c r="M6" i="5"/>
  <c r="AD8" i="4" s="1"/>
  <c r="L6" i="5"/>
  <c r="K6" i="5"/>
  <c r="P8" i="4" s="1"/>
  <c r="J6" i="5"/>
  <c r="I8" i="4" s="1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H85" i="4"/>
  <c r="AT8" i="4"/>
  <c r="W8" i="4"/>
</calcChain>
</file>

<file path=xl/sharedStrings.xml><?xml version="1.0" encoding="utf-8"?>
<sst xmlns="http://schemas.openxmlformats.org/spreadsheetml/2006/main" count="231" uniqueCount="116">
  <si>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</si>
  <si>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</si>
  <si>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</si>
  <si>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</si>
  <si>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</si>
  <si>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</si>
  <si>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</si>
  <si>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</si>
  <si>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</si>
  <si>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</si>
  <si>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</si>
  <si>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</si>
  <si>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</si>
  <si>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</si>
  <si>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</si>
  <si>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</si>
  <si>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</si>
  <si>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</si>
  <si>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</si>
  <si>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</si>
  <si>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</si>
  <si>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</si>
  <si>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</si>
  <si>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</si>
  <si>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</si>
  <si>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</si>
  <si>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</si>
  <si>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</si>
  <si>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</si>
  <si>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</si>
  <si>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</si>
  <si>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</si>
  <si>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</si>
  <si>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</si>
  <si>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</si>
  <si>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</si>
  <si>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</si>
  <si>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</si>
  <si>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</si>
  <si>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</si>
  <si>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</si>
  <si>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</si>
  <si>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</si>
  <si>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</si>
  <si>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</si>
  <si>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</si>
  <si>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</si>
  <si>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</si>
  <si>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</si>
  <si>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</si>
  <si>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</si>
  <si>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</si>
  <si>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</si>
  <si>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</si>
  <si>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</si>
  <si>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</si>
  <si>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</si>
  <si>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</si>
  <si>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</si>
  <si>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</si>
  <si>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</si>
  <si>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</si>
  <si>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</si>
  <si>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</si>
  <si>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</si>
  <si>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</si>
  <si>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</si>
  <si>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</si>
  <si>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</si>
  <si>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</si>
  <si>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</si>
  <si>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</si>
  <si>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</si>
  <si>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</si>
  <si>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</si>
  <si>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</si>
  <si>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</si>
  <si>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</si>
  <si>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</si>
  <si>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</si>
  <si>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</si>
  <si>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</si>
  <si>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</si>
  <si>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</si>
  <si>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</si>
  <si>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</si>
  <si>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</si>
  <si>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</si>
  <si>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</si>
  <si>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</si>
  <si>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</si>
  <si>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</si>
  <si>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</si>
  <si>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</si>
  <si>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</si>
  <si>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</si>
  <si>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神奈川県　鎌倉市</t>
  </si>
  <si>
    <t>法適用</t>
  </si>
  <si>
    <t>下水道事業</t>
  </si>
  <si>
    <t>公共下水道</t>
  </si>
  <si>
    <t>Ac1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</si>
  <si>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</si>
  <si>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</si>
  <si>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</si>
  <si>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</si>
  <si>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</si>
  <si>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</si>
  <si>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</si>
  <si>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</si>
  <si>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</si>
  <si>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</si>
  <si>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</si>
  <si>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</si>
  <si>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r>
      <t>　本市では、今後、物価等の高騰や計画の見直しにより、下水道施設の維持管理や改築・更新に係る費用は増大するとともに、企業債の借入額も増大することが見込まれます。　　
　老朽化が進んでいる下水道施設については、鎌倉市下水道ストックマネジメント計画等に基づき、予防保全型の管理への移行を進め、更新費用の圧縮と平準化を目指します。
　また、令和８年(2026年)３月に鎌倉市公共下水道経営戦略の改定</t>
    </r>
    <r>
      <rPr>
        <sz val="11"/>
        <rFont val="ＭＳ ゴシック"/>
        <family val="3"/>
        <charset val="128"/>
      </rPr>
      <t>を予定しており、着実に事業を実施していくことで、下水道事業</t>
    </r>
    <r>
      <rPr>
        <sz val="11"/>
        <color theme="1"/>
        <rFont val="ＭＳ ゴシック"/>
        <family val="3"/>
        <charset val="128"/>
      </rPr>
      <t>運営のより一層の効率化を図っていきます。</t>
    </r>
    <rPh sb="1" eb="3">
      <t>ホンシ</t>
    </rPh>
    <rPh sb="6" eb="8">
      <t>コンゴ</t>
    </rPh>
    <rPh sb="11" eb="12">
      <t>トウ</t>
    </rPh>
    <rPh sb="15" eb="17">
      <t>ケイカク</t>
    </rPh>
    <rPh sb="18" eb="20">
      <t>ミナオ</t>
    </rPh>
    <rPh sb="25" eb="26">
      <t>カン</t>
    </rPh>
    <rPh sb="31" eb="33">
      <t>イジ</t>
    </rPh>
    <rPh sb="33" eb="35">
      <t>カンリ</t>
    </rPh>
    <rPh sb="39" eb="41">
      <t>コウシン</t>
    </rPh>
    <rPh sb="42" eb="43">
      <t>カカ</t>
    </rPh>
    <rPh sb="44" eb="46">
      <t>ヒヨウ</t>
    </rPh>
    <rPh sb="47" eb="49">
      <t>ゾウダイ</t>
    </rPh>
    <rPh sb="56" eb="58">
      <t>キギョウ</t>
    </rPh>
    <rPh sb="58" eb="59">
      <t>サイ</t>
    </rPh>
    <rPh sb="60" eb="62">
      <t>カリイレ</t>
    </rPh>
    <rPh sb="62" eb="63">
      <t>ガク</t>
    </rPh>
    <rPh sb="64" eb="66">
      <t>ゾウダイ</t>
    </rPh>
    <rPh sb="71" eb="73">
      <t>ミコ</t>
    </rPh>
    <rPh sb="182" eb="184">
      <t>コウキョウ</t>
    </rPh>
    <rPh sb="184" eb="187">
      <t>ゲスイドウ</t>
    </rPh>
    <rPh sb="187" eb="189">
      <t>ケイエイ</t>
    </rPh>
    <rPh sb="189" eb="191">
      <t>センリャク</t>
    </rPh>
    <rPh sb="193" eb="195">
      <t>カイテイ</t>
    </rPh>
    <rPh sb="195" eb="197">
      <t>ヨテイ</t>
    </rPh>
    <rPh sb="205" eb="207">
      <t>ジギョウ</t>
    </rPh>
    <rPh sb="208" eb="210">
      <t>ジッシ</t>
    </rPh>
    <rPh sb="219" eb="222">
      <t>ゲスイドウ</t>
    </rPh>
    <rPh sb="222" eb="224">
      <t>ジギョウ</t>
    </rPh>
    <phoneticPr fontId="4"/>
  </si>
  <si>
    <r>
      <t>　有形固定資産減価償却率は、類似団体平均値よりも低くなっていますが、本市の汚水管渠は、昭和33年度から工事着手していることから、管渠老朽化率は類似団体平均値よりも高く、</t>
    </r>
    <r>
      <rPr>
        <sz val="11"/>
        <rFont val="ＭＳ ゴシック"/>
        <family val="3"/>
        <charset val="128"/>
      </rPr>
      <t>上昇傾向にあります。</t>
    </r>
    <r>
      <rPr>
        <sz val="11"/>
        <color theme="1"/>
        <rFont val="ＭＳ ゴシック"/>
        <family val="3"/>
        <charset val="128"/>
      </rPr>
      <t xml:space="preserve">
　</t>
    </r>
    <r>
      <rPr>
        <sz val="11"/>
        <rFont val="ＭＳ ゴシック"/>
        <family val="3"/>
        <charset val="128"/>
      </rPr>
      <t>本市には汚水管渠約490km、雨水管渠約239km</t>
    </r>
    <r>
      <rPr>
        <sz val="11"/>
        <color theme="1"/>
        <rFont val="ＭＳ ゴシック"/>
        <family val="3"/>
        <charset val="128"/>
      </rPr>
      <t>の他、下水道終末処理場２施設、汚水中継ポンプ場６施設があり、水質汚濁や浸水リスクを下げる大きな役割があるため、点検・調査を適切に行い、必要に応じて更新等を実施していく必要があります。</t>
    </r>
    <rPh sb="37" eb="39">
      <t>オスイ</t>
    </rPh>
    <rPh sb="39" eb="41">
      <t>カンキョ</t>
    </rPh>
    <rPh sb="43" eb="45">
      <t>ショウワ</t>
    </rPh>
    <rPh sb="47" eb="48">
      <t>ネン</t>
    </rPh>
    <rPh sb="48" eb="49">
      <t>ド</t>
    </rPh>
    <rPh sb="51" eb="55">
      <t>コウジチャクシュ</t>
    </rPh>
    <rPh sb="64" eb="66">
      <t>カンキョ</t>
    </rPh>
    <rPh sb="66" eb="70">
      <t>ロウキュウカリツ</t>
    </rPh>
    <rPh sb="81" eb="82">
      <t>タカ</t>
    </rPh>
    <rPh sb="86" eb="88">
      <t>ケイコウ</t>
    </rPh>
    <rPh sb="124" eb="127">
      <t>ゲスイドウ</t>
    </rPh>
    <rPh sb="133" eb="135">
      <t>シセツ</t>
    </rPh>
    <rPh sb="136" eb="138">
      <t>オスイ</t>
    </rPh>
    <rPh sb="145" eb="147">
      <t>シセツ</t>
    </rPh>
    <rPh sb="168" eb="170">
      <t>ヤクワリ</t>
    </rPh>
    <rPh sb="179" eb="181">
      <t>チョウサ</t>
    </rPh>
    <rPh sb="182" eb="184">
      <t>テキセツ</t>
    </rPh>
    <rPh sb="185" eb="186">
      <t>オコナ</t>
    </rPh>
    <rPh sb="188" eb="190">
      <t>ヒツヨウ</t>
    </rPh>
    <rPh sb="191" eb="192">
      <t>オウ</t>
    </rPh>
    <rPh sb="194" eb="196">
      <t>コウシン</t>
    </rPh>
    <rPh sb="196" eb="197">
      <t>トウ</t>
    </rPh>
    <rPh sb="198" eb="200">
      <t>ジッシ</t>
    </rPh>
    <rPh sb="204" eb="206">
      <t>ヒツヨウ</t>
    </rPh>
    <phoneticPr fontId="4"/>
  </si>
  <si>
    <t>　経常収支比率及び経費回収率は、令和４年度以降上昇しています。これは下水道使用料収入の増加に伴うものです。
　流動比率は、類似団体平均値と比べて低い状態が続いていますが、企業債の償還が進んだことから改善している傾向です。また、企業債残高対事業規模比率についても年々低下していることから、企業債を順調に償還していることが分かります。なお、本市では今後、実施する下水道設備の更新等の財源として、企業債の活用を計画していることから、留意していく必要があります。
　本市は地形的制約などにより、市内に二つの下水道終末処理場を有していることなどから、下水道施設の維持管理費や減価償却費がかさみ、汚水処理費は高くなっています。また、節水型機器の普及や生活様式の変化により、有収水量も年々減少傾向にあることなどから、類似団体平均値と比べて汚水処理原価が高くなっています。
　本市の下水道事業における健全性・効率性の向上には、長期的な視野で、これからの時代に合わせた計画が必要です。</t>
    <rPh sb="16" eb="18">
      <t>レイワ</t>
    </rPh>
    <rPh sb="19" eb="21">
      <t>ネンド</t>
    </rPh>
    <rPh sb="21" eb="23">
      <t>イコウ</t>
    </rPh>
    <rPh sb="23" eb="25">
      <t>ジョウショウ</t>
    </rPh>
    <rPh sb="34" eb="37">
      <t>ゲスイドウ</t>
    </rPh>
    <rPh sb="37" eb="40">
      <t>シヨウリョウ</t>
    </rPh>
    <rPh sb="40" eb="42">
      <t>シュウニュウ</t>
    </rPh>
    <rPh sb="43" eb="45">
      <t>ゾウカ</t>
    </rPh>
    <rPh sb="46" eb="47">
      <t>トモナ</t>
    </rPh>
    <rPh sb="65" eb="68">
      <t>ヘイキンチ</t>
    </rPh>
    <rPh sb="85" eb="88">
      <t>キギョウサイ</t>
    </rPh>
    <rPh sb="105" eb="107">
      <t>ケイコウ</t>
    </rPh>
    <rPh sb="175" eb="177">
      <t>ジッシ</t>
    </rPh>
    <rPh sb="179" eb="182">
      <t>ゲスイドウ</t>
    </rPh>
    <rPh sb="185" eb="187">
      <t>コウシン</t>
    </rPh>
    <rPh sb="187" eb="188">
      <t>トウ</t>
    </rPh>
    <rPh sb="199" eb="201">
      <t>カツヨウ</t>
    </rPh>
    <rPh sb="202" eb="204">
      <t>ケイカク</t>
    </rPh>
    <rPh sb="213" eb="215">
      <t>リュウイ</t>
    </rPh>
    <rPh sb="229" eb="231">
      <t>ホンシ</t>
    </rPh>
    <rPh sb="232" eb="235">
      <t>チケイテキ</t>
    </rPh>
    <rPh sb="235" eb="237">
      <t>セイヤク</t>
    </rPh>
    <rPh sb="243" eb="245">
      <t>シナイ</t>
    </rPh>
    <rPh sb="246" eb="247">
      <t>フタ</t>
    </rPh>
    <rPh sb="249" eb="252">
      <t>ゲスイドウ</t>
    </rPh>
    <rPh sb="252" eb="254">
      <t>シュウマツ</t>
    </rPh>
    <rPh sb="254" eb="257">
      <t>ショリジョウ</t>
    </rPh>
    <rPh sb="258" eb="259">
      <t>ユウ</t>
    </rPh>
    <rPh sb="270" eb="273">
      <t>ゲスイドウ</t>
    </rPh>
    <rPh sb="273" eb="275">
      <t>シセツ</t>
    </rPh>
    <rPh sb="276" eb="278">
      <t>イジ</t>
    </rPh>
    <rPh sb="278" eb="281">
      <t>カンリヒ</t>
    </rPh>
    <rPh sb="282" eb="284">
      <t>ゲンカ</t>
    </rPh>
    <rPh sb="284" eb="286">
      <t>ショウキャク</t>
    </rPh>
    <rPh sb="286" eb="287">
      <t>ヒ</t>
    </rPh>
    <rPh sb="292" eb="294">
      <t>オスイ</t>
    </rPh>
    <rPh sb="294" eb="296">
      <t>ショリ</t>
    </rPh>
    <rPh sb="296" eb="297">
      <t>ヒ</t>
    </rPh>
    <rPh sb="298" eb="299">
      <t>タカ</t>
    </rPh>
    <rPh sb="351" eb="353">
      <t>ルイジ</t>
    </rPh>
    <rPh sb="353" eb="355">
      <t>ダンタイ</t>
    </rPh>
    <rPh sb="359" eb="360">
      <t>クラ</t>
    </rPh>
    <rPh sb="362" eb="364">
      <t>オスイ</t>
    </rPh>
    <rPh sb="364" eb="366">
      <t>ショリ</t>
    </rPh>
    <rPh sb="366" eb="368">
      <t>ゲンカ</t>
    </rPh>
    <rPh sb="369" eb="370">
      <t>タカ</t>
    </rPh>
    <rPh sb="380" eb="382">
      <t>ホンシ</t>
    </rPh>
    <rPh sb="383" eb="386">
      <t>ゲスイドウ</t>
    </rPh>
    <rPh sb="386" eb="388">
      <t>ジギョウ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</si>
</sst>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 formatCode="#,##0.00;&quot;△&quot;#,##0.00;&quot;-&quot;">
                  <c:v>0.02</c:v>
                </c:pt>
                <c:pt idx="1">
                  <c:v>0</c:v>
                </c:pt>
                <c:pt idx="2" formatCode="#,##0.00;&quot;△&quot;#,##0.00;&quot;-&quot;">
                  <c:v>0.02</c:v>
                </c:pt>
                <c:pt idx="3" formatCode="#,##0.00;&quot;△&quot;#,##0.00;&quot;-&quot;">
                  <c:v>0.01</c:v>
                </c:pt>
                <c:pt idx="4" formatCode="#,##0.00;&quot;△&quot;#,##0.00;&quot;-&quot;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2D-495F-AFE3-E443DFBA6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0.19</c:v>
                </c:pt>
                <c:pt idx="1">
                  <c:v>0.19</c:v>
                </c:pt>
                <c:pt idx="2">
                  <c:v>0.21</c:v>
                </c:pt>
                <c:pt idx="3">
                  <c:v>0.2</c:v>
                </c:pt>
                <c:pt idx="4">
                  <c:v>0.22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2D-495F-AFE3-E443DFBA6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56.04</c:v>
                </c:pt>
                <c:pt idx="1">
                  <c:v>56.68</c:v>
                </c:pt>
                <c:pt idx="2">
                  <c:v>54.26</c:v>
                </c:pt>
                <c:pt idx="3">
                  <c:v>51.47</c:v>
                </c:pt>
                <c:pt idx="4">
                  <c:v>51.32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A2-4BD3-824B-41C40F6EE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61.7</c:v>
                </c:pt>
                <c:pt idx="1">
                  <c:v>63.04</c:v>
                </c:pt>
                <c:pt idx="2">
                  <c:v>60.55</c:v>
                </c:pt>
                <c:pt idx="3">
                  <c:v>61.49</c:v>
                </c:pt>
                <c:pt idx="4">
                  <c:v>62.15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A2-4BD3-824B-41C40F6EE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93.51</c:v>
                </c:pt>
                <c:pt idx="1">
                  <c:v>93.57</c:v>
                </c:pt>
                <c:pt idx="2">
                  <c:v>93.66</c:v>
                </c:pt>
                <c:pt idx="3">
                  <c:v>93.64</c:v>
                </c:pt>
                <c:pt idx="4">
                  <c:v>93.68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3E-4115-B3C2-9222BE94C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94.56</c:v>
                </c:pt>
                <c:pt idx="1">
                  <c:v>94.75</c:v>
                </c:pt>
                <c:pt idx="2">
                  <c:v>94.92</c:v>
                </c:pt>
                <c:pt idx="3">
                  <c:v>95.01</c:v>
                </c:pt>
                <c:pt idx="4">
                  <c:v>94.96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3E-4115-B3C2-9222BE94C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108.53</c:v>
                </c:pt>
                <c:pt idx="1">
                  <c:v>104.95</c:v>
                </c:pt>
                <c:pt idx="2">
                  <c:v>104.41</c:v>
                </c:pt>
                <c:pt idx="3">
                  <c:v>109.38</c:v>
                </c:pt>
                <c:pt idx="4">
                  <c:v>109.71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91-42AF-BDB3-DAC6580001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106.55</c:v>
                </c:pt>
                <c:pt idx="1">
                  <c:v>106.01</c:v>
                </c:pt>
                <c:pt idx="2">
                  <c:v>105.5</c:v>
                </c:pt>
                <c:pt idx="3">
                  <c:v>105.24</c:v>
                </c:pt>
                <c:pt idx="4">
                  <c:v>105.55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91-42AF-BDB3-DAC6580001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9.3000000000000007</c:v>
                </c:pt>
                <c:pt idx="1">
                  <c:v>13.79</c:v>
                </c:pt>
                <c:pt idx="2">
                  <c:v>18.16</c:v>
                </c:pt>
                <c:pt idx="3">
                  <c:v>22.39</c:v>
                </c:pt>
                <c:pt idx="4">
                  <c:v>26.56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A7-4B98-BB0E-3A795E980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28.87</c:v>
                </c:pt>
                <c:pt idx="1">
                  <c:v>31.34</c:v>
                </c:pt>
                <c:pt idx="2">
                  <c:v>32.909999999999997</c:v>
                </c:pt>
                <c:pt idx="3">
                  <c:v>34.869999999999997</c:v>
                </c:pt>
                <c:pt idx="4">
                  <c:v>36.700000000000003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A7-4B98-BB0E-3A795E980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12.23</c:v>
                </c:pt>
                <c:pt idx="1">
                  <c:v>13.46</c:v>
                </c:pt>
                <c:pt idx="2">
                  <c:v>15.22</c:v>
                </c:pt>
                <c:pt idx="3">
                  <c:v>17.059999999999999</c:v>
                </c:pt>
                <c:pt idx="4">
                  <c:v>17.47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40-44FB-A8FC-99D22787E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5.64</c:v>
                </c:pt>
                <c:pt idx="1">
                  <c:v>6.43</c:v>
                </c:pt>
                <c:pt idx="2">
                  <c:v>7.75</c:v>
                </c:pt>
                <c:pt idx="3">
                  <c:v>9.44</c:v>
                </c:pt>
                <c:pt idx="4">
                  <c:v>10.69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40-44FB-A8FC-99D22787E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66-4DCC-A9E0-27A9EE3D7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5.95</c:v>
                </c:pt>
                <c:pt idx="1">
                  <c:v>5.27</c:v>
                </c:pt>
                <c:pt idx="2">
                  <c:v>4.83</c:v>
                </c:pt>
                <c:pt idx="3">
                  <c:v>4.5</c:v>
                </c:pt>
                <c:pt idx="4">
                  <c:v>4.38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66-4DCC-A9E0-27A9EE3D7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28.16</c:v>
                </c:pt>
                <c:pt idx="1">
                  <c:v>34.25</c:v>
                </c:pt>
                <c:pt idx="2">
                  <c:v>50.7</c:v>
                </c:pt>
                <c:pt idx="3">
                  <c:v>60.2</c:v>
                </c:pt>
                <c:pt idx="4">
                  <c:v>81.099999999999994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F9-4940-A888-4303BD9A8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72.930000000000007</c:v>
                </c:pt>
                <c:pt idx="1">
                  <c:v>80.08</c:v>
                </c:pt>
                <c:pt idx="2">
                  <c:v>87.33</c:v>
                </c:pt>
                <c:pt idx="3">
                  <c:v>92.26</c:v>
                </c:pt>
                <c:pt idx="4">
                  <c:v>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F9-4940-A888-4303BD9A8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950.89</c:v>
                </c:pt>
                <c:pt idx="1">
                  <c:v>677.62</c:v>
                </c:pt>
                <c:pt idx="2">
                  <c:v>591.34</c:v>
                </c:pt>
                <c:pt idx="3">
                  <c:v>429.15</c:v>
                </c:pt>
                <c:pt idx="4">
                  <c:v>311.33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9E-480A-9D9E-328250697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730.52</c:v>
                </c:pt>
                <c:pt idx="1">
                  <c:v>672.33</c:v>
                </c:pt>
                <c:pt idx="2">
                  <c:v>668.8</c:v>
                </c:pt>
                <c:pt idx="3">
                  <c:v>652.79999999999995</c:v>
                </c:pt>
                <c:pt idx="4">
                  <c:v>624.62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9E-480A-9D9E-328250697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83.49</c:v>
                </c:pt>
                <c:pt idx="1">
                  <c:v>75.91</c:v>
                </c:pt>
                <c:pt idx="2">
                  <c:v>78.12</c:v>
                </c:pt>
                <c:pt idx="3">
                  <c:v>86.97</c:v>
                </c:pt>
                <c:pt idx="4">
                  <c:v>96.32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0E-4DAA-8EAA-748B850C8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98.61</c:v>
                </c:pt>
                <c:pt idx="1">
                  <c:v>98.75</c:v>
                </c:pt>
                <c:pt idx="2">
                  <c:v>98.36</c:v>
                </c:pt>
                <c:pt idx="3">
                  <c:v>97.29</c:v>
                </c:pt>
                <c:pt idx="4">
                  <c:v>99.29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0E-4DAA-8EAA-748B850C8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154.22999999999999</c:v>
                </c:pt>
                <c:pt idx="1">
                  <c:v>171.2</c:v>
                </c:pt>
                <c:pt idx="2">
                  <c:v>167.28</c:v>
                </c:pt>
                <c:pt idx="3">
                  <c:v>175.83</c:v>
                </c:pt>
                <c:pt idx="4">
                  <c:v>161.74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4C-4C68-B5F5-A404174D4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141.24</c:v>
                </c:pt>
                <c:pt idx="1">
                  <c:v>142.03</c:v>
                </c:pt>
                <c:pt idx="2">
                  <c:v>142.11000000000001</c:v>
                </c:pt>
                <c:pt idx="3">
                  <c:v>145.49</c:v>
                </c:pt>
                <c:pt idx="4">
                  <c:v>144.28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4C-4C68-B5F5-A404174D4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【82.75】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【602.56】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【96.00】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【60.13】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【140.98】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Y15" zoomScale="85" zoomScaleNormal="85" workbookViewId="0">
      <selection activeCell="BL45" sqref="BL45:BZ46"/>
    </sheetView>
  </sheetViews>
  <sheetFormatPr defaultColWidth="2.6328125" defaultRowHeight="13" x14ac:dyDescent="0.2"/>
  <cols>
    <col min="1" max="1" width="2.6328125" customWidth="1"/>
    <col min="2" max="62" width="3.81640625" customWidth="1"/>
    <col min="64" max="78" width="3.08984375" customWidth="1"/>
    <col min="79" max="79" width="4.453125" bestFit="1" customWidth="1"/>
    <col min="81" max="82" width="4.4531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72" t="s">
        <v>0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</row>
    <row r="3" spans="1:78" ht="9.75" customHeight="1" x14ac:dyDescent="0.2">
      <c r="A3" s="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</row>
    <row r="4" spans="1:78" ht="9.75" customHeight="1" x14ac:dyDescent="0.2">
      <c r="A4" s="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73" t="str">
        <f>データ!H6</f>
        <v>神奈川県　鎌倉市</v>
      </c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50" t="s">
        <v>1</v>
      </c>
      <c r="C7" s="50"/>
      <c r="D7" s="50"/>
      <c r="E7" s="50"/>
      <c r="F7" s="50"/>
      <c r="G7" s="50"/>
      <c r="H7" s="50"/>
      <c r="I7" s="50" t="s">
        <v>2</v>
      </c>
      <c r="J7" s="50"/>
      <c r="K7" s="50"/>
      <c r="L7" s="50"/>
      <c r="M7" s="50"/>
      <c r="N7" s="50"/>
      <c r="O7" s="50"/>
      <c r="P7" s="50" t="s">
        <v>3</v>
      </c>
      <c r="Q7" s="50"/>
      <c r="R7" s="50"/>
      <c r="S7" s="50"/>
      <c r="T7" s="50"/>
      <c r="U7" s="50"/>
      <c r="V7" s="50"/>
      <c r="W7" s="50" t="s">
        <v>4</v>
      </c>
      <c r="X7" s="50"/>
      <c r="Y7" s="50"/>
      <c r="Z7" s="50"/>
      <c r="AA7" s="50"/>
      <c r="AB7" s="50"/>
      <c r="AC7" s="50"/>
      <c r="AD7" s="50" t="s">
        <v>5</v>
      </c>
      <c r="AE7" s="50"/>
      <c r="AF7" s="50"/>
      <c r="AG7" s="50"/>
      <c r="AH7" s="50"/>
      <c r="AI7" s="50"/>
      <c r="AJ7" s="50"/>
      <c r="AK7" s="3"/>
      <c r="AL7" s="50" t="s">
        <v>6</v>
      </c>
      <c r="AM7" s="50"/>
      <c r="AN7" s="50"/>
      <c r="AO7" s="50"/>
      <c r="AP7" s="50"/>
      <c r="AQ7" s="50"/>
      <c r="AR7" s="50"/>
      <c r="AS7" s="50"/>
      <c r="AT7" s="50" t="s">
        <v>7</v>
      </c>
      <c r="AU7" s="50"/>
      <c r="AV7" s="50"/>
      <c r="AW7" s="50"/>
      <c r="AX7" s="50"/>
      <c r="AY7" s="50"/>
      <c r="AZ7" s="50"/>
      <c r="BA7" s="50"/>
      <c r="BB7" s="50" t="s">
        <v>8</v>
      </c>
      <c r="BC7" s="50"/>
      <c r="BD7" s="50"/>
      <c r="BE7" s="50"/>
      <c r="BF7" s="50"/>
      <c r="BG7" s="50"/>
      <c r="BH7" s="50"/>
      <c r="BI7" s="50"/>
      <c r="BJ7" s="3"/>
      <c r="BK7" s="3"/>
      <c r="BL7" s="74" t="s">
        <v>9</v>
      </c>
      <c r="BM7" s="75"/>
      <c r="BN7" s="75"/>
      <c r="BO7" s="75"/>
      <c r="BP7" s="75"/>
      <c r="BQ7" s="75"/>
      <c r="BR7" s="75"/>
      <c r="BS7" s="75"/>
      <c r="BT7" s="75"/>
      <c r="BU7" s="75"/>
      <c r="BV7" s="75"/>
      <c r="BW7" s="75"/>
      <c r="BX7" s="75"/>
      <c r="BY7" s="76"/>
    </row>
    <row r="8" spans="1:78" ht="18.75" customHeight="1" x14ac:dyDescent="0.2">
      <c r="A8" s="2"/>
      <c r="B8" s="70" t="str">
        <f>データ!I6</f>
        <v>法適用</v>
      </c>
      <c r="C8" s="70"/>
      <c r="D8" s="70"/>
      <c r="E8" s="70"/>
      <c r="F8" s="70"/>
      <c r="G8" s="70"/>
      <c r="H8" s="70"/>
      <c r="I8" s="70" t="str">
        <f>データ!J6</f>
        <v>下水道事業</v>
      </c>
      <c r="J8" s="70"/>
      <c r="K8" s="70"/>
      <c r="L8" s="70"/>
      <c r="M8" s="70"/>
      <c r="N8" s="70"/>
      <c r="O8" s="70"/>
      <c r="P8" s="70" t="str">
        <f>データ!K6</f>
        <v>公共下水道</v>
      </c>
      <c r="Q8" s="70"/>
      <c r="R8" s="70"/>
      <c r="S8" s="70"/>
      <c r="T8" s="70"/>
      <c r="U8" s="70"/>
      <c r="V8" s="70"/>
      <c r="W8" s="70" t="str">
        <f>データ!L6</f>
        <v>Ac1</v>
      </c>
      <c r="X8" s="70"/>
      <c r="Y8" s="70"/>
      <c r="Z8" s="70"/>
      <c r="AA8" s="70"/>
      <c r="AB8" s="70"/>
      <c r="AC8" s="70"/>
      <c r="AD8" s="71" t="str">
        <f>データ!$M$6</f>
        <v>非設置</v>
      </c>
      <c r="AE8" s="71"/>
      <c r="AF8" s="71"/>
      <c r="AG8" s="71"/>
      <c r="AH8" s="71"/>
      <c r="AI8" s="71"/>
      <c r="AJ8" s="71"/>
      <c r="AK8" s="3"/>
      <c r="AL8" s="44">
        <f>データ!S6</f>
        <v>174535</v>
      </c>
      <c r="AM8" s="44"/>
      <c r="AN8" s="44"/>
      <c r="AO8" s="44"/>
      <c r="AP8" s="44"/>
      <c r="AQ8" s="44"/>
      <c r="AR8" s="44"/>
      <c r="AS8" s="44"/>
      <c r="AT8" s="45">
        <f>データ!T6</f>
        <v>39.659999999999997</v>
      </c>
      <c r="AU8" s="45"/>
      <c r="AV8" s="45"/>
      <c r="AW8" s="45"/>
      <c r="AX8" s="45"/>
      <c r="AY8" s="45"/>
      <c r="AZ8" s="45"/>
      <c r="BA8" s="45"/>
      <c r="BB8" s="45">
        <f>データ!U6</f>
        <v>4400.78</v>
      </c>
      <c r="BC8" s="45"/>
      <c r="BD8" s="45"/>
      <c r="BE8" s="45"/>
      <c r="BF8" s="45"/>
      <c r="BG8" s="45"/>
      <c r="BH8" s="45"/>
      <c r="BI8" s="45"/>
      <c r="BJ8" s="3"/>
      <c r="BK8" s="3"/>
      <c r="BL8" s="66" t="s">
        <v>10</v>
      </c>
      <c r="BM8" s="67"/>
      <c r="BN8" s="68" t="s">
        <v>11</v>
      </c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9"/>
    </row>
    <row r="9" spans="1:78" ht="18.75" customHeight="1" x14ac:dyDescent="0.2">
      <c r="A9" s="2"/>
      <c r="B9" s="50" t="s">
        <v>12</v>
      </c>
      <c r="C9" s="50"/>
      <c r="D9" s="50"/>
      <c r="E9" s="50"/>
      <c r="F9" s="50"/>
      <c r="G9" s="50"/>
      <c r="H9" s="50"/>
      <c r="I9" s="50" t="s">
        <v>13</v>
      </c>
      <c r="J9" s="50"/>
      <c r="K9" s="50"/>
      <c r="L9" s="50"/>
      <c r="M9" s="50"/>
      <c r="N9" s="50"/>
      <c r="O9" s="50"/>
      <c r="P9" s="50" t="s">
        <v>14</v>
      </c>
      <c r="Q9" s="50"/>
      <c r="R9" s="50"/>
      <c r="S9" s="50"/>
      <c r="T9" s="50"/>
      <c r="U9" s="50"/>
      <c r="V9" s="50"/>
      <c r="W9" s="50" t="s">
        <v>15</v>
      </c>
      <c r="X9" s="50"/>
      <c r="Y9" s="50"/>
      <c r="Z9" s="50"/>
      <c r="AA9" s="50"/>
      <c r="AB9" s="50"/>
      <c r="AC9" s="50"/>
      <c r="AD9" s="50" t="s">
        <v>16</v>
      </c>
      <c r="AE9" s="50"/>
      <c r="AF9" s="50"/>
      <c r="AG9" s="50"/>
      <c r="AH9" s="50"/>
      <c r="AI9" s="50"/>
      <c r="AJ9" s="50"/>
      <c r="AK9" s="3"/>
      <c r="AL9" s="50" t="s">
        <v>17</v>
      </c>
      <c r="AM9" s="50"/>
      <c r="AN9" s="50"/>
      <c r="AO9" s="50"/>
      <c r="AP9" s="50"/>
      <c r="AQ9" s="50"/>
      <c r="AR9" s="50"/>
      <c r="AS9" s="50"/>
      <c r="AT9" s="50" t="s">
        <v>18</v>
      </c>
      <c r="AU9" s="50"/>
      <c r="AV9" s="50"/>
      <c r="AW9" s="50"/>
      <c r="AX9" s="50"/>
      <c r="AY9" s="50"/>
      <c r="AZ9" s="50"/>
      <c r="BA9" s="50"/>
      <c r="BB9" s="50" t="s">
        <v>19</v>
      </c>
      <c r="BC9" s="50"/>
      <c r="BD9" s="50"/>
      <c r="BE9" s="50"/>
      <c r="BF9" s="50"/>
      <c r="BG9" s="50"/>
      <c r="BH9" s="50"/>
      <c r="BI9" s="50"/>
      <c r="BJ9" s="3"/>
      <c r="BK9" s="3"/>
      <c r="BL9" s="51" t="s">
        <v>20</v>
      </c>
      <c r="BM9" s="52"/>
      <c r="BN9" s="53" t="s">
        <v>21</v>
      </c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4"/>
    </row>
    <row r="10" spans="1:78" ht="18.75" customHeight="1" x14ac:dyDescent="0.2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>
        <f>データ!O6</f>
        <v>65.59</v>
      </c>
      <c r="J10" s="45"/>
      <c r="K10" s="45"/>
      <c r="L10" s="45"/>
      <c r="M10" s="45"/>
      <c r="N10" s="45"/>
      <c r="O10" s="45"/>
      <c r="P10" s="45">
        <f>データ!P6</f>
        <v>97.76</v>
      </c>
      <c r="Q10" s="45"/>
      <c r="R10" s="45"/>
      <c r="S10" s="45"/>
      <c r="T10" s="45"/>
      <c r="U10" s="45"/>
      <c r="V10" s="45"/>
      <c r="W10" s="45">
        <f>データ!Q6</f>
        <v>90.3</v>
      </c>
      <c r="X10" s="45"/>
      <c r="Y10" s="45"/>
      <c r="Z10" s="45"/>
      <c r="AA10" s="45"/>
      <c r="AB10" s="45"/>
      <c r="AC10" s="45"/>
      <c r="AD10" s="44">
        <f>データ!R6</f>
        <v>2754</v>
      </c>
      <c r="AE10" s="44"/>
      <c r="AF10" s="44"/>
      <c r="AG10" s="44"/>
      <c r="AH10" s="44"/>
      <c r="AI10" s="44"/>
      <c r="AJ10" s="44"/>
      <c r="AK10" s="2"/>
      <c r="AL10" s="44">
        <f>データ!V6</f>
        <v>170486</v>
      </c>
      <c r="AM10" s="44"/>
      <c r="AN10" s="44"/>
      <c r="AO10" s="44"/>
      <c r="AP10" s="44"/>
      <c r="AQ10" s="44"/>
      <c r="AR10" s="44"/>
      <c r="AS10" s="44"/>
      <c r="AT10" s="45">
        <f>データ!W6</f>
        <v>24.2</v>
      </c>
      <c r="AU10" s="45"/>
      <c r="AV10" s="45"/>
      <c r="AW10" s="45"/>
      <c r="AX10" s="45"/>
      <c r="AY10" s="45"/>
      <c r="AZ10" s="45"/>
      <c r="BA10" s="45"/>
      <c r="BB10" s="45">
        <f>データ!X6</f>
        <v>7044.88</v>
      </c>
      <c r="BC10" s="45"/>
      <c r="BD10" s="45"/>
      <c r="BE10" s="45"/>
      <c r="BF10" s="45"/>
      <c r="BG10" s="45"/>
      <c r="BH10" s="45"/>
      <c r="BI10" s="45"/>
      <c r="BJ10" s="2"/>
      <c r="BK10" s="2"/>
      <c r="BL10" s="46" t="s">
        <v>22</v>
      </c>
      <c r="BM10" s="47"/>
      <c r="BN10" s="48" t="s">
        <v>23</v>
      </c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9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24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 x14ac:dyDescent="0.2">
      <c r="A14" s="2"/>
      <c r="B14" s="57" t="s">
        <v>25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37" t="s">
        <v>26</v>
      </c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9"/>
    </row>
    <row r="15" spans="1:78" ht="13.5" customHeight="1" x14ac:dyDescent="0.2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40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0" t="s">
        <v>115</v>
      </c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2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0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2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0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2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0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2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0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2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0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2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0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2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0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2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0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2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0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2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0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2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0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2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0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61"/>
      <c r="BY28" s="61"/>
      <c r="BZ28" s="62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0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2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0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2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0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2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0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2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0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2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0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2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0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2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0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2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0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2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0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2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0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2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0"/>
      <c r="BM40" s="61"/>
      <c r="BN40" s="61"/>
      <c r="BO40" s="61"/>
      <c r="BP40" s="61"/>
      <c r="BQ40" s="61"/>
      <c r="BR40" s="61"/>
      <c r="BS40" s="61"/>
      <c r="BT40" s="61"/>
      <c r="BU40" s="61"/>
      <c r="BV40" s="61"/>
      <c r="BW40" s="61"/>
      <c r="BX40" s="61"/>
      <c r="BY40" s="61"/>
      <c r="BZ40" s="62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0"/>
      <c r="BM41" s="61"/>
      <c r="BN41" s="61"/>
      <c r="BO41" s="61"/>
      <c r="BP41" s="61"/>
      <c r="BQ41" s="61"/>
      <c r="BR41" s="61"/>
      <c r="BS41" s="61"/>
      <c r="BT41" s="61"/>
      <c r="BU41" s="61"/>
      <c r="BV41" s="61"/>
      <c r="BW41" s="61"/>
      <c r="BX41" s="61"/>
      <c r="BY41" s="61"/>
      <c r="BZ41" s="62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0"/>
      <c r="BM42" s="61"/>
      <c r="BN42" s="61"/>
      <c r="BO42" s="61"/>
      <c r="BP42" s="61"/>
      <c r="BQ42" s="61"/>
      <c r="BR42" s="61"/>
      <c r="BS42" s="61"/>
      <c r="BT42" s="61"/>
      <c r="BU42" s="61"/>
      <c r="BV42" s="61"/>
      <c r="BW42" s="61"/>
      <c r="BX42" s="61"/>
      <c r="BY42" s="61"/>
      <c r="BZ42" s="62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0"/>
      <c r="BM43" s="61"/>
      <c r="BN43" s="61"/>
      <c r="BO43" s="61"/>
      <c r="BP43" s="61"/>
      <c r="BQ43" s="61"/>
      <c r="BR43" s="61"/>
      <c r="BS43" s="61"/>
      <c r="BT43" s="61"/>
      <c r="BU43" s="61"/>
      <c r="BV43" s="61"/>
      <c r="BW43" s="61"/>
      <c r="BX43" s="61"/>
      <c r="BY43" s="61"/>
      <c r="BZ43" s="62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3"/>
      <c r="BM44" s="64"/>
      <c r="BN44" s="64"/>
      <c r="BO44" s="64"/>
      <c r="BP44" s="64"/>
      <c r="BQ44" s="64"/>
      <c r="BR44" s="64"/>
      <c r="BS44" s="64"/>
      <c r="BT44" s="64"/>
      <c r="BU44" s="64"/>
      <c r="BV44" s="64"/>
      <c r="BW44" s="64"/>
      <c r="BX44" s="64"/>
      <c r="BY44" s="64"/>
      <c r="BZ44" s="65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7" t="s">
        <v>27</v>
      </c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9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0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2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 t="s">
        <v>114</v>
      </c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8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30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8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30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8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30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8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0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8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30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8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0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8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30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8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0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8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30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8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30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8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30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8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</row>
    <row r="60" spans="1:78" ht="13.5" customHeight="1" x14ac:dyDescent="0.2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28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30"/>
    </row>
    <row r="61" spans="1:78" ht="13.5" customHeight="1" x14ac:dyDescent="0.2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2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30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8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30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7" t="s">
        <v>29</v>
      </c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9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2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8" t="s">
        <v>113</v>
      </c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30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8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30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8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30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8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30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8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30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8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30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8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30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8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30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8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30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8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30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8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30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8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30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8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30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8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30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8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30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8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30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1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3"/>
    </row>
    <row r="83" spans="1:78" x14ac:dyDescent="0.2">
      <c r="C83" s="43" t="s">
        <v>30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</row>
    <row r="84" spans="1:78" hidden="1" x14ac:dyDescent="0.2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2">
      <c r="B85" s="12"/>
      <c r="C85" s="12"/>
      <c r="D85" s="12"/>
      <c r="E85" s="12" t="str">
        <f>データ!AI6</f>
        <v>【105.36】</v>
      </c>
      <c r="F85" s="12" t="str">
        <f>データ!AT6</f>
        <v>【3.12】</v>
      </c>
      <c r="G85" s="12" t="str">
        <f>データ!BE6</f>
        <v>【82.75】</v>
      </c>
      <c r="H85" s="12" t="str">
        <f>データ!BP6</f>
        <v>【602.56】</v>
      </c>
      <c r="I85" s="12" t="str">
        <f>データ!CA6</f>
        <v>【97.94】</v>
      </c>
      <c r="J85" s="12" t="str">
        <f>データ!CL6</f>
        <v>【140.98】</v>
      </c>
      <c r="K85" s="12" t="str">
        <f>データ!CW6</f>
        <v>【60.13】</v>
      </c>
      <c r="L85" s="12" t="str">
        <f>データ!DH6</f>
        <v>【96.00】</v>
      </c>
      <c r="M85" s="12" t="str">
        <f>データ!DS6</f>
        <v>【42.20】</v>
      </c>
      <c r="N85" s="12" t="str">
        <f>データ!ED6</f>
        <v>【9.46】</v>
      </c>
      <c r="O85" s="12" t="str">
        <f>データ!EO6</f>
        <v>【0.19】</v>
      </c>
    </row>
  </sheetData>
  <sheetProtection algorithmName="SHA-512" hashValue="VyMBobZWx9CFI24vSOYZqKxwNYvVgMUqsg06Wd7WWf7+cNSBcQhzYQ3L95HW4INiRyxHXZbt0B79UlOBrk3Vzg==" saltValue="Zvg0vMXY07eI9d475GlT4g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AL10:AS10"/>
    <mergeCell ref="AT10:BA10"/>
    <mergeCell ref="BB10:BI10"/>
    <mergeCell ref="BL10:BM10"/>
    <mergeCell ref="BN10:BY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1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" x14ac:dyDescent="0.2"/>
  <cols>
    <col min="2" max="144" width="11.90625" customWidth="1"/>
  </cols>
  <sheetData>
    <row r="1" spans="1:148" x14ac:dyDescent="0.2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2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2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8" t="s">
        <v>52</v>
      </c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80"/>
      <c r="Y3" s="84" t="s">
        <v>53</v>
      </c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 t="s">
        <v>54</v>
      </c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  <c r="EO3" s="77"/>
    </row>
    <row r="4" spans="1:148" x14ac:dyDescent="0.2">
      <c r="A4" s="14" t="s">
        <v>55</v>
      </c>
      <c r="B4" s="16"/>
      <c r="C4" s="16"/>
      <c r="D4" s="16"/>
      <c r="E4" s="16"/>
      <c r="F4" s="16"/>
      <c r="G4" s="16"/>
      <c r="H4" s="81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3"/>
      <c r="Y4" s="77" t="s">
        <v>56</v>
      </c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 t="s">
        <v>57</v>
      </c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 t="s">
        <v>58</v>
      </c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 t="s">
        <v>59</v>
      </c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 t="s">
        <v>60</v>
      </c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 t="s">
        <v>61</v>
      </c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 t="s">
        <v>62</v>
      </c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 t="s">
        <v>63</v>
      </c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 t="s">
        <v>64</v>
      </c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 t="s">
        <v>65</v>
      </c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 t="s">
        <v>66</v>
      </c>
      <c r="EF4" s="77"/>
      <c r="EG4" s="77"/>
      <c r="EH4" s="77"/>
      <c r="EI4" s="77"/>
      <c r="EJ4" s="77"/>
      <c r="EK4" s="77"/>
      <c r="EL4" s="77"/>
      <c r="EM4" s="77"/>
      <c r="EN4" s="77"/>
      <c r="EO4" s="77"/>
    </row>
    <row r="5" spans="1:148" x14ac:dyDescent="0.2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2">
      <c r="A6" s="14" t="s">
        <v>95</v>
      </c>
      <c r="B6" s="19">
        <f>B7</f>
        <v>2024</v>
      </c>
      <c r="C6" s="19">
        <f t="shared" ref="C6:X6" si="3">C7</f>
        <v>142042</v>
      </c>
      <c r="D6" s="19">
        <f t="shared" si="3"/>
        <v>46</v>
      </c>
      <c r="E6" s="19">
        <f t="shared" si="3"/>
        <v>17</v>
      </c>
      <c r="F6" s="19">
        <f t="shared" si="3"/>
        <v>1</v>
      </c>
      <c r="G6" s="19">
        <f t="shared" si="3"/>
        <v>0</v>
      </c>
      <c r="H6" s="19" t="str">
        <f t="shared" si="3"/>
        <v>神奈川県　鎌倉市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公共下水道</v>
      </c>
      <c r="L6" s="19" t="str">
        <f t="shared" si="3"/>
        <v>Ac1</v>
      </c>
      <c r="M6" s="19" t="str">
        <f t="shared" si="3"/>
        <v>非設置</v>
      </c>
      <c r="N6" s="20" t="str">
        <f t="shared" si="3"/>
        <v>-</v>
      </c>
      <c r="O6" s="20">
        <f t="shared" si="3"/>
        <v>65.59</v>
      </c>
      <c r="P6" s="20">
        <f t="shared" si="3"/>
        <v>97.76</v>
      </c>
      <c r="Q6" s="20">
        <f t="shared" si="3"/>
        <v>90.3</v>
      </c>
      <c r="R6" s="20">
        <f t="shared" si="3"/>
        <v>2754</v>
      </c>
      <c r="S6" s="20">
        <f t="shared" si="3"/>
        <v>174535</v>
      </c>
      <c r="T6" s="20">
        <f t="shared" si="3"/>
        <v>39.659999999999997</v>
      </c>
      <c r="U6" s="20">
        <f t="shared" si="3"/>
        <v>4400.78</v>
      </c>
      <c r="V6" s="20">
        <f t="shared" si="3"/>
        <v>170486</v>
      </c>
      <c r="W6" s="20">
        <f t="shared" si="3"/>
        <v>24.2</v>
      </c>
      <c r="X6" s="20">
        <f t="shared" si="3"/>
        <v>7044.88</v>
      </c>
      <c r="Y6" s="21">
        <f>IF(Y7="",NA(),Y7)</f>
        <v>108.53</v>
      </c>
      <c r="Z6" s="21">
        <f t="shared" ref="Z6:AH6" si="4">IF(Z7="",NA(),Z7)</f>
        <v>104.95</v>
      </c>
      <c r="AA6" s="21">
        <f t="shared" si="4"/>
        <v>104.41</v>
      </c>
      <c r="AB6" s="21">
        <f t="shared" si="4"/>
        <v>109.38</v>
      </c>
      <c r="AC6" s="21">
        <f t="shared" si="4"/>
        <v>109.71</v>
      </c>
      <c r="AD6" s="21">
        <f t="shared" si="4"/>
        <v>106.55</v>
      </c>
      <c r="AE6" s="21">
        <f t="shared" si="4"/>
        <v>106.01</v>
      </c>
      <c r="AF6" s="21">
        <f t="shared" si="4"/>
        <v>105.5</v>
      </c>
      <c r="AG6" s="21">
        <f t="shared" si="4"/>
        <v>105.24</v>
      </c>
      <c r="AH6" s="21">
        <f t="shared" si="4"/>
        <v>105.55</v>
      </c>
      <c r="AI6" s="20" t="str">
        <f>IF(AI7="","",IF(AI7="-","【-】","【"&amp;SUBSTITUTE(TEXT(AI7,"#,##0.00"),"-","△")&amp;"】"))</f>
        <v>【105.36】</v>
      </c>
      <c r="AJ6" s="20">
        <f>IF(AJ7="",NA(),AJ7)</f>
        <v>0</v>
      </c>
      <c r="AK6" s="20">
        <f t="shared" ref="AK6:AS6" si="5">IF(AK7="",NA(),AK7)</f>
        <v>0</v>
      </c>
      <c r="AL6" s="20">
        <f t="shared" si="5"/>
        <v>0</v>
      </c>
      <c r="AM6" s="20">
        <f t="shared" si="5"/>
        <v>0</v>
      </c>
      <c r="AN6" s="20">
        <f t="shared" si="5"/>
        <v>0</v>
      </c>
      <c r="AO6" s="21">
        <f t="shared" si="5"/>
        <v>5.95</v>
      </c>
      <c r="AP6" s="21">
        <f t="shared" si="5"/>
        <v>5.27</v>
      </c>
      <c r="AQ6" s="21">
        <f t="shared" si="5"/>
        <v>4.83</v>
      </c>
      <c r="AR6" s="21">
        <f t="shared" si="5"/>
        <v>4.5</v>
      </c>
      <c r="AS6" s="21">
        <f t="shared" si="5"/>
        <v>4.38</v>
      </c>
      <c r="AT6" s="20" t="str">
        <f>IF(AT7="","",IF(AT7="-","【-】","【"&amp;SUBSTITUTE(TEXT(AT7,"#,##0.00"),"-","△")&amp;"】"))</f>
        <v>【3.12】</v>
      </c>
      <c r="AU6" s="21">
        <f>IF(AU7="",NA(),AU7)</f>
        <v>28.16</v>
      </c>
      <c r="AV6" s="21">
        <f t="shared" ref="AV6:BD6" si="6">IF(AV7="",NA(),AV7)</f>
        <v>34.25</v>
      </c>
      <c r="AW6" s="21">
        <f t="shared" si="6"/>
        <v>50.7</v>
      </c>
      <c r="AX6" s="21">
        <f t="shared" si="6"/>
        <v>60.2</v>
      </c>
      <c r="AY6" s="21">
        <f t="shared" si="6"/>
        <v>81.099999999999994</v>
      </c>
      <c r="AZ6" s="21">
        <f t="shared" si="6"/>
        <v>72.930000000000007</v>
      </c>
      <c r="BA6" s="21">
        <f t="shared" si="6"/>
        <v>80.08</v>
      </c>
      <c r="BB6" s="21">
        <f t="shared" si="6"/>
        <v>87.33</v>
      </c>
      <c r="BC6" s="21">
        <f t="shared" si="6"/>
        <v>92.26</v>
      </c>
      <c r="BD6" s="21">
        <f t="shared" si="6"/>
        <v>99.9</v>
      </c>
      <c r="BE6" s="20" t="str">
        <f>IF(BE7="","",IF(BE7="-","【-】","【"&amp;SUBSTITUTE(TEXT(BE7,"#,##0.00"),"-","△")&amp;"】"))</f>
        <v>【82.75】</v>
      </c>
      <c r="BF6" s="21">
        <f>IF(BF7="",NA(),BF7)</f>
        <v>950.89</v>
      </c>
      <c r="BG6" s="21">
        <f t="shared" ref="BG6:BO6" si="7">IF(BG7="",NA(),BG7)</f>
        <v>677.62</v>
      </c>
      <c r="BH6" s="21">
        <f t="shared" si="7"/>
        <v>591.34</v>
      </c>
      <c r="BI6" s="21">
        <f t="shared" si="7"/>
        <v>429.15</v>
      </c>
      <c r="BJ6" s="21">
        <f t="shared" si="7"/>
        <v>311.33</v>
      </c>
      <c r="BK6" s="21">
        <f t="shared" si="7"/>
        <v>730.52</v>
      </c>
      <c r="BL6" s="21">
        <f t="shared" si="7"/>
        <v>672.33</v>
      </c>
      <c r="BM6" s="21">
        <f t="shared" si="7"/>
        <v>668.8</v>
      </c>
      <c r="BN6" s="21">
        <f t="shared" si="7"/>
        <v>652.79999999999995</v>
      </c>
      <c r="BO6" s="21">
        <f t="shared" si="7"/>
        <v>624.62</v>
      </c>
      <c r="BP6" s="20" t="str">
        <f>IF(BP7="","",IF(BP7="-","【-】","【"&amp;SUBSTITUTE(TEXT(BP7,"#,##0.00"),"-","△")&amp;"】"))</f>
        <v>【602.56】</v>
      </c>
      <c r="BQ6" s="21">
        <f>IF(BQ7="",NA(),BQ7)</f>
        <v>83.49</v>
      </c>
      <c r="BR6" s="21">
        <f t="shared" ref="BR6:BZ6" si="8">IF(BR7="",NA(),BR7)</f>
        <v>75.91</v>
      </c>
      <c r="BS6" s="21">
        <f t="shared" si="8"/>
        <v>78.12</v>
      </c>
      <c r="BT6" s="21">
        <f t="shared" si="8"/>
        <v>86.97</v>
      </c>
      <c r="BU6" s="21">
        <f t="shared" si="8"/>
        <v>96.32</v>
      </c>
      <c r="BV6" s="21">
        <f t="shared" si="8"/>
        <v>98.61</v>
      </c>
      <c r="BW6" s="21">
        <f t="shared" si="8"/>
        <v>98.75</v>
      </c>
      <c r="BX6" s="21">
        <f t="shared" si="8"/>
        <v>98.36</v>
      </c>
      <c r="BY6" s="21">
        <f t="shared" si="8"/>
        <v>97.29</v>
      </c>
      <c r="BZ6" s="21">
        <f t="shared" si="8"/>
        <v>99.29</v>
      </c>
      <c r="CA6" s="20" t="str">
        <f>IF(CA7="","",IF(CA7="-","【-】","【"&amp;SUBSTITUTE(TEXT(CA7,"#,##0.00"),"-","△")&amp;"】"))</f>
        <v>【97.94】</v>
      </c>
      <c r="CB6" s="21">
        <f>IF(CB7="",NA(),CB7)</f>
        <v>154.22999999999999</v>
      </c>
      <c r="CC6" s="21">
        <f t="shared" ref="CC6:CK6" si="9">IF(CC7="",NA(),CC7)</f>
        <v>171.2</v>
      </c>
      <c r="CD6" s="21">
        <f t="shared" si="9"/>
        <v>167.28</v>
      </c>
      <c r="CE6" s="21">
        <f t="shared" si="9"/>
        <v>175.83</v>
      </c>
      <c r="CF6" s="21">
        <f t="shared" si="9"/>
        <v>161.74</v>
      </c>
      <c r="CG6" s="21">
        <f t="shared" si="9"/>
        <v>141.24</v>
      </c>
      <c r="CH6" s="21">
        <f t="shared" si="9"/>
        <v>142.03</v>
      </c>
      <c r="CI6" s="21">
        <f t="shared" si="9"/>
        <v>142.11000000000001</v>
      </c>
      <c r="CJ6" s="21">
        <f t="shared" si="9"/>
        <v>145.49</v>
      </c>
      <c r="CK6" s="21">
        <f t="shared" si="9"/>
        <v>144.28</v>
      </c>
      <c r="CL6" s="20" t="str">
        <f>IF(CL7="","",IF(CL7="-","【-】","【"&amp;SUBSTITUTE(TEXT(CL7,"#,##0.00"),"-","△")&amp;"】"))</f>
        <v>【140.98】</v>
      </c>
      <c r="CM6" s="21">
        <f>IF(CM7="",NA(),CM7)</f>
        <v>56.04</v>
      </c>
      <c r="CN6" s="21">
        <f t="shared" ref="CN6:CV6" si="10">IF(CN7="",NA(),CN7)</f>
        <v>56.68</v>
      </c>
      <c r="CO6" s="21">
        <f t="shared" si="10"/>
        <v>54.26</v>
      </c>
      <c r="CP6" s="21">
        <f t="shared" si="10"/>
        <v>51.47</v>
      </c>
      <c r="CQ6" s="21">
        <f t="shared" si="10"/>
        <v>51.32</v>
      </c>
      <c r="CR6" s="21">
        <f t="shared" si="10"/>
        <v>61.7</v>
      </c>
      <c r="CS6" s="21">
        <f t="shared" si="10"/>
        <v>63.04</v>
      </c>
      <c r="CT6" s="21">
        <f t="shared" si="10"/>
        <v>60.55</v>
      </c>
      <c r="CU6" s="21">
        <f t="shared" si="10"/>
        <v>61.49</v>
      </c>
      <c r="CV6" s="21">
        <f t="shared" si="10"/>
        <v>62.15</v>
      </c>
      <c r="CW6" s="20" t="str">
        <f>IF(CW7="","",IF(CW7="-","【-】","【"&amp;SUBSTITUTE(TEXT(CW7,"#,##0.00"),"-","△")&amp;"】"))</f>
        <v>【60.13】</v>
      </c>
      <c r="CX6" s="21">
        <f>IF(CX7="",NA(),CX7)</f>
        <v>93.51</v>
      </c>
      <c r="CY6" s="21">
        <f t="shared" ref="CY6:DG6" si="11">IF(CY7="",NA(),CY7)</f>
        <v>93.57</v>
      </c>
      <c r="CZ6" s="21">
        <f t="shared" si="11"/>
        <v>93.66</v>
      </c>
      <c r="DA6" s="21">
        <f t="shared" si="11"/>
        <v>93.64</v>
      </c>
      <c r="DB6" s="21">
        <f t="shared" si="11"/>
        <v>93.68</v>
      </c>
      <c r="DC6" s="21">
        <f t="shared" si="11"/>
        <v>94.56</v>
      </c>
      <c r="DD6" s="21">
        <f t="shared" si="11"/>
        <v>94.75</v>
      </c>
      <c r="DE6" s="21">
        <f t="shared" si="11"/>
        <v>94.92</v>
      </c>
      <c r="DF6" s="21">
        <f t="shared" si="11"/>
        <v>95.01</v>
      </c>
      <c r="DG6" s="21">
        <f t="shared" si="11"/>
        <v>94.96</v>
      </c>
      <c r="DH6" s="20" t="str">
        <f>IF(DH7="","",IF(DH7="-","【-】","【"&amp;SUBSTITUTE(TEXT(DH7,"#,##0.00"),"-","△")&amp;"】"))</f>
        <v>【96.00】</v>
      </c>
      <c r="DI6" s="21">
        <f>IF(DI7="",NA(),DI7)</f>
        <v>9.3000000000000007</v>
      </c>
      <c r="DJ6" s="21">
        <f t="shared" ref="DJ6:DR6" si="12">IF(DJ7="",NA(),DJ7)</f>
        <v>13.79</v>
      </c>
      <c r="DK6" s="21">
        <f t="shared" si="12"/>
        <v>18.16</v>
      </c>
      <c r="DL6" s="21">
        <f t="shared" si="12"/>
        <v>22.39</v>
      </c>
      <c r="DM6" s="21">
        <f t="shared" si="12"/>
        <v>26.56</v>
      </c>
      <c r="DN6" s="21">
        <f t="shared" si="12"/>
        <v>28.87</v>
      </c>
      <c r="DO6" s="21">
        <f t="shared" si="12"/>
        <v>31.34</v>
      </c>
      <c r="DP6" s="21">
        <f t="shared" si="12"/>
        <v>32.909999999999997</v>
      </c>
      <c r="DQ6" s="21">
        <f t="shared" si="12"/>
        <v>34.869999999999997</v>
      </c>
      <c r="DR6" s="21">
        <f t="shared" si="12"/>
        <v>36.700000000000003</v>
      </c>
      <c r="DS6" s="20" t="str">
        <f>IF(DS7="","",IF(DS7="-","【-】","【"&amp;SUBSTITUTE(TEXT(DS7,"#,##0.00"),"-","△")&amp;"】"))</f>
        <v>【42.20】</v>
      </c>
      <c r="DT6" s="21">
        <f>IF(DT7="",NA(),DT7)</f>
        <v>12.23</v>
      </c>
      <c r="DU6" s="21">
        <f t="shared" ref="DU6:EC6" si="13">IF(DU7="",NA(),DU7)</f>
        <v>13.46</v>
      </c>
      <c r="DV6" s="21">
        <f t="shared" si="13"/>
        <v>15.22</v>
      </c>
      <c r="DW6" s="21">
        <f t="shared" si="13"/>
        <v>17.059999999999999</v>
      </c>
      <c r="DX6" s="21">
        <f t="shared" si="13"/>
        <v>17.47</v>
      </c>
      <c r="DY6" s="21">
        <f t="shared" si="13"/>
        <v>5.64</v>
      </c>
      <c r="DZ6" s="21">
        <f t="shared" si="13"/>
        <v>6.43</v>
      </c>
      <c r="EA6" s="21">
        <f t="shared" si="13"/>
        <v>7.75</v>
      </c>
      <c r="EB6" s="21">
        <f t="shared" si="13"/>
        <v>9.44</v>
      </c>
      <c r="EC6" s="21">
        <f t="shared" si="13"/>
        <v>10.69</v>
      </c>
      <c r="ED6" s="20" t="str">
        <f>IF(ED7="","",IF(ED7="-","【-】","【"&amp;SUBSTITUTE(TEXT(ED7,"#,##0.00"),"-","△")&amp;"】"))</f>
        <v>【9.46】</v>
      </c>
      <c r="EE6" s="21">
        <f>IF(EE7="",NA(),EE7)</f>
        <v>0.02</v>
      </c>
      <c r="EF6" s="20">
        <f t="shared" ref="EF6:EN6" si="14">IF(EF7="",NA(),EF7)</f>
        <v>0</v>
      </c>
      <c r="EG6" s="21">
        <f t="shared" si="14"/>
        <v>0.02</v>
      </c>
      <c r="EH6" s="21">
        <f t="shared" si="14"/>
        <v>0.01</v>
      </c>
      <c r="EI6" s="21">
        <f t="shared" si="14"/>
        <v>0.02</v>
      </c>
      <c r="EJ6" s="21">
        <f t="shared" si="14"/>
        <v>0.19</v>
      </c>
      <c r="EK6" s="21">
        <f t="shared" si="14"/>
        <v>0.19</v>
      </c>
      <c r="EL6" s="21">
        <f t="shared" si="14"/>
        <v>0.21</v>
      </c>
      <c r="EM6" s="21">
        <f t="shared" si="14"/>
        <v>0.2</v>
      </c>
      <c r="EN6" s="21">
        <f t="shared" si="14"/>
        <v>0.22</v>
      </c>
      <c r="EO6" s="20" t="str">
        <f>IF(EO7="","",IF(EO7="-","【-】","【"&amp;SUBSTITUTE(TEXT(EO7,"#,##0.00"),"-","△")&amp;"】"))</f>
        <v>【0.19】</v>
      </c>
    </row>
    <row r="7" spans="1:148" s="22" customFormat="1" x14ac:dyDescent="0.2">
      <c r="A7" s="14"/>
      <c r="B7" s="23">
        <v>2024</v>
      </c>
      <c r="C7" s="23">
        <v>142042</v>
      </c>
      <c r="D7" s="23">
        <v>46</v>
      </c>
      <c r="E7" s="23">
        <v>17</v>
      </c>
      <c r="F7" s="23">
        <v>1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65.59</v>
      </c>
      <c r="P7" s="24">
        <v>97.76</v>
      </c>
      <c r="Q7" s="24">
        <v>90.3</v>
      </c>
      <c r="R7" s="24">
        <v>2754</v>
      </c>
      <c r="S7" s="24">
        <v>174535</v>
      </c>
      <c r="T7" s="24">
        <v>39.659999999999997</v>
      </c>
      <c r="U7" s="24">
        <v>4400.78</v>
      </c>
      <c r="V7" s="24">
        <v>170486</v>
      </c>
      <c r="W7" s="24">
        <v>24.2</v>
      </c>
      <c r="X7" s="24">
        <v>7044.88</v>
      </c>
      <c r="Y7" s="24">
        <v>108.53</v>
      </c>
      <c r="Z7" s="24">
        <v>104.95</v>
      </c>
      <c r="AA7" s="24">
        <v>104.41</v>
      </c>
      <c r="AB7" s="24">
        <v>109.38</v>
      </c>
      <c r="AC7" s="24">
        <v>109.71</v>
      </c>
      <c r="AD7" s="24">
        <v>106.55</v>
      </c>
      <c r="AE7" s="24">
        <v>106.01</v>
      </c>
      <c r="AF7" s="24">
        <v>105.5</v>
      </c>
      <c r="AG7" s="24">
        <v>105.24</v>
      </c>
      <c r="AH7" s="24">
        <v>105.55</v>
      </c>
      <c r="AI7" s="24">
        <v>105.36</v>
      </c>
      <c r="AJ7" s="24">
        <v>0</v>
      </c>
      <c r="AK7" s="24">
        <v>0</v>
      </c>
      <c r="AL7" s="24">
        <v>0</v>
      </c>
      <c r="AM7" s="24">
        <v>0</v>
      </c>
      <c r="AN7" s="24">
        <v>0</v>
      </c>
      <c r="AO7" s="24">
        <v>5.95</v>
      </c>
      <c r="AP7" s="24">
        <v>5.27</v>
      </c>
      <c r="AQ7" s="24">
        <v>4.83</v>
      </c>
      <c r="AR7" s="24">
        <v>4.5</v>
      </c>
      <c r="AS7" s="24">
        <v>4.38</v>
      </c>
      <c r="AT7" s="24">
        <v>3.12</v>
      </c>
      <c r="AU7" s="24">
        <v>28.16</v>
      </c>
      <c r="AV7" s="24">
        <v>34.25</v>
      </c>
      <c r="AW7" s="24">
        <v>50.7</v>
      </c>
      <c r="AX7" s="24">
        <v>60.2</v>
      </c>
      <c r="AY7" s="24">
        <v>81.099999999999994</v>
      </c>
      <c r="AZ7" s="24">
        <v>72.930000000000007</v>
      </c>
      <c r="BA7" s="24">
        <v>80.08</v>
      </c>
      <c r="BB7" s="24">
        <v>87.33</v>
      </c>
      <c r="BC7" s="24">
        <v>92.26</v>
      </c>
      <c r="BD7" s="24">
        <v>99.9</v>
      </c>
      <c r="BE7" s="24">
        <v>82.75</v>
      </c>
      <c r="BF7" s="24">
        <v>950.89</v>
      </c>
      <c r="BG7" s="24">
        <v>677.62</v>
      </c>
      <c r="BH7" s="24">
        <v>591.34</v>
      </c>
      <c r="BI7" s="24">
        <v>429.15</v>
      </c>
      <c r="BJ7" s="24">
        <v>311.33</v>
      </c>
      <c r="BK7" s="24">
        <v>730.52</v>
      </c>
      <c r="BL7" s="24">
        <v>672.33</v>
      </c>
      <c r="BM7" s="24">
        <v>668.8</v>
      </c>
      <c r="BN7" s="24">
        <v>652.79999999999995</v>
      </c>
      <c r="BO7" s="24">
        <v>624.62</v>
      </c>
      <c r="BP7" s="24">
        <v>602.55999999999995</v>
      </c>
      <c r="BQ7" s="24">
        <v>83.49</v>
      </c>
      <c r="BR7" s="24">
        <v>75.91</v>
      </c>
      <c r="BS7" s="24">
        <v>78.12</v>
      </c>
      <c r="BT7" s="24">
        <v>86.97</v>
      </c>
      <c r="BU7" s="24">
        <v>96.32</v>
      </c>
      <c r="BV7" s="24">
        <v>98.61</v>
      </c>
      <c r="BW7" s="24">
        <v>98.75</v>
      </c>
      <c r="BX7" s="24">
        <v>98.36</v>
      </c>
      <c r="BY7" s="24">
        <v>97.29</v>
      </c>
      <c r="BZ7" s="24">
        <v>99.29</v>
      </c>
      <c r="CA7" s="24">
        <v>97.94</v>
      </c>
      <c r="CB7" s="24">
        <v>154.22999999999999</v>
      </c>
      <c r="CC7" s="24">
        <v>171.2</v>
      </c>
      <c r="CD7" s="24">
        <v>167.28</v>
      </c>
      <c r="CE7" s="24">
        <v>175.83</v>
      </c>
      <c r="CF7" s="24">
        <v>161.74</v>
      </c>
      <c r="CG7" s="24">
        <v>141.24</v>
      </c>
      <c r="CH7" s="24">
        <v>142.03</v>
      </c>
      <c r="CI7" s="24">
        <v>142.11000000000001</v>
      </c>
      <c r="CJ7" s="24">
        <v>145.49</v>
      </c>
      <c r="CK7" s="24">
        <v>144.28</v>
      </c>
      <c r="CL7" s="24">
        <v>140.97999999999999</v>
      </c>
      <c r="CM7" s="24">
        <v>56.04</v>
      </c>
      <c r="CN7" s="24">
        <v>56.68</v>
      </c>
      <c r="CO7" s="24">
        <v>54.26</v>
      </c>
      <c r="CP7" s="24">
        <v>51.47</v>
      </c>
      <c r="CQ7" s="24">
        <v>51.32</v>
      </c>
      <c r="CR7" s="24">
        <v>61.7</v>
      </c>
      <c r="CS7" s="24">
        <v>63.04</v>
      </c>
      <c r="CT7" s="24">
        <v>60.55</v>
      </c>
      <c r="CU7" s="24">
        <v>61.49</v>
      </c>
      <c r="CV7" s="24">
        <v>62.15</v>
      </c>
      <c r="CW7" s="24">
        <v>60.13</v>
      </c>
      <c r="CX7" s="24">
        <v>93.51</v>
      </c>
      <c r="CY7" s="24">
        <v>93.57</v>
      </c>
      <c r="CZ7" s="24">
        <v>93.66</v>
      </c>
      <c r="DA7" s="24">
        <v>93.64</v>
      </c>
      <c r="DB7" s="24">
        <v>93.68</v>
      </c>
      <c r="DC7" s="24">
        <v>94.56</v>
      </c>
      <c r="DD7" s="24">
        <v>94.75</v>
      </c>
      <c r="DE7" s="24">
        <v>94.92</v>
      </c>
      <c r="DF7" s="24">
        <v>95.01</v>
      </c>
      <c r="DG7" s="24">
        <v>94.96</v>
      </c>
      <c r="DH7" s="24">
        <v>96</v>
      </c>
      <c r="DI7" s="24">
        <v>9.3000000000000007</v>
      </c>
      <c r="DJ7" s="24">
        <v>13.79</v>
      </c>
      <c r="DK7" s="24">
        <v>18.16</v>
      </c>
      <c r="DL7" s="24">
        <v>22.39</v>
      </c>
      <c r="DM7" s="24">
        <v>26.56</v>
      </c>
      <c r="DN7" s="24">
        <v>28.87</v>
      </c>
      <c r="DO7" s="24">
        <v>31.34</v>
      </c>
      <c r="DP7" s="24">
        <v>32.909999999999997</v>
      </c>
      <c r="DQ7" s="24">
        <v>34.869999999999997</v>
      </c>
      <c r="DR7" s="24">
        <v>36.700000000000003</v>
      </c>
      <c r="DS7" s="24">
        <v>42.2</v>
      </c>
      <c r="DT7" s="24">
        <v>12.23</v>
      </c>
      <c r="DU7" s="24">
        <v>13.46</v>
      </c>
      <c r="DV7" s="24">
        <v>15.22</v>
      </c>
      <c r="DW7" s="24">
        <v>17.059999999999999</v>
      </c>
      <c r="DX7" s="24">
        <v>17.47</v>
      </c>
      <c r="DY7" s="24">
        <v>5.64</v>
      </c>
      <c r="DZ7" s="24">
        <v>6.43</v>
      </c>
      <c r="EA7" s="24">
        <v>7.75</v>
      </c>
      <c r="EB7" s="24">
        <v>9.44</v>
      </c>
      <c r="EC7" s="24">
        <v>10.69</v>
      </c>
      <c r="ED7" s="24">
        <v>9.4600000000000009</v>
      </c>
      <c r="EE7" s="24">
        <v>0.02</v>
      </c>
      <c r="EF7" s="24">
        <v>0</v>
      </c>
      <c r="EG7" s="24">
        <v>0.02</v>
      </c>
      <c r="EH7" s="24">
        <v>0.01</v>
      </c>
      <c r="EI7" s="24">
        <v>0.02</v>
      </c>
      <c r="EJ7" s="24">
        <v>0.19</v>
      </c>
      <c r="EK7" s="24">
        <v>0.19</v>
      </c>
      <c r="EL7" s="24">
        <v>0.21</v>
      </c>
      <c r="EM7" s="24">
        <v>0.2</v>
      </c>
      <c r="EN7" s="24">
        <v>0.22</v>
      </c>
      <c r="EO7" s="24">
        <v>0.19</v>
      </c>
    </row>
    <row r="8" spans="1:148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2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2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2">
      <c r="B13" t="s">
        <v>110</v>
      </c>
      <c r="C13" t="s">
        <v>110</v>
      </c>
      <c r="D13" t="s">
        <v>111</v>
      </c>
      <c r="E13" t="s">
        <v>111</v>
      </c>
      <c r="F13" t="s">
        <v>110</v>
      </c>
      <c r="G13" t="s">
        <v>112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MSPC699</cp:lastModifiedBy>
  <cp:lastPrinted>2026-02-03T05:52:45Z</cp:lastPrinted>
  <dcterms:created xsi:type="dcterms:W3CDTF">2025-12-23T05:59:40Z</dcterms:created>
  <dcterms:modified xsi:type="dcterms:W3CDTF">2026-02-05T07:11:51Z</dcterms:modified>
  <cp:category/>
</cp:coreProperties>
</file>