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04　国民健康保険担当（H30.4月～）\1_庶務（予算経理・監査・運協含む、下記以外の全ての業務）\1_7_国保運営協議会\★R7.1.23\当日資料\"/>
    </mc:Choice>
  </mc:AlternateContent>
  <xr:revisionPtr revIDLastSave="0" documentId="13_ncr:1_{47522F2A-1375-4A16-AE8B-472F50A4C22E}" xr6:coauthVersionLast="47" xr6:coauthVersionMax="47" xr10:uidLastSave="{00000000-0000-0000-0000-000000000000}"/>
  <bookViews>
    <workbookView xWindow="-110" yWindow="-110" windowWidth="19420" windowHeight="11500" tabRatio="622" xr2:uid="{00000000-000D-0000-FFFF-FFFF00000000}"/>
  </bookViews>
  <sheets>
    <sheet name="グラフデータ" sheetId="2" r:id="rId1"/>
  </sheets>
  <definedNames>
    <definedName name="_xlnm.Print_Area" localSheetId="0">グラフデータ!$O$16:$AH$66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 i="2" l="1"/>
  <c r="H19" i="2"/>
  <c r="H7" i="2"/>
  <c r="H5" i="2"/>
  <c r="L5" i="2"/>
  <c r="I21" i="2" l="1"/>
  <c r="D32" i="2"/>
  <c r="A31" i="2"/>
  <c r="L33" i="2"/>
  <c r="J19" i="2"/>
  <c r="N19" i="2"/>
  <c r="D18" i="2"/>
  <c r="A17" i="2"/>
  <c r="D3" i="2"/>
  <c r="A3" i="2"/>
  <c r="L39" i="2"/>
  <c r="L38" i="2"/>
  <c r="H38" i="2"/>
  <c r="L37" i="2"/>
  <c r="H37" i="2"/>
  <c r="L36" i="2"/>
  <c r="H36" i="2"/>
  <c r="L35" i="2"/>
  <c r="H35" i="2"/>
  <c r="L34" i="2"/>
  <c r="H34" i="2"/>
  <c r="H33" i="2"/>
  <c r="L32" i="2"/>
  <c r="H32" i="2"/>
  <c r="L29" i="2"/>
  <c r="E26" i="2" s="1"/>
  <c r="N28" i="2"/>
  <c r="M28" i="2"/>
  <c r="N27" i="2"/>
  <c r="M27" i="2"/>
  <c r="J27" i="2"/>
  <c r="I27" i="2"/>
  <c r="N26" i="2"/>
  <c r="M26" i="2"/>
  <c r="J26" i="2"/>
  <c r="I26" i="2"/>
  <c r="N25" i="2"/>
  <c r="M25" i="2"/>
  <c r="J25" i="2"/>
  <c r="I25" i="2"/>
  <c r="N24" i="2"/>
  <c r="M24" i="2"/>
  <c r="J24" i="2"/>
  <c r="I24" i="2"/>
  <c r="N23" i="2"/>
  <c r="M23" i="2"/>
  <c r="J23" i="2"/>
  <c r="I23" i="2"/>
  <c r="N22" i="2"/>
  <c r="M22" i="2"/>
  <c r="J22" i="2"/>
  <c r="I22" i="2"/>
  <c r="N21" i="2"/>
  <c r="M21" i="2"/>
  <c r="J21" i="2"/>
  <c r="N20" i="2"/>
  <c r="M20" i="2"/>
  <c r="J20" i="2"/>
  <c r="I20" i="2"/>
  <c r="L15" i="2"/>
  <c r="H14" i="2"/>
  <c r="B11" i="2" s="1"/>
  <c r="L40" i="2" l="1"/>
  <c r="M37" i="2" s="1"/>
  <c r="E20" i="2"/>
  <c r="E28" i="2"/>
  <c r="N29" i="2"/>
  <c r="E21" i="2"/>
  <c r="E24" i="2"/>
  <c r="E23" i="2"/>
  <c r="E22" i="2"/>
  <c r="E25" i="2"/>
  <c r="E27" i="2"/>
  <c r="E29" i="2"/>
  <c r="H28" i="2"/>
  <c r="B24" i="2" s="1"/>
  <c r="H39" i="2"/>
  <c r="H40" i="2" s="1"/>
  <c r="B38" i="2" s="1"/>
  <c r="I19" i="2"/>
  <c r="M19" i="2"/>
  <c r="M29" i="2"/>
  <c r="E5" i="2"/>
  <c r="E11" i="2"/>
  <c r="E12" i="2"/>
  <c r="E7" i="2"/>
  <c r="E9" i="2"/>
  <c r="E10" i="2"/>
  <c r="E13" i="2"/>
  <c r="E8" i="2"/>
  <c r="E6" i="2"/>
  <c r="E14" i="2"/>
  <c r="B8" i="2"/>
  <c r="B5" i="2"/>
  <c r="B6" i="2"/>
  <c r="B9" i="2"/>
  <c r="B7" i="2"/>
  <c r="B10" i="2"/>
  <c r="B12" i="2"/>
  <c r="B13" i="2"/>
  <c r="E38" i="2" l="1"/>
  <c r="E33" i="2"/>
  <c r="B25" i="2"/>
  <c r="B22" i="2"/>
  <c r="B20" i="2"/>
  <c r="B23" i="2"/>
  <c r="I28" i="2"/>
  <c r="B33" i="2"/>
  <c r="H29" i="2"/>
  <c r="B36" i="2"/>
  <c r="I39" i="2"/>
  <c r="I35" i="2"/>
  <c r="B37" i="2"/>
  <c r="B21" i="2"/>
  <c r="B19" i="2"/>
  <c r="H30" i="2"/>
  <c r="I37" i="2"/>
  <c r="B26" i="2"/>
  <c r="B27" i="2"/>
  <c r="I34" i="2"/>
  <c r="J28" i="2"/>
  <c r="I33" i="2"/>
  <c r="I32" i="2"/>
  <c r="B39" i="2"/>
  <c r="M32" i="2"/>
  <c r="E35" i="2"/>
  <c r="E37" i="2"/>
  <c r="M39" i="2"/>
  <c r="M35" i="2"/>
  <c r="E39" i="2"/>
  <c r="E40" i="2"/>
  <c r="E34" i="2"/>
  <c r="M36" i="2"/>
  <c r="E36" i="2"/>
  <c r="M38" i="2"/>
  <c r="M33" i="2"/>
  <c r="M34" i="2"/>
  <c r="E30" i="2"/>
  <c r="B35" i="2"/>
  <c r="I38" i="2"/>
  <c r="B34" i="2"/>
  <c r="B32" i="2"/>
  <c r="I36" i="2"/>
  <c r="E15" i="2"/>
  <c r="B14" i="2"/>
  <c r="B40" i="2" l="1"/>
  <c r="I40" i="2"/>
  <c r="B28" i="2"/>
  <c r="E41" i="2"/>
  <c r="M40"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G3" authorId="0" shapeId="0" xr:uid="{00000000-0006-0000-0000-000001000000}">
      <text>
        <r>
          <rPr>
            <b/>
            <sz val="9"/>
            <color indexed="81"/>
            <rFont val="MS P ゴシック"/>
            <family val="3"/>
            <charset val="128"/>
          </rPr>
          <t>※ピンクの部分の情報を更新する</t>
        </r>
        <r>
          <rPr>
            <sz val="9"/>
            <color indexed="81"/>
            <rFont val="MS P ゴシック"/>
            <family val="3"/>
            <charset val="128"/>
          </rPr>
          <t xml:space="preserve">
※赤い太字の情報をグラフ内の情報に上書きする
※基本ピンクに塗られている部分以外の情報はグラフには使用しない情報</t>
        </r>
      </text>
    </comment>
  </commentList>
</comments>
</file>

<file path=xl/sharedStrings.xml><?xml version="1.0" encoding="utf-8"?>
<sst xmlns="http://schemas.openxmlformats.org/spreadsheetml/2006/main" count="174" uniqueCount="41">
  <si>
    <t>療養給付費交付金</t>
    <rPh sb="0" eb="2">
      <t>リョウヨウ</t>
    </rPh>
    <rPh sb="2" eb="4">
      <t>キュウフ</t>
    </rPh>
    <rPh sb="4" eb="5">
      <t>ヒ</t>
    </rPh>
    <rPh sb="5" eb="8">
      <t>コウフキン</t>
    </rPh>
    <phoneticPr fontId="1"/>
  </si>
  <si>
    <t>老人保健拠出金</t>
    <rPh sb="0" eb="2">
      <t>ロウジン</t>
    </rPh>
    <rPh sb="2" eb="4">
      <t>ホケン</t>
    </rPh>
    <rPh sb="4" eb="7">
      <t>キョシュツキン</t>
    </rPh>
    <phoneticPr fontId="1"/>
  </si>
  <si>
    <t>構成比</t>
  </si>
  <si>
    <t>構成比</t>
    <rPh sb="0" eb="3">
      <t>コウセイヒ</t>
    </rPh>
    <phoneticPr fontId="1"/>
  </si>
  <si>
    <t>項目</t>
  </si>
  <si>
    <t>繰越金</t>
    <rPh sb="0" eb="2">
      <t>クリコシ</t>
    </rPh>
    <rPh sb="2" eb="3">
      <t>キン</t>
    </rPh>
    <phoneticPr fontId="1"/>
  </si>
  <si>
    <t>項目</t>
    <rPh sb="0" eb="2">
      <t>コウモク</t>
    </rPh>
    <phoneticPr fontId="1"/>
  </si>
  <si>
    <t>総務費</t>
    <rPh sb="0" eb="3">
      <t>ソウムヒ</t>
    </rPh>
    <phoneticPr fontId="1"/>
  </si>
  <si>
    <t>保険給付費</t>
    <rPh sb="0" eb="2">
      <t>ホケン</t>
    </rPh>
    <rPh sb="2" eb="4">
      <t>キュウフ</t>
    </rPh>
    <rPh sb="4" eb="5">
      <t>ヒ</t>
    </rPh>
    <phoneticPr fontId="1"/>
  </si>
  <si>
    <t>納付金</t>
    <rPh sb="0" eb="3">
      <t>ノウフキン</t>
    </rPh>
    <phoneticPr fontId="1"/>
  </si>
  <si>
    <t>保健事業費</t>
    <rPh sb="0" eb="2">
      <t>ホケン</t>
    </rPh>
    <rPh sb="2" eb="5">
      <t>ジギョウヒ</t>
    </rPh>
    <phoneticPr fontId="1"/>
  </si>
  <si>
    <t>国庫支出金</t>
    <rPh sb="0" eb="2">
      <t>コッコ</t>
    </rPh>
    <rPh sb="2" eb="5">
      <t>シシュツキン</t>
    </rPh>
    <phoneticPr fontId="1"/>
  </si>
  <si>
    <t>国民健康保険料</t>
    <rPh sb="0" eb="2">
      <t>コクミン</t>
    </rPh>
    <rPh sb="2" eb="4">
      <t>ケンコウ</t>
    </rPh>
    <rPh sb="4" eb="6">
      <t>ホケン</t>
    </rPh>
    <rPh sb="6" eb="7">
      <t>リョウ</t>
    </rPh>
    <phoneticPr fontId="1"/>
  </si>
  <si>
    <t>前期高齢者交付金</t>
    <rPh sb="0" eb="2">
      <t>ゼンキ</t>
    </rPh>
    <rPh sb="2" eb="5">
      <t>コウレイシャ</t>
    </rPh>
    <rPh sb="5" eb="8">
      <t>コウフキン</t>
    </rPh>
    <phoneticPr fontId="1"/>
  </si>
  <si>
    <t>県支出金</t>
    <rPh sb="0" eb="1">
      <t>ケン</t>
    </rPh>
    <rPh sb="1" eb="4">
      <t>シシュツキン</t>
    </rPh>
    <phoneticPr fontId="1"/>
  </si>
  <si>
    <t>共同事業交付金</t>
    <rPh sb="0" eb="2">
      <t>キョウドウ</t>
    </rPh>
    <rPh sb="2" eb="4">
      <t>ジギョウ</t>
    </rPh>
    <rPh sb="4" eb="7">
      <t>コウフキン</t>
    </rPh>
    <phoneticPr fontId="1"/>
  </si>
  <si>
    <t>繰入金</t>
    <rPh sb="0" eb="2">
      <t>クリイレ</t>
    </rPh>
    <rPh sb="2" eb="3">
      <t>キン</t>
    </rPh>
    <phoneticPr fontId="1"/>
  </si>
  <si>
    <t>合計</t>
    <rPh sb="0" eb="2">
      <t>ゴウケイ</t>
    </rPh>
    <phoneticPr fontId="1"/>
  </si>
  <si>
    <t>後期高齢者支援金等</t>
    <rPh sb="0" eb="2">
      <t>コウキ</t>
    </rPh>
    <rPh sb="2" eb="5">
      <t>コウレイシャ</t>
    </rPh>
    <rPh sb="5" eb="7">
      <t>シエン</t>
    </rPh>
    <rPh sb="7" eb="8">
      <t>キン</t>
    </rPh>
    <rPh sb="8" eb="9">
      <t>トウ</t>
    </rPh>
    <phoneticPr fontId="1"/>
  </si>
  <si>
    <t>減少額</t>
    <rPh sb="0" eb="2">
      <t>ゲンショウ</t>
    </rPh>
    <rPh sb="2" eb="3">
      <t>ガク</t>
    </rPh>
    <phoneticPr fontId="1"/>
  </si>
  <si>
    <t>前期高齢者納付金</t>
    <rPh sb="0" eb="2">
      <t>ゼンキ</t>
    </rPh>
    <rPh sb="2" eb="5">
      <t>コウレイシャ</t>
    </rPh>
    <rPh sb="5" eb="8">
      <t>ノウフキン</t>
    </rPh>
    <phoneticPr fontId="1"/>
  </si>
  <si>
    <t>介護納付金</t>
    <rPh sb="0" eb="2">
      <t>カイゴ</t>
    </rPh>
    <rPh sb="2" eb="5">
      <t>ノウフキン</t>
    </rPh>
    <phoneticPr fontId="1"/>
  </si>
  <si>
    <t>共同事業拠出金</t>
    <rPh sb="0" eb="2">
      <t>キョウドウ</t>
    </rPh>
    <rPh sb="2" eb="4">
      <t>ジギョウ</t>
    </rPh>
    <rPh sb="4" eb="7">
      <t>キョシュツキン</t>
    </rPh>
    <phoneticPr fontId="1"/>
  </si>
  <si>
    <t>その他の収入</t>
    <rPh sb="2" eb="3">
      <t>タ</t>
    </rPh>
    <rPh sb="4" eb="6">
      <t>シュウニュウ</t>
    </rPh>
    <phoneticPr fontId="1"/>
  </si>
  <si>
    <t>その他の支出</t>
    <rPh sb="2" eb="3">
      <t>タ</t>
    </rPh>
    <rPh sb="4" eb="6">
      <t>シシュツ</t>
    </rPh>
    <phoneticPr fontId="1"/>
  </si>
  <si>
    <t>数値入力欄→</t>
    <rPh sb="0" eb="2">
      <t>スウチ</t>
    </rPh>
    <rPh sb="2" eb="4">
      <t>ニュウリョク</t>
    </rPh>
    <rPh sb="4" eb="5">
      <t>ラン</t>
    </rPh>
    <phoneticPr fontId="1"/>
  </si>
  <si>
    <t>減少率</t>
    <rPh sb="0" eb="3">
      <t>ゲンショウリツ</t>
    </rPh>
    <phoneticPr fontId="1"/>
  </si>
  <si>
    <t>その他の支出・基金積立</t>
    <rPh sb="2" eb="3">
      <t>タ</t>
    </rPh>
    <rPh sb="4" eb="6">
      <t>シシュツ</t>
    </rPh>
    <rPh sb="7" eb="9">
      <t>キキン</t>
    </rPh>
    <rPh sb="9" eb="11">
      <t>ツミタテ</t>
    </rPh>
    <phoneticPr fontId="1"/>
  </si>
  <si>
    <t>その他収入</t>
    <rPh sb="2" eb="3">
      <t>タ</t>
    </rPh>
    <rPh sb="3" eb="5">
      <t>シュウニュウ</t>
    </rPh>
    <phoneticPr fontId="1"/>
  </si>
  <si>
    <t xml:space="preserve"> </t>
  </si>
  <si>
    <t>←なぞ</t>
  </si>
  <si>
    <t>使っていない</t>
    <rPh sb="0" eb="1">
      <t>ツカ</t>
    </rPh>
    <phoneticPr fontId="1"/>
  </si>
  <si>
    <t>歳出前年度比較増減額</t>
    <rPh sb="0" eb="2">
      <t>サイシュツ</t>
    </rPh>
    <rPh sb="2" eb="5">
      <t>ゼンネンド</t>
    </rPh>
    <rPh sb="5" eb="7">
      <t>ヒカク</t>
    </rPh>
    <rPh sb="9" eb="10">
      <t>ガク</t>
    </rPh>
    <phoneticPr fontId="1"/>
  </si>
  <si>
    <t>　　　　　　　　　　　　　　　　　　　　　　　　　　　　　　　　　　　　　　　　　　　　　　　　　　　　　　　　　　　　　　　　　　　　　　　　　　　　　　　　　　　　　　　　　　　　　　　　　　　　　　　　　　　　　　　　　　　　　　　　　　　　　　　　　　　　　　　　　　　　　　　　　　　　　　　　　　　　　　　　　　　　　　　　　　　　　　　　　　　　　　　　　　　　　　　　　　　　　　　　　　　　　　　　　　　　　　　　　　　　　　　　　　　　　　　　　　　　　　　　　　　　　　　　　　　　　　　　　　　　　　　　　　　　　　　　　　　　　　　　　　　　　　　　　　　　　　　　　　　　　　　　　　　　　　　　　　　　　　　　　　　　　　　　　　　　　　　　　　　　　　　　　　　　　　　　　　　　　　　　　　　　　　　　　　　　　　　　　　　　　　　　　　　　　　　　　　　　　　　　　　　　　　　　　　　　　　　　　　　　　　　　　　　　　　　　　　　　　　　　　　　　　　　　　　　　　　　　　　　　　　　　　　　　　　　　　　　　　　　　　　　　　　　　　　　　　　　　　　　　　　　　　　　　　　　　　　　　　　　　　　　　　　　　　　　　　　　　　　　　　　　　　　　　　　　　　　　　　　　　　　　　　　　　　　　　　　　　　　　　　　　　　　　　　　　　　　　　　　　　　　　　　　　　　　　　　　　　　　　　　　　　　　　　　　　　　　　　　　　　　　　　　　　　　　　　　　　　　　　　　　　　　　　　　　　　　　　　　　　　　　　　　　　　　　　　　　　　　　　　　　　　　　　　　　　　　　　　　　　　　　　　　　　　　　　　　　　　　　　　　　　　　　　　　　　　　　　　　　　　　　　　　　　　　　　　　　　　　　　　　　　　　　　　　　　　　　　　　　　　　　　　　　　　　　　　　　　　　　　　　　　　　　　　　　　　　　　　　　　　　　　　　　　　　　　　　　　　　　　　　　　　　　　　　　　　　　　　　　　　　　　　　　　　　　　　　　　　　　　　　　　　　　　　　　　　　　　　　　　　　　　　　　　　　　　　　　　　　　　　　　　　　　　　　　　　　　　　　　　　　　　　　　　　　　　　　　　　　　　　　　　　　　　　　　　　　　　　　　　　　　　　　　　　　　　　　　　　　　　　　　　　　　　　　　　　　　　　　　　　　　　　　　　　　　　　　　　　　　　　　　　　　　　　　　　　　　　　　　　　　　　　　　　　　　　　　　　　　　　　　　　　　　　　　　　　　　　　　　　　　　　　　　　　　　　　　　　　　　　　　　　　　　　　　　　　　　　　　　　　　　　　　　　　　　　　　　　　　　　　　　　　　　　　　　　　　　　　　　　　　　　　　　　　　　　　　　　　　　　　　　　　　　　　　　　　　　　　　　　　　　　　　　　　　　　　　　　　　　　　　　　　　　　　　　　　　　　　　　　　　　　　　　　　　　　　　　　　　　　　　　　　　　　　　　　　　　　　　　　　　　　　　　　　　　　　　　　　　　　　　　　　　　　　　　　　　　　　　　　　　　　　　　　　　　　　　　　　　　　　　　　　　　　　　　　　　　　　　　　　　　　　　　　　　　　　　　　　　　　　　　　　　　　　　　　　　　　　　　　　　　　　　　　　　　　　　　　　　　　　　　　　　　　　　　　　　　　　　　　　　　　　　　　　　　　　　　　　　　　　　　　　　　　　　　　　　　　　　　　　　　　　　　　　　　　　　　　　　　　　　　　　　　　　　　　　　　　　　　　　　　　　　　　　　　　　　　　　　　　　　　　　　　　　　　　　　　　　　　　　　　　　　　　　　　　　　　　　　　　　　　　　　　　　　　　　　　　　　　　　　　　　　　　　　　　　　　　　　　　　　　　　　　　　　　　　　　　　　　　　　　　　　　　　　　　　　　　　　　　　　　　　　　　　　　　　　　　　　　　　　　　　　　　　　　　　　　　　　　　　　　　　　　　　　　　　　　　　　　　　　　　　　　　　　　　　　　　　　　　　　　　　　　　　　　　　　　　　　　　　　　　　　　　　　　　　　　　　　　　　　　　　　　　　　　　　　　　　　　　　　　　　　　　　　　　　　　　　　　　　　　　　　　　　　　　　　　　　　　　　　　　　　　　　　　　　　　　　　　　　　　　　　　　　　　　　　　　　　　　　　　　　　　　　　　　　　　　　　　　　　　　　　　　　　　　　　　　　　　　　　　　　　　　　　　　　　　　　　　　　　　　　　　　　　　　　　　　　　　　　　　　　　　　　　　　　　　　　　　　　　　　　　　　　　　　　　　　　　　　　　　　　　　　　　　　　　　　　　　　　　　　　　　　　　　　　　　　　　　　　　　　　　　　　　　　　　　　　　　　　　　　　　　　　　　　　　　　　　　　　　　　　　　　　　　　　　　　　　　　　　　　　　　　　　　　　　　　　　　　　　　　　　　　　　　　　　　　　　　　　　　　　　　　　　　　　　　　　　　　　　　　　　　　　　　　　　　　　　　　　　　　　　　　　　　　　　　　　　　　　　　　　　　　　　　　　　　　　　　　　　　　　　　　　　　　　　　　　　　　　　　　　　　　　　　　　　　　　　　　　　　　　　　　　　　　　　　　　　　　　　　　　　　　　　　　　　　　　　　　　　　　　　　　　　　　　　　　　　　　　　　　　　　　　　　　　　　　　　　　　　　　　　　　　　　　　　　　　　　　　　　　　　　　　　　　　　　　　　　　　　　　　　　　　　　　　　　　　　　　　　　　　　　　　　　　　　　　　　　　　　　　　　　　　　　　　　　　　　　　　　　　　　　　　　　　　　　　　　　　　　　　　　　　　　　　　　　　　　　　　　　　　　　　　　　　　　　　　　　　　　　　　　　　　　　　　　　　　　　　　　　　　　　　　　　　　　　　　　　　　　　　　　　　　　　　　　　　　　　　　　　　　　　　　　　　　　　　　　　　　　　　　　　　　　　　　　　　　　　　　　　　　　　　　　　　　　　　　　　　　　　　　　　　　　　　　　　　　　　　　　　　　　　　　　　　　　　　　　　　　　　　　　　　　　　　　　　　　　　　　　　　　　　　　　　　　　　　　　　　　　　　　　　　　　　　　　　　　　　　　　　　　　　　　　　　　　　　　　　　　　　　　　　　　　　　　　　　　　　　　　　　　　　　　　　　　　　　　　　　　　　　　　　　　　　　　　　　　　　　　　　　　　　　　　　　　　　　　　　　　　　　　　　　　　　　　　　　　　　　　　　　　　　　　　　　　　　　　　　　　　　　　　　　　　　　　　　　　　　　　　　　　　　　　　　　　　　　　　　　　　　　　　　　　　　　　　　　　　　　　　　　　　　　　　　　　　　　　　　　　　　　　　　　　　　　　　　　　　　　　　　　　　　　　　　　　　　　　　　　　　　　　　　　　　　　　　　　　　　　　　　　　　　　　　　　　　　　　　　　　　　　　　　　　　　　　　　　　　　　　　　　　　　　　　　　　　　　　　　　　　　　　　　　　　　　　　　　　　　　　　　　　　　　　　　　　　　　　　　　　　　　　　　　　　　　　　　　　　　　　　　　　　　　　　　　　　　　　　　　　　　　　　　　　　　　　　　　　　　　　　　　　　　　　　　　　　　　　　　　　　　　　　　　　　　　　　　　　　　　　　　　　　　　　　　　　　　　　　　　　　　　　　　　　　　　　　　　　　　　　　　　　　　　　　　　　　　　　　　　　　　　　　　　　　　　　　　　　　　　　　　　　　　　　　　　　　　　　　　　　　　　　　　　　　　　　　　　　　　　　　　　　　　　　　　　　　　　　　　　　　　　　　　　　　　　　　　　　　　　　　　　　　　　　　　　　　　　　　　　　　　　　　　　　　　　　　　　　　　　　　　　　　　　　　　　　　　　　　　　　　　　　　　　　　　　　　　　　　　　　　　　　　　　　　　　　　　　　　　　　　　　　　　　　　　　　　　　　　　　　　　　　　　　　　　　　　　　　　　　　　　　　　　　　　　　　　　　　　　　　　　　　　　　　　　　　　　　　　　　　　　　　　　　　　　　　　　　　　　　　　　　　　　　　　　　　　　　　　　　　　　　　　　　　　　　　　　　　　　　　　　　　　　　　　　　　　　　　　　　　　　　　　　　　　　　　　　　　　　　　　　　　　　　　　　　　　　　　　　　　　　　　　　　　　　　　　　　　　　　　　　　　　　　　　　　　　　　　　　　　　　　　　　　　　　　　　　　　　　　　　　　　　　　　　　　　　　　　　　　　　　　　　　　　　　　　　　　　　　　　　　　　　　　　　　　　　　　　　　　　　　　　　　　　　　　　　　　　　　　　　　　　　　　　　　　　　　　　　　　　　　　　　　　　　　　　　　　　　　　　　　　　　　　　　　　　　　　　　　　　　　　　　　　　　　　　　　　　　　　　　　　　　　　　　　　　　　　　　　　　　　　　　　　　　　　　　　　　　　　　　　　　　　　　　　　　　　　　　　　　　　　　　　　　　　　　　　　　　　　　　　　　　　　　　　　　　　　　　　　　　　　　　　　　　　　　　　　　　　　　　　　　　　　　　　　　　　　　　　　　　　　　　　　　　　　　　　　　　　　　　　　　　　　　　　　　　　　　　　　　　　　　　　　　　　　　　　　　　　　　　　　　　　　　　　　　　　　　　　　　　　　　　　　　　　　　　　　　　　　　　　　　　　　　　　　　　　　　　　　　　　　　　　　　　　　　　　　　　　　　　　　　　　　　　　　　　　　　　　　　　　　　　　　　　　　　　　　　　　　　　　　　　　　　　　　　　　　　　　　　　　　　　　　　　　　　　　　　　　　　　　　　　　　　　　　　　　　　　　　　　　　　　　　　　　　　　　　　　　　　　　　　　　　　　　　　　　　　　　　　　　　　　　　　　　　　　　　　　　　　　　　　　　　　　　　　　　　　　　　　　　　　　　　　　　　　　　　　　　　　　　　　　　　　　　　　　　　　　　　　　　　　　　　　　　　　　　　　　　　　　　　　　　　　　　　　　　　　　　　　　　　　　　　　　　　　　　　　　　　　　　　　　　　　　　　　　　　　　　　　　　　　　　　　　　　　　　　　　　　　　　　　　　　　　　　　　　　　　　　　　　　　　　　　　　　　　　　　　　　　　　　　　　　　　　　　　　　　　　　　　　　　　　　　　　　　　　　　　　　　　　　　　　　　　　　　　　　　　　　　　　　　　　　　　　　　　　　　　　　　　　　　　　　　　　　　　　　　　　　　　　　　　</t>
  </si>
  <si>
    <t>金額（千円）</t>
    <rPh sb="0" eb="2">
      <t>キンガク</t>
    </rPh>
    <rPh sb="3" eb="5">
      <t>センエン</t>
    </rPh>
    <phoneticPr fontId="1"/>
  </si>
  <si>
    <t>金額（千円）</t>
    <rPh sb="0" eb="2">
      <t>キンガク</t>
    </rPh>
    <rPh sb="3" eb="5">
      <t>センエン</t>
    </rPh>
    <phoneticPr fontId="1"/>
  </si>
  <si>
    <t>令和６年度歳入</t>
    <rPh sb="0" eb="2">
      <t>レイワ</t>
    </rPh>
    <rPh sb="3" eb="5">
      <t>ネンド</t>
    </rPh>
    <rPh sb="5" eb="7">
      <t>サイニュウ</t>
    </rPh>
    <phoneticPr fontId="1"/>
  </si>
  <si>
    <t>令和６年度歳出</t>
    <rPh sb="0" eb="2">
      <t>レイワ</t>
    </rPh>
    <rPh sb="3" eb="5">
      <t>ネンド</t>
    </rPh>
    <rPh sb="5" eb="7">
      <t>サイシュツ</t>
    </rPh>
    <phoneticPr fontId="1"/>
  </si>
  <si>
    <t>令和７年度歳入</t>
    <rPh sb="0" eb="2">
      <t>レイワ</t>
    </rPh>
    <rPh sb="3" eb="5">
      <t>ネンド</t>
    </rPh>
    <rPh sb="5" eb="7">
      <t>サイニュウ</t>
    </rPh>
    <phoneticPr fontId="1"/>
  </si>
  <si>
    <t>令和７年度歳出</t>
    <rPh sb="0" eb="2">
      <t>レイワ</t>
    </rPh>
    <rPh sb="3" eb="5">
      <t>ネンド</t>
    </rPh>
    <rPh sb="5" eb="7">
      <t>サイシュツ</t>
    </rPh>
    <phoneticPr fontId="1"/>
  </si>
  <si>
    <t>前年比</t>
    <rPh sb="0" eb="3">
      <t>ゼンネンヒ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</si>
</sst>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0&quot;億&quot;&quot;円&quot;_ "/>
    <numFmt numFmtId="179" formatCode="#,###.0&quot;億&quot;&quot;円&quot;"/>
    <numFmt numFmtId="180" formatCode="#,##0.0;[Red]\-#,##0.0"/>
    <numFmt numFmtId="181" formatCode="0.00&quot;億&quot;&quot;円&quot;"/>
  </numFmts>
  <fonts count="10">
    <font>
      <sz val="11"/>
      <name val="ＭＳ Ｐゴシック"/>
      <family val="3"/>
    </font>
    <font>
      <sz val="6"/>
      <name val="ＭＳ Ｐゴシック"/>
      <family val="3"/>
    </font>
    <font>
      <sz val="11"/>
      <color rgb="FFFF0000"/>
      <name val="ＭＳ Ｐゴシック"/>
      <family val="3"/>
    </font>
    <font>
      <sz val="11"/>
      <name val="ＭＳ Ｐゴシック"/>
      <family val="3"/>
    </font>
    <font>
      <sz val="11"/>
      <color rgb="FF0070C0"/>
      <name val="ＭＳ Ｐゴシック"/>
      <family val="3"/>
    </font>
    <font>
      <b/>
      <sz val="11"/>
      <color rgb="FFFF0000"/>
      <name val="ＭＳ Ｐゴシック"/>
      <family val="3"/>
    </font>
    <font>
      <sz val="11"/>
      <color theme="1"/>
      <name val="ＭＳ Ｐゴシック"/>
      <family val="3"/>
    </font>
    <font>
      <b/>
      <sz val="9"/>
      <color indexed="81"/>
      <name val="MS P ゴシック"/>
      <family val="3"/>
      <charset val="128"/>
    </font>
    <font>
      <sz val="9"/>
      <color indexed="81"/>
      <name val="MS P ゴシック"/>
      <family val="3"/>
      <charset val="128"/>
    </font>
    <font>
      <b/>
      <sz val="11"/>
      <name val="ＭＳ Ｐゴシック"/>
      <family val="3"/>
      <charset val="128"/>
    </font>
  </fonts>
  <fills count="4">
    <fill>
      <patternFill patternType="none"/>
    </fill>
    <fill>
      <patternFill patternType="gray125"/>
    </fill>
    <fill>
      <patternFill patternType="solid">
        <fgColor theme="5" tint="0.59999389629810485"/>
        <bgColor indexed="64"/>
      </patternFill>
    </fill>
    <fill>
      <patternFill patternType="solid">
        <fgColor theme="4" tint="0.59999389629810485"/>
        <bgColor indexed="64"/>
      </patternFill>
    </fill>
  </fills>
  <borders count="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38" fontId="3" fillId="0" borderId="0" applyFont="0" applyFill="0" applyBorder="0" applyAlignment="0" applyProtection="0"/>
    <xf numFmtId="9" fontId="3" fillId="0" borderId="0" applyFont="0" applyFill="0" applyBorder="0" applyAlignment="0" applyProtection="0">
      <alignment vertical="center"/>
    </xf>
  </cellStyleXfs>
  <cellXfs count="51">
    <xf numFmtId="0" fontId="0" fillId="0" borderId="0" xfId="0"/>
    <xf numFmtId="0" fontId="0" fillId="0" borderId="2" xfId="0" applyBorder="1" applyAlignment="1">
      <alignment vertical="center"/>
    </xf>
    <xf numFmtId="0" fontId="0" fillId="0" borderId="2" xfId="0" applyBorder="1"/>
    <xf numFmtId="0" fontId="0" fillId="0" borderId="0" xfId="0" applyBorder="1" applyAlignment="1">
      <alignment vertical="center"/>
    </xf>
    <xf numFmtId="0" fontId="0" fillId="0" borderId="3" xfId="0" applyBorder="1" applyAlignment="1">
      <alignment vertical="center"/>
    </xf>
    <xf numFmtId="0" fontId="0" fillId="0" borderId="4" xfId="0" applyBorder="1" applyAlignment="1">
      <alignment vertical="center"/>
    </xf>
    <xf numFmtId="176" fontId="0" fillId="0" borderId="2" xfId="1" applyNumberFormat="1" applyFont="1" applyBorder="1" applyAlignment="1">
      <alignment vertical="center"/>
    </xf>
    <xf numFmtId="176" fontId="0" fillId="0" borderId="3" xfId="1" applyNumberFormat="1" applyFont="1" applyBorder="1" applyAlignment="1">
      <alignment vertical="center"/>
    </xf>
    <xf numFmtId="176" fontId="0" fillId="0" borderId="0" xfId="1" applyNumberFormat="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177" fontId="0" fillId="0" borderId="0" xfId="1" applyNumberFormat="1" applyFont="1" applyFill="1" applyBorder="1" applyAlignment="1">
      <alignment vertical="center"/>
    </xf>
    <xf numFmtId="178" fontId="0" fillId="0" borderId="0" xfId="0" applyNumberFormat="1" applyFill="1" applyBorder="1"/>
    <xf numFmtId="179" fontId="0" fillId="0" borderId="0" xfId="0" applyNumberFormat="1" applyFill="1" applyBorder="1"/>
    <xf numFmtId="0" fontId="0" fillId="0" borderId="6" xfId="0" applyBorder="1" applyAlignment="1">
      <alignment horizontal="center"/>
    </xf>
    <xf numFmtId="176" fontId="0" fillId="0" borderId="4" xfId="1" applyNumberFormat="1" applyFont="1" applyBorder="1" applyAlignment="1">
      <alignment vertical="center"/>
    </xf>
    <xf numFmtId="10" fontId="0" fillId="0" borderId="3" xfId="1" applyNumberFormat="1" applyFont="1" applyBorder="1" applyAlignment="1">
      <alignment vertical="center"/>
    </xf>
    <xf numFmtId="0" fontId="0" fillId="0" borderId="2" xfId="0" applyBorder="1" applyAlignment="1">
      <alignment vertical="center" shrinkToFit="1"/>
    </xf>
    <xf numFmtId="177" fontId="4" fillId="2" borderId="2" xfId="1" applyNumberFormat="1" applyFont="1" applyFill="1" applyBorder="1" applyAlignment="1">
      <alignment vertical="center"/>
    </xf>
    <xf numFmtId="177" fontId="0" fillId="0" borderId="2" xfId="0" applyNumberFormat="1" applyBorder="1" applyAlignment="1">
      <alignment vertical="center"/>
    </xf>
    <xf numFmtId="177" fontId="0" fillId="0" borderId="3" xfId="0" applyNumberFormat="1" applyBorder="1" applyAlignment="1">
      <alignment vertical="center"/>
    </xf>
    <xf numFmtId="10" fontId="0" fillId="2" borderId="2" xfId="2" applyNumberFormat="1" applyFont="1" applyFill="1" applyBorder="1" applyAlignment="1">
      <alignment vertical="center"/>
    </xf>
    <xf numFmtId="180" fontId="0" fillId="2" borderId="2" xfId="1" applyNumberFormat="1" applyFont="1" applyFill="1" applyBorder="1" applyAlignment="1">
      <alignment vertical="center"/>
    </xf>
    <xf numFmtId="178" fontId="5" fillId="2" borderId="2" xfId="0" applyNumberFormat="1" applyFont="1" applyFill="1" applyBorder="1"/>
    <xf numFmtId="178" fontId="0" fillId="2" borderId="2" xfId="0" applyNumberFormat="1" applyFill="1" applyBorder="1"/>
    <xf numFmtId="179" fontId="5" fillId="0" borderId="2" xfId="0" applyNumberFormat="1" applyFont="1" applyBorder="1"/>
    <xf numFmtId="0" fontId="0" fillId="0" borderId="6" xfId="0" applyFill="1" applyBorder="1"/>
    <xf numFmtId="176" fontId="5" fillId="0" borderId="2" xfId="1" applyNumberFormat="1" applyFont="1" applyBorder="1" applyAlignment="1">
      <alignment vertical="center"/>
    </xf>
    <xf numFmtId="0" fontId="0" fillId="0" borderId="8" xfId="0" applyFill="1" applyBorder="1"/>
    <xf numFmtId="181" fontId="5" fillId="0" borderId="0" xfId="0" applyNumberFormat="1" applyFont="1"/>
    <xf numFmtId="181" fontId="0" fillId="0" borderId="0" xfId="0" applyNumberFormat="1"/>
    <xf numFmtId="0" fontId="0" fillId="0" borderId="3" xfId="0" applyBorder="1" applyAlignment="1">
      <alignment vertical="center" shrinkToFit="1"/>
    </xf>
    <xf numFmtId="0" fontId="0" fillId="0" borderId="4" xfId="0" applyFill="1" applyBorder="1" applyAlignment="1">
      <alignment vertical="center" shrinkToFit="1"/>
    </xf>
    <xf numFmtId="177" fontId="4" fillId="2" borderId="3" xfId="1" applyNumberFormat="1" applyFont="1" applyFill="1" applyBorder="1" applyAlignment="1">
      <alignment vertical="center"/>
    </xf>
    <xf numFmtId="177" fontId="0" fillId="0" borderId="4" xfId="1" applyNumberFormat="1" applyFont="1" applyFill="1" applyBorder="1" applyAlignment="1">
      <alignment vertical="center"/>
    </xf>
    <xf numFmtId="10" fontId="5" fillId="0" borderId="0" xfId="0" applyNumberFormat="1" applyFont="1"/>
    <xf numFmtId="10" fontId="0" fillId="0" borderId="0" xfId="0" applyNumberFormat="1"/>
    <xf numFmtId="181" fontId="6" fillId="0" borderId="0" xfId="0" applyNumberFormat="1" applyFont="1"/>
    <xf numFmtId="0" fontId="0" fillId="0" borderId="0" xfId="0" applyBorder="1" applyAlignment="1">
      <alignment vertical="center" shrinkToFit="1"/>
    </xf>
    <xf numFmtId="177" fontId="0" fillId="3" borderId="2" xfId="1" applyNumberFormat="1" applyFont="1" applyFill="1" applyBorder="1" applyAlignment="1">
      <alignment vertical="center"/>
    </xf>
    <xf numFmtId="177" fontId="0" fillId="3" borderId="3" xfId="1" applyNumberFormat="1" applyFont="1" applyFill="1" applyBorder="1" applyAlignment="1">
      <alignment vertical="center"/>
    </xf>
    <xf numFmtId="0" fontId="0" fillId="0" borderId="0" xfId="0" applyFill="1"/>
    <xf numFmtId="178" fontId="5" fillId="2" borderId="2" xfId="0" applyNumberFormat="1" applyFont="1" applyFill="1" applyBorder="1" applyAlignment="1">
      <alignment horizontal="center"/>
    </xf>
    <xf numFmtId="177" fontId="0" fillId="0" borderId="0" xfId="0" applyNumberFormat="1"/>
    <xf numFmtId="0" fontId="2" fillId="0" borderId="1" xfId="0" applyFont="1" applyBorder="1" applyAlignment="1">
      <alignment horizontal="center"/>
    </xf>
    <xf numFmtId="0" fontId="2" fillId="0" borderId="5" xfId="0" applyFont="1" applyBorder="1" applyAlignment="1">
      <alignment horizontal="center"/>
    </xf>
    <xf numFmtId="0" fontId="0" fillId="0" borderId="0" xfId="0" applyFill="1" applyBorder="1" applyAlignment="1">
      <alignment horizontal="center"/>
    </xf>
    <xf numFmtId="0" fontId="0" fillId="0" borderId="7" xfId="0" applyBorder="1" applyAlignment="1">
      <alignment horizontal="right" wrapText="1"/>
    </xf>
    <xf numFmtId="0" fontId="0" fillId="0" borderId="7" xfId="0" applyBorder="1" applyAlignment="1">
      <alignment wrapText="1"/>
    </xf>
    <xf numFmtId="0" fontId="9" fillId="0" borderId="6" xfId="0" applyFont="1" applyBorder="1" applyAlignment="1">
      <alignment horizontal="center"/>
    </xf>
    <xf numFmtId="0" fontId="9" fillId="0" borderId="8" xfId="0" applyFont="1" applyBorder="1" applyAlignment="1">
      <alignment horizontal="center"/>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w="9525">
          <a:noFill/>
        </a:ln>
      </c:spPr>
    </c:floor>
    <c:sideWall>
      <c:thickness val="0"/>
    </c:sideWall>
    <c:backWall>
      <c:thickness val="0"/>
    </c:backWall>
    <c:plotArea>
      <c:layout>
        <c:manualLayout>
          <c:layoutTarget val="inner"/>
          <c:xMode val="edge"/>
          <c:yMode val="edge"/>
          <c:x val="6.7432933916690307E-2"/>
          <c:y val="0"/>
          <c:w val="0.93256706608330986"/>
          <c:h val="1"/>
        </c:manualLayout>
      </c:layout>
      <c:bar3DChart>
        <c:barDir val="col"/>
        <c:grouping val="stacked"/>
        <c:varyColors val="0"/>
        <c:ser>
          <c:idx val="7"/>
          <c:order val="0"/>
          <c:tx>
            <c:strRef>
              <c:f>グラフデータ!$G$19</c:f>
              <c:strCache>
                <c:ptCount val="1"/>
                <c:pt idx="0">
                  <c:v>その他収入</c:v>
                </c:pt>
              </c:strCache>
            </c:strRef>
          </c:tx>
          <c:invertIfNegative val="0"/>
          <c:dPt>
            <c:idx val="0"/>
            <c:invertIfNegative val="0"/>
            <c:bubble3D val="0"/>
            <c:extLst>
              <c:ext xmlns:c16="http://schemas.microsoft.com/office/drawing/2014/chart" uri="{C3380CC4-5D6E-409C-BE32-E72D297353CC}">
                <c16:uniqueId val="{00000000-6A04-461E-BFB5-7D4480447D59}"/>
              </c:ext>
            </c:extLst>
          </c:dPt>
          <c:dLbls>
            <c:dLbl>
              <c:idx val="0"/>
              <c:layout>
                <c:manualLayout>
                  <c:x val="1.4296765535886961E-2"/>
                  <c:y val="-4.4280409388864461E-2"/>
                </c:manualLayout>
              </c:layout>
              <c:tx>
                <c:rich>
                  <a:bodyPr>
                    <a:noAutofit/>
                  </a:bodyPr>
                  <a:lstStyle/>
                  <a:p>
                    <a:pPr>
                      <a:defRPr kumimoji="0" sz="1000" kern="12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15.7</a:t>
                    </a:r>
                    <a:r>
                      <a:rPr kumimoji="0" lang="ja-JP" altLang="en-US" sz="1000" kern="1200">
                        <a:solidFill>
                          <a:schemeClr val="tx1"/>
                        </a:solidFill>
                        <a:latin typeface="ＭＳ ゴシック" panose="020B0609070205080204" pitchFamily="49" charset="-128"/>
                        <a:ea typeface="ＭＳ ゴシック" panose="020B0609070205080204" pitchFamily="49" charset="-128"/>
                      </a:rPr>
                      <a:t>億円</a:t>
                    </a:r>
                  </a:p>
                  <a:p>
                    <a:pPr>
                      <a:defRPr kumimoji="0" sz="1000" kern="1200">
                        <a:solidFill>
                          <a:schemeClr val="tx1"/>
                        </a:solidFill>
                      </a:defRPr>
                    </a:pPr>
                    <a:r>
                      <a:rPr kumimoji="0" lang="en-US" altLang="ja-JP" sz="1000" kern="1200">
                        <a:solidFill>
                          <a:schemeClr val="tx1"/>
                        </a:solidFill>
                        <a:latin typeface="ＭＳ ゴシック" panose="020B0609070205080204" pitchFamily="49" charset="-128"/>
                        <a:ea typeface="ＭＳ ゴシック" panose="020B0609070205080204" pitchFamily="49" charset="-128"/>
                      </a:rPr>
                      <a:t>【9.6</a:t>
                    </a:r>
                    <a:r>
                      <a:rPr kumimoji="0" lang="ja-JP" altLang="en-US" sz="1000" kern="1200">
                        <a:solidFill>
                          <a:schemeClr val="tx1"/>
                        </a:solidFill>
                        <a:latin typeface="ＭＳ ゴシック" panose="020B0609070205080204" pitchFamily="49" charset="-128"/>
                        <a:ea typeface="ＭＳ ゴシック" panose="020B0609070205080204" pitchFamily="49" charset="-128"/>
                      </a:rPr>
                      <a:t>％</a:t>
                    </a:r>
                    <a:r>
                      <a:rPr kumimoji="0" lang="en-US" altLang="ja-JP" sz="1000" kern="1200">
                        <a:solidFill>
                          <a:schemeClr val="tx1"/>
                        </a:solidFill>
                        <a:latin typeface="ＭＳ ゴシック" panose="020B0609070205080204" pitchFamily="49" charset="-128"/>
                        <a:ea typeface="ＭＳ ゴシック" panose="020B0609070205080204" pitchFamily="49" charset="-128"/>
                      </a:rPr>
                      <a:t>】 </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6474947210546051"/>
                      <c:h val="6.5038071065989841E-2"/>
                    </c:manualLayout>
                  </c15:layout>
                  <c15:showDataLabelsRange val="0"/>
                </c:ext>
                <c:ext xmlns:c16="http://schemas.microsoft.com/office/drawing/2014/chart" uri="{C3380CC4-5D6E-409C-BE32-E72D297353CC}">
                  <c16:uniqueId val="{00000000-6A04-461E-BFB5-7D4480447D59}"/>
                </c:ext>
              </c:extLst>
            </c:dLbl>
            <c:spPr>
              <a:solidFill>
                <a:sysClr val="window" lastClr="FFFFFF"/>
              </a:solidFill>
              <a:ln>
                <a:solidFill>
                  <a:sysClr val="windowText" lastClr="000000"/>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グラフデータ!$H$19</c:f>
              <c:numCache>
                <c:formatCode>#,##0_ </c:formatCode>
                <c:ptCount val="1"/>
                <c:pt idx="0">
                  <c:v>13668</c:v>
                </c:pt>
              </c:numCache>
            </c:numRef>
          </c:val>
          <c:extLst>
            <c:ext xmlns:c16="http://schemas.microsoft.com/office/drawing/2014/chart" uri="{C3380CC4-5D6E-409C-BE32-E72D297353CC}">
              <c16:uniqueId val="{00000001-6A04-461E-BFB5-7D4480447D59}"/>
            </c:ext>
          </c:extLst>
        </c:ser>
        <c:ser>
          <c:idx val="6"/>
          <c:order val="1"/>
          <c:tx>
            <c:strRef>
              <c:f>グラフデータ!$G$20</c:f>
              <c:strCache>
                <c:ptCount val="1"/>
                <c:pt idx="0">
                  <c:v>繰越金</c:v>
                </c:pt>
              </c:strCache>
            </c:strRef>
          </c:tx>
          <c:spPr>
            <a:ln>
              <a:solidFill>
                <a:prstClr val="black"/>
              </a:solidFill>
            </a:ln>
          </c:spPr>
          <c:invertIfNegative val="0"/>
          <c:val>
            <c:numRef>
              <c:f>グラフデータ!$H$20</c:f>
              <c:numCache>
                <c:formatCode>#,##0_ </c:formatCode>
                <c:ptCount val="1"/>
                <c:pt idx="0">
                  <c:v>2000</c:v>
                </c:pt>
              </c:numCache>
            </c:numRef>
          </c:val>
          <c:extLst>
            <c:ext xmlns:c16="http://schemas.microsoft.com/office/drawing/2014/chart" uri="{C3380CC4-5D6E-409C-BE32-E72D297353CC}">
              <c16:uniqueId val="{00000002-6A04-461E-BFB5-7D4480447D59}"/>
            </c:ext>
          </c:extLst>
        </c:ser>
        <c:ser>
          <c:idx val="5"/>
          <c:order val="2"/>
          <c:tx>
            <c:strRef>
              <c:f>グラフデータ!$G$21</c:f>
              <c:strCache>
                <c:ptCount val="1"/>
                <c:pt idx="0">
                  <c:v>繰入金</c:v>
                </c:pt>
              </c:strCache>
            </c:strRef>
          </c:tx>
          <c:spPr>
            <a:ln>
              <a:solidFill>
                <a:prstClr val="black"/>
              </a:solidFill>
            </a:ln>
          </c:spPr>
          <c:invertIfNegative val="0"/>
          <c:val>
            <c:numRef>
              <c:f>グラフデータ!$H$21</c:f>
              <c:numCache>
                <c:formatCode>#,##0_ </c:formatCode>
                <c:ptCount val="1"/>
                <c:pt idx="0">
                  <c:v>1572060</c:v>
                </c:pt>
              </c:numCache>
            </c:numRef>
          </c:val>
          <c:extLst>
            <c:ext xmlns:c16="http://schemas.microsoft.com/office/drawing/2014/chart" uri="{C3380CC4-5D6E-409C-BE32-E72D297353CC}">
              <c16:uniqueId val="{00000003-6A04-461E-BFB5-7D4480447D59}"/>
            </c:ext>
          </c:extLst>
        </c:ser>
        <c:ser>
          <c:idx val="4"/>
          <c:order val="3"/>
          <c:tx>
            <c:strRef>
              <c:f>グラフデータ!$G$22</c:f>
              <c:strCache>
                <c:ptCount val="1"/>
                <c:pt idx="0">
                  <c:v>共同事業交付金</c:v>
                </c:pt>
              </c:strCache>
            </c:strRef>
          </c:tx>
          <c:spPr>
            <a:ln>
              <a:solidFill>
                <a:prstClr val="black"/>
              </a:solidFill>
            </a:ln>
          </c:spPr>
          <c:invertIfNegative val="0"/>
          <c:val>
            <c:numRef>
              <c:f>グラフデータ!$H$22</c:f>
              <c:numCache>
                <c:formatCode>#,##0_ </c:formatCode>
                <c:ptCount val="1"/>
                <c:pt idx="0">
                  <c:v>0</c:v>
                </c:pt>
              </c:numCache>
            </c:numRef>
          </c:val>
          <c:extLst>
            <c:ext xmlns:c16="http://schemas.microsoft.com/office/drawing/2014/chart" uri="{C3380CC4-5D6E-409C-BE32-E72D297353CC}">
              <c16:uniqueId val="{00000004-6A04-461E-BFB5-7D4480447D59}"/>
            </c:ext>
          </c:extLst>
        </c:ser>
        <c:ser>
          <c:idx val="3"/>
          <c:order val="4"/>
          <c:tx>
            <c:strRef>
              <c:f>グラフデータ!$G$23</c:f>
              <c:strCache>
                <c:ptCount val="1"/>
                <c:pt idx="0">
                  <c:v>県支出金</c:v>
                </c:pt>
              </c:strCache>
            </c:strRef>
          </c:tx>
          <c:spPr>
            <a:ln>
              <a:solidFill>
                <a:prstClr val="black"/>
              </a:solidFill>
            </a:ln>
          </c:spPr>
          <c:invertIfNegative val="0"/>
          <c:dPt>
            <c:idx val="0"/>
            <c:invertIfNegative val="0"/>
            <c:bubble3D val="0"/>
            <c:extLst>
              <c:ext xmlns:c16="http://schemas.microsoft.com/office/drawing/2014/chart" uri="{C3380CC4-5D6E-409C-BE32-E72D297353CC}">
                <c16:uniqueId val="{00000005-6A04-461E-BFB5-7D4480447D59}"/>
              </c:ext>
            </c:extLst>
          </c:dPt>
          <c:dLbls>
            <c:dLbl>
              <c:idx val="0"/>
              <c:layout>
                <c:manualLayout>
                  <c:x val="1.7984466227435856E-2"/>
                  <c:y val="-7.0300372800095545E-2"/>
                </c:manualLayout>
              </c:layout>
              <c:tx>
                <c:rich>
                  <a:bodyPr wrap="square" lIns="38100" tIns="19050" rIns="38100" bIns="19050">
                    <a:noAutofit/>
                  </a:bodyPr>
                  <a:lstStyle/>
                  <a:p>
                    <a:pPr>
                      <a:defRPr kumimoji="0" sz="1000" kern="12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109.2</a:t>
                    </a:r>
                    <a:r>
                      <a:rPr kumimoji="0" lang="ja-JP" altLang="en-US" sz="1000" kern="1200">
                        <a:solidFill>
                          <a:sysClr val="windowText" lastClr="000000"/>
                        </a:solidFill>
                        <a:latin typeface="ＭＳ ゴシック" panose="020B0609070205080204" pitchFamily="49" charset="-128"/>
                        <a:ea typeface="ＭＳ ゴシック" panose="020B0609070205080204" pitchFamily="49" charset="-128"/>
                      </a:rPr>
                      <a:t>億円</a:t>
                    </a:r>
                  </a:p>
                  <a:p>
                    <a:pPr>
                      <a:defRPr kumimoji="0" sz="1000" kern="12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【66.8%】 </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5918367346938775"/>
                      <c:h val="8.017334777898158E-2"/>
                    </c:manualLayout>
                  </c15:layout>
                  <c15:showDataLabelsRange val="0"/>
                </c:ext>
                <c:ext xmlns:c16="http://schemas.microsoft.com/office/drawing/2014/chart" uri="{C3380CC4-5D6E-409C-BE32-E72D297353CC}">
                  <c16:uniqueId val="{00000005-6A04-461E-BFB5-7D4480447D59}"/>
                </c:ext>
              </c:extLst>
            </c:dLbl>
            <c:spPr>
              <a:solidFill>
                <a:sysClr val="window" lastClr="FFFFFF"/>
              </a:solidFill>
              <a:ln>
                <a:solidFill>
                  <a:sysClr val="windowText" lastClr="000000"/>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グラフデータ!$H$23</c:f>
              <c:numCache>
                <c:formatCode>#,##0_ </c:formatCode>
                <c:ptCount val="1"/>
                <c:pt idx="0">
                  <c:v>10917394</c:v>
                </c:pt>
              </c:numCache>
            </c:numRef>
          </c:val>
          <c:extLst>
            <c:ext xmlns:c16="http://schemas.microsoft.com/office/drawing/2014/chart" uri="{C3380CC4-5D6E-409C-BE32-E72D297353CC}">
              <c16:uniqueId val="{00000006-6A04-461E-BFB5-7D4480447D59}"/>
            </c:ext>
          </c:extLst>
        </c:ser>
        <c:ser>
          <c:idx val="2"/>
          <c:order val="5"/>
          <c:tx>
            <c:strRef>
              <c:f>グラフデータ!$G$24</c:f>
              <c:strCache>
                <c:ptCount val="1"/>
                <c:pt idx="0">
                  <c:v>前期高齢者交付金</c:v>
                </c:pt>
              </c:strCache>
            </c:strRef>
          </c:tx>
          <c:spPr>
            <a:ln>
              <a:solidFill>
                <a:prstClr val="black"/>
              </a:solidFill>
            </a:ln>
          </c:spPr>
          <c:invertIfNegative val="0"/>
          <c:val>
            <c:numRef>
              <c:f>グラフデータ!$H$24</c:f>
              <c:numCache>
                <c:formatCode>#,##0_ </c:formatCode>
                <c:ptCount val="1"/>
                <c:pt idx="0">
                  <c:v>0</c:v>
                </c:pt>
              </c:numCache>
            </c:numRef>
          </c:val>
          <c:extLst>
            <c:ext xmlns:c16="http://schemas.microsoft.com/office/drawing/2014/chart" uri="{C3380CC4-5D6E-409C-BE32-E72D297353CC}">
              <c16:uniqueId val="{00000007-6A04-461E-BFB5-7D4480447D59}"/>
            </c:ext>
          </c:extLst>
        </c:ser>
        <c:ser>
          <c:idx val="1"/>
          <c:order val="6"/>
          <c:tx>
            <c:strRef>
              <c:f>グラフデータ!$G$25</c:f>
              <c:strCache>
                <c:ptCount val="1"/>
                <c:pt idx="0">
                  <c:v>療養給付費交付金</c:v>
                </c:pt>
              </c:strCache>
            </c:strRef>
          </c:tx>
          <c:spPr>
            <a:ln>
              <a:solidFill>
                <a:prstClr val="black"/>
              </a:solidFill>
            </a:ln>
          </c:spPr>
          <c:invertIfNegative val="0"/>
          <c:val>
            <c:numRef>
              <c:f>グラフデータ!$H$25</c:f>
              <c:numCache>
                <c:formatCode>#,##0_ </c:formatCode>
                <c:ptCount val="1"/>
                <c:pt idx="0">
                  <c:v>0</c:v>
                </c:pt>
              </c:numCache>
            </c:numRef>
          </c:val>
          <c:extLst>
            <c:ext xmlns:c16="http://schemas.microsoft.com/office/drawing/2014/chart" uri="{C3380CC4-5D6E-409C-BE32-E72D297353CC}">
              <c16:uniqueId val="{00000008-6A04-461E-BFB5-7D4480447D59}"/>
            </c:ext>
          </c:extLst>
        </c:ser>
        <c:ser>
          <c:idx val="0"/>
          <c:order val="7"/>
          <c:tx>
            <c:strRef>
              <c:f>グラフデータ!$G$26</c:f>
              <c:strCache>
                <c:ptCount val="1"/>
                <c:pt idx="0">
                  <c:v>国庫支出金</c:v>
                </c:pt>
              </c:strCache>
            </c:strRef>
          </c:tx>
          <c:spPr>
            <a:ln>
              <a:solidFill>
                <a:prstClr val="black"/>
              </a:solidFill>
            </a:ln>
          </c:spPr>
          <c:invertIfNegative val="0"/>
          <c:dPt>
            <c:idx val="0"/>
            <c:invertIfNegative val="0"/>
            <c:bubble3D val="0"/>
            <c:extLst>
              <c:ext xmlns:c16="http://schemas.microsoft.com/office/drawing/2014/chart" uri="{C3380CC4-5D6E-409C-BE32-E72D297353CC}">
                <c16:uniqueId val="{00000009-6A04-461E-BFB5-7D4480447D59}"/>
              </c:ext>
            </c:extLst>
          </c:dPt>
          <c:dLbls>
            <c:dLbl>
              <c:idx val="0"/>
              <c:layout>
                <c:manualLayout>
                  <c:x val="3.2364103864884294E-2"/>
                  <c:y val="-9.5698150090789219E-2"/>
                </c:manualLayout>
              </c:layout>
              <c:tx>
                <c:rich>
                  <a:bodyPr anchor="t" anchorCtr="0">
                    <a:spAutoFit/>
                  </a:bodyPr>
                  <a:lstStyle/>
                  <a:p>
                    <a:pPr>
                      <a:defRPr kumimoji="0" sz="1000" kern="12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38.4</a:t>
                    </a:r>
                    <a:r>
                      <a:rPr kumimoji="0" lang="ja-JP" altLang="en-US" sz="1000" kern="1200">
                        <a:solidFill>
                          <a:sysClr val="windowText" lastClr="000000"/>
                        </a:solidFill>
                        <a:latin typeface="ＭＳ ゴシック" panose="020B0609070205080204" pitchFamily="49" charset="-128"/>
                        <a:ea typeface="ＭＳ ゴシック" panose="020B0609070205080204" pitchFamily="49" charset="-128"/>
                      </a:rPr>
                      <a:t>億円</a:t>
                    </a:r>
                  </a:p>
                  <a:p>
                    <a:pPr>
                      <a:defRPr kumimoji="0" sz="1000" kern="12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【23.5</a:t>
                    </a:r>
                    <a:r>
                      <a:rPr kumimoji="0" lang="ja-JP" altLang="en-US" sz="1000" kern="1200">
                        <a:solidFill>
                          <a:sysClr val="windowText" lastClr="000000"/>
                        </a:solidFill>
                        <a:latin typeface="ＭＳ ゴシック" panose="020B0609070205080204" pitchFamily="49" charset="-128"/>
                        <a:ea typeface="ＭＳ ゴシック" panose="020B0609070205080204" pitchFamily="49" charset="-128"/>
                      </a:rPr>
                      <a:t>％</a:t>
                    </a:r>
                    <a:r>
                      <a:rPr kumimoji="0" lang="en-US" altLang="ja-JP" sz="1000" kern="1200">
                        <a:solidFill>
                          <a:schemeClr val="tx1"/>
                        </a:solidFill>
                      </a:rPr>
                      <a:t>】 </a:t>
                    </a:r>
                  </a:p>
                </c:rich>
              </c:tx>
              <c:spPr>
                <a:solidFill>
                  <a:schemeClr val="bg1"/>
                </a:solidFill>
              </c:spP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6A04-461E-BFB5-7D4480447D59}"/>
                </c:ext>
              </c:extLst>
            </c:dLbl>
            <c:spPr>
              <a:solidFill>
                <a:schemeClr val="accent1"/>
              </a:solidFill>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グラフデータ!$H$26</c:f>
              <c:numCache>
                <c:formatCode>#,##0_ </c:formatCode>
                <c:ptCount val="1"/>
                <c:pt idx="0">
                  <c:v>162</c:v>
                </c:pt>
              </c:numCache>
            </c:numRef>
          </c:val>
          <c:extLst>
            <c:ext xmlns:c16="http://schemas.microsoft.com/office/drawing/2014/chart" uri="{C3380CC4-5D6E-409C-BE32-E72D297353CC}">
              <c16:uniqueId val="{0000000A-6A04-461E-BFB5-7D4480447D59}"/>
            </c:ext>
          </c:extLst>
        </c:ser>
        <c:ser>
          <c:idx val="8"/>
          <c:order val="8"/>
          <c:tx>
            <c:strRef>
              <c:f>グラフデータ!$G$27</c:f>
              <c:strCache>
                <c:ptCount val="1"/>
                <c:pt idx="0">
                  <c:v>国民健康保険料</c:v>
                </c:pt>
              </c:strCache>
            </c:strRef>
          </c:tx>
          <c:invertIfNegative val="0"/>
          <c:val>
            <c:numRef>
              <c:f>グラフデータ!$H$27</c:f>
              <c:numCache>
                <c:formatCode>#,##0_ </c:formatCode>
                <c:ptCount val="1"/>
                <c:pt idx="0">
                  <c:v>3840916</c:v>
                </c:pt>
              </c:numCache>
            </c:numRef>
          </c:val>
          <c:extLst>
            <c:ext xmlns:c16="http://schemas.microsoft.com/office/drawing/2014/chart" uri="{C3380CC4-5D6E-409C-BE32-E72D297353CC}">
              <c16:uniqueId val="{0000000B-6A04-461E-BFB5-7D4480447D59}"/>
            </c:ext>
          </c:extLst>
        </c:ser>
        <c:dLbls>
          <c:showLegendKey val="0"/>
          <c:showVal val="0"/>
          <c:showCatName val="0"/>
          <c:showSerName val="0"/>
          <c:showPercent val="0"/>
          <c:showBubbleSize val="0"/>
        </c:dLbls>
        <c:gapWidth val="150"/>
        <c:shape val="cylinder"/>
        <c:axId val="1"/>
        <c:axId val="2"/>
        <c:axId val="0"/>
      </c:bar3DChart>
      <c:catAx>
        <c:axId val="1"/>
        <c:scaling>
          <c:orientation val="minMax"/>
        </c:scaling>
        <c:delete val="1"/>
        <c:axPos val="b"/>
        <c:numFmt formatCode="#,##0_ " sourceLinked="1"/>
        <c:majorTickMark val="out"/>
        <c:minorTickMark val="none"/>
        <c:tickLblPos val="none"/>
        <c:crossAx val="2"/>
        <c:crosses val="autoZero"/>
        <c:auto val="1"/>
        <c:lblAlgn val="ctr"/>
        <c:lblOffset val="100"/>
        <c:noMultiLvlLbl val="0"/>
      </c:catAx>
      <c:valAx>
        <c:axId val="2"/>
        <c:scaling>
          <c:orientation val="minMax"/>
        </c:scaling>
        <c:delete val="1"/>
        <c:axPos val="l"/>
        <c:numFmt formatCode="#,##0_ " sourceLinked="1"/>
        <c:majorTickMark val="out"/>
        <c:minorTickMark val="none"/>
        <c:tickLblPos val="none"/>
        <c:crossAx val="1"/>
        <c:crosses val="autoZero"/>
        <c:crossBetween val="between"/>
      </c:valAx>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4803149606299213" l="0.51181102362204722" r="0.31496062992125984" t="0.74803149606299213" header="0.31496062992125984" footer="0.31496062992125984"/>
    <c:pageSetup paperSize="9" orientation="landscape"/>
  </c:printSettings>
  <c:userShapes r:id="rId1"/>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depthPercent val="100"/>
      <c:rAngAx val="1"/>
    </c:view3D>
    <c:floor>
      <c:thickness val="0"/>
      <c:spPr>
        <a:noFill/>
        <a:ln w="9525">
          <a:noFill/>
        </a:ln>
      </c:spPr>
    </c:floor>
    <c:sideWall>
      <c:thickness val="0"/>
      <c:spPr>
        <a:noFill/>
        <a:ln w="25400">
          <a:noFill/>
        </a:ln>
      </c:spPr>
    </c:sideWall>
    <c:backWall>
      <c:thickness val="0"/>
      <c:spPr>
        <a:noFill/>
        <a:ln w="25400">
          <a:noFill/>
        </a:ln>
      </c:spPr>
    </c:backWall>
    <c:plotArea>
      <c:layout>
        <c:manualLayout>
          <c:layoutTarget val="inner"/>
          <c:xMode val="edge"/>
          <c:yMode val="edge"/>
          <c:x val="0"/>
          <c:y val="3.4297963558413899E-2"/>
          <c:w val="0.93378480060195634"/>
          <c:h val="0.95284030010718346"/>
        </c:manualLayout>
      </c:layout>
      <c:bar3DChart>
        <c:barDir val="col"/>
        <c:grouping val="stacked"/>
        <c:varyColors val="0"/>
        <c:ser>
          <c:idx val="7"/>
          <c:order val="0"/>
          <c:tx>
            <c:strRef>
              <c:f>グラフデータ!$K$19</c:f>
              <c:strCache>
                <c:ptCount val="1"/>
                <c:pt idx="0">
                  <c:v>その他の支出・基金積立</c:v>
                </c:pt>
              </c:strCache>
            </c:strRef>
          </c:tx>
          <c:invertIfNegative val="0"/>
          <c:val>
            <c:numRef>
              <c:f>グラフデータ!$L$19</c:f>
              <c:numCache>
                <c:formatCode>#,##0_ </c:formatCode>
                <c:ptCount val="1"/>
                <c:pt idx="0">
                  <c:v>29094</c:v>
                </c:pt>
              </c:numCache>
            </c:numRef>
          </c:val>
          <c:extLst>
            <c:ext xmlns:c16="http://schemas.microsoft.com/office/drawing/2014/chart" uri="{C3380CC4-5D6E-409C-BE32-E72D297353CC}">
              <c16:uniqueId val="{00000000-666B-4970-996E-7CF7B1390027}"/>
            </c:ext>
          </c:extLst>
        </c:ser>
        <c:ser>
          <c:idx val="6"/>
          <c:order val="1"/>
          <c:tx>
            <c:strRef>
              <c:f>グラフデータ!$K$20</c:f>
              <c:strCache>
                <c:ptCount val="1"/>
                <c:pt idx="0">
                  <c:v>保健事業費</c:v>
                </c:pt>
              </c:strCache>
            </c:strRef>
          </c:tx>
          <c:spPr>
            <a:ln>
              <a:solidFill>
                <a:prstClr val="black"/>
              </a:solidFill>
            </a:ln>
          </c:spPr>
          <c:invertIfNegative val="0"/>
          <c:dPt>
            <c:idx val="0"/>
            <c:invertIfNegative val="0"/>
            <c:bubble3D val="0"/>
            <c:extLst>
              <c:ext xmlns:c16="http://schemas.microsoft.com/office/drawing/2014/chart" uri="{C3380CC4-5D6E-409C-BE32-E72D297353CC}">
                <c16:uniqueId val="{00000001-666B-4970-996E-7CF7B1390027}"/>
              </c:ext>
            </c:extLst>
          </c:dPt>
          <c:dLbls>
            <c:dLbl>
              <c:idx val="0"/>
              <c:layout>
                <c:manualLayout>
                  <c:x val="0.16109170881436202"/>
                  <c:y val="1.621978506396184E-2"/>
                </c:manualLayout>
              </c:layout>
              <c:tx>
                <c:rich>
                  <a:bodyPr>
                    <a:noAutofit/>
                  </a:bodyPr>
                  <a:lstStyle/>
                  <a:p>
                    <a:pPr>
                      <a:defRPr sz="1000">
                        <a:solidFill>
                          <a:schemeClr val="tx1"/>
                        </a:solidFill>
                      </a:defRPr>
                    </a:pPr>
                    <a:r>
                      <a:rPr lang="en-US" altLang="ja-JP" sz="1000">
                        <a:solidFill>
                          <a:sysClr val="windowText" lastClr="000000"/>
                        </a:solidFill>
                        <a:latin typeface="ＭＳ ゴシック" panose="020B0609070205080204" pitchFamily="49" charset="-128"/>
                        <a:ea typeface="ＭＳ ゴシック" panose="020B0609070205080204" pitchFamily="49" charset="-128"/>
                      </a:rPr>
                      <a:t>1.7</a:t>
                    </a:r>
                    <a:r>
                      <a:rPr lang="ja-JP" altLang="en-US" sz="1000">
                        <a:solidFill>
                          <a:sysClr val="windowText" lastClr="000000"/>
                        </a:solidFill>
                        <a:latin typeface="ＭＳ ゴシック" panose="020B0609070205080204" pitchFamily="49" charset="-128"/>
                        <a:ea typeface="ＭＳ ゴシック" panose="020B0609070205080204" pitchFamily="49" charset="-128"/>
                      </a:rPr>
                      <a:t>億円</a:t>
                    </a:r>
                  </a:p>
                  <a:p>
                    <a:pPr>
                      <a:defRPr sz="1000">
                        <a:solidFill>
                          <a:schemeClr val="tx1"/>
                        </a:solidFill>
                      </a:defRPr>
                    </a:pPr>
                    <a:r>
                      <a:rPr lang="en-US" altLang="ja-JP" sz="1000">
                        <a:solidFill>
                          <a:sysClr val="windowText" lastClr="000000"/>
                        </a:solidFill>
                        <a:latin typeface="ＭＳ ゴシック" panose="020B0609070205080204" pitchFamily="49" charset="-128"/>
                        <a:ea typeface="ＭＳ ゴシック" panose="020B0609070205080204" pitchFamily="49" charset="-128"/>
                      </a:rPr>
                      <a:t>【1.0</a:t>
                    </a:r>
                    <a:r>
                      <a:rPr lang="ja-JP" altLang="en-US" sz="1000">
                        <a:solidFill>
                          <a:sysClr val="windowText" lastClr="000000"/>
                        </a:solidFill>
                        <a:latin typeface="ＭＳ ゴシック" panose="020B0609070205080204" pitchFamily="49" charset="-128"/>
                        <a:ea typeface="ＭＳ ゴシック" panose="020B0609070205080204" pitchFamily="49" charset="-128"/>
                      </a:rPr>
                      <a:t>％</a:t>
                    </a:r>
                    <a:r>
                      <a:rPr lang="en-US" altLang="ja-JP" sz="1000">
                        <a:solidFill>
                          <a:schemeClr val="tx1"/>
                        </a:solidFill>
                      </a:rPr>
                      <a:t>】 </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5807099799062291"/>
                      <c:h val="5.0493084099934062E-2"/>
                    </c:manualLayout>
                  </c15:layout>
                  <c15:showDataLabelsRange val="0"/>
                </c:ext>
                <c:ext xmlns:c16="http://schemas.microsoft.com/office/drawing/2014/chart" uri="{C3380CC4-5D6E-409C-BE32-E72D297353CC}">
                  <c16:uniqueId val="{00000001-666B-4970-996E-7CF7B1390027}"/>
                </c:ext>
              </c:extLst>
            </c:dLbl>
            <c:spPr>
              <a:solidFill>
                <a:sysClr val="window" lastClr="FFFFFF"/>
              </a:solidFill>
              <a:ln>
                <a:solidFill>
                  <a:sysClr val="windowText" lastClr="000000"/>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グラフデータ!$L$20</c:f>
              <c:numCache>
                <c:formatCode>#,##0_ </c:formatCode>
                <c:ptCount val="1"/>
                <c:pt idx="0">
                  <c:v>169703</c:v>
                </c:pt>
              </c:numCache>
            </c:numRef>
          </c:val>
          <c:extLst>
            <c:ext xmlns:c16="http://schemas.microsoft.com/office/drawing/2014/chart" uri="{C3380CC4-5D6E-409C-BE32-E72D297353CC}">
              <c16:uniqueId val="{00000002-666B-4970-996E-7CF7B1390027}"/>
            </c:ext>
          </c:extLst>
        </c:ser>
        <c:ser>
          <c:idx val="5"/>
          <c:order val="2"/>
          <c:tx>
            <c:strRef>
              <c:f>グラフデータ!$K$21</c:f>
              <c:strCache>
                <c:ptCount val="1"/>
                <c:pt idx="0">
                  <c:v>共同事業拠出金</c:v>
                </c:pt>
              </c:strCache>
            </c:strRef>
          </c:tx>
          <c:spPr>
            <a:ln>
              <a:solidFill>
                <a:prstClr val="black"/>
              </a:solidFill>
            </a:ln>
          </c:spPr>
          <c:invertIfNegative val="0"/>
          <c:dPt>
            <c:idx val="0"/>
            <c:invertIfNegative val="0"/>
            <c:bubble3D val="0"/>
            <c:extLst>
              <c:ext xmlns:c16="http://schemas.microsoft.com/office/drawing/2014/chart" uri="{C3380CC4-5D6E-409C-BE32-E72D297353CC}">
                <c16:uniqueId val="{00000003-666B-4970-996E-7CF7B1390027}"/>
              </c:ext>
            </c:extLst>
          </c:dPt>
          <c:dLbls>
            <c:dLbl>
              <c:idx val="0"/>
              <c:layout>
                <c:manualLayout>
                  <c:x val="-4.2251768093623257E-2"/>
                  <c:y val="5.8255153332363398E-2"/>
                </c:manualLayout>
              </c:layout>
              <c:tx>
                <c:rich>
                  <a:bodyPr>
                    <a:noAutofit/>
                  </a:bodyPr>
                  <a:lstStyle/>
                  <a:p>
                    <a:pPr>
                      <a:defRPr sz="1000">
                        <a:solidFill>
                          <a:schemeClr val="tx1"/>
                        </a:solidFill>
                      </a:defRPr>
                    </a:pPr>
                    <a:r>
                      <a:rPr kumimoji="0" lang="en-US" altLang="ja-JP" sz="1000" kern="1200">
                        <a:solidFill>
                          <a:schemeClr val="tx1"/>
                        </a:solidFill>
                        <a:latin typeface="ＭＳ ゴシック" panose="020B0609070205080204" pitchFamily="49" charset="-128"/>
                        <a:ea typeface="ＭＳ ゴシック" panose="020B0609070205080204" pitchFamily="49" charset="-128"/>
                      </a:rPr>
                      <a:t>0.3</a:t>
                    </a:r>
                    <a:r>
                      <a:rPr kumimoji="0" lang="ja-JP" altLang="en-US" sz="1000" kern="1200">
                        <a:solidFill>
                          <a:schemeClr val="tx1"/>
                        </a:solidFill>
                        <a:latin typeface="ＭＳ ゴシック" panose="020B0609070205080204" pitchFamily="49" charset="-128"/>
                        <a:ea typeface="ＭＳ ゴシック" panose="020B0609070205080204" pitchFamily="49" charset="-128"/>
                      </a:rPr>
                      <a:t>億円</a:t>
                    </a:r>
                  </a:p>
                  <a:p>
                    <a:pPr>
                      <a:defRPr sz="1000">
                        <a:solidFill>
                          <a:schemeClr val="tx1"/>
                        </a:solidFill>
                      </a:defRPr>
                    </a:pPr>
                    <a:r>
                      <a:rPr kumimoji="0" lang="en-US" altLang="ja-JP" sz="1000" kern="1200">
                        <a:solidFill>
                          <a:schemeClr val="tx1"/>
                        </a:solidFill>
                        <a:latin typeface="ＭＳ ゴシック" panose="020B0609070205080204" pitchFamily="49" charset="-128"/>
                        <a:ea typeface="ＭＳ ゴシック" panose="020B0609070205080204" pitchFamily="49" charset="-128"/>
                      </a:rPr>
                      <a:t>【0.2</a:t>
                    </a:r>
                    <a:r>
                      <a:rPr kumimoji="0" lang="ja-JP" altLang="en-US" sz="1000" kern="1200">
                        <a:solidFill>
                          <a:schemeClr val="tx1"/>
                        </a:solidFill>
                        <a:latin typeface="ＭＳ ゴシック" panose="020B0609070205080204" pitchFamily="49" charset="-128"/>
                        <a:ea typeface="ＭＳ ゴシック" panose="020B0609070205080204" pitchFamily="49" charset="-128"/>
                      </a:rPr>
                      <a:t>％</a:t>
                    </a:r>
                    <a:r>
                      <a:rPr kumimoji="0" lang="en-US" altLang="ja-JP" sz="1000" kern="1200">
                        <a:solidFill>
                          <a:schemeClr val="tx1"/>
                        </a:solidFill>
                        <a:latin typeface="ＭＳ ゴシック" panose="020B0609070205080204" pitchFamily="49" charset="-128"/>
                        <a:ea typeface="ＭＳ ゴシック" panose="020B0609070205080204" pitchFamily="49" charset="-128"/>
                      </a:rPr>
                      <a:t>】 </a:t>
                    </a:r>
                  </a:p>
                </c:rich>
              </c:tx>
              <c:spPr>
                <a:solidFill>
                  <a:sysClr val="window" lastClr="FFFFFF"/>
                </a:solidFill>
                <a:ln>
                  <a:solidFill>
                    <a:schemeClr val="tx1"/>
                  </a:solidFill>
                </a:ln>
              </c:spPr>
              <c:showLegendKey val="0"/>
              <c:showVal val="1"/>
              <c:showCatName val="0"/>
              <c:showSerName val="0"/>
              <c:showPercent val="0"/>
              <c:showBubbleSize val="0"/>
              <c:extLst>
                <c:ext xmlns:c15="http://schemas.microsoft.com/office/drawing/2012/chart" uri="{CE6537A1-D6FC-4f65-9D91-7224C49458BB}">
                  <c15:layout>
                    <c:manualLayout>
                      <c:w val="0.15449441224401539"/>
                      <c:h val="5.0493084099934062E-2"/>
                    </c:manualLayout>
                  </c15:layout>
                  <c15:showDataLabelsRange val="0"/>
                </c:ext>
                <c:ext xmlns:c16="http://schemas.microsoft.com/office/drawing/2014/chart" uri="{C3380CC4-5D6E-409C-BE32-E72D297353CC}">
                  <c16:uniqueId val="{00000003-666B-4970-996E-7CF7B1390027}"/>
                </c:ext>
              </c:extLst>
            </c:dLbl>
            <c:spPr>
              <a:solidFill>
                <a:sysClr val="window" lastClr="FFFFFF"/>
              </a:solidFill>
              <a:ln>
                <a:solidFill>
                  <a:schemeClr val="tx1"/>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グラフデータ!$L$21</c:f>
              <c:numCache>
                <c:formatCode>#,##0_ </c:formatCode>
                <c:ptCount val="1"/>
                <c:pt idx="0">
                  <c:v>0</c:v>
                </c:pt>
              </c:numCache>
            </c:numRef>
          </c:val>
          <c:extLst>
            <c:ext xmlns:c16="http://schemas.microsoft.com/office/drawing/2014/chart" uri="{C3380CC4-5D6E-409C-BE32-E72D297353CC}">
              <c16:uniqueId val="{00000004-666B-4970-996E-7CF7B1390027}"/>
            </c:ext>
          </c:extLst>
        </c:ser>
        <c:ser>
          <c:idx val="4"/>
          <c:order val="3"/>
          <c:tx>
            <c:strRef>
              <c:f>グラフデータ!$K$22</c:f>
              <c:strCache>
                <c:ptCount val="1"/>
                <c:pt idx="0">
                  <c:v>介護納付金</c:v>
                </c:pt>
              </c:strCache>
            </c:strRef>
          </c:tx>
          <c:spPr>
            <a:ln>
              <a:solidFill>
                <a:prstClr val="black"/>
              </a:solidFill>
            </a:ln>
          </c:spPr>
          <c:invertIfNegative val="0"/>
          <c:val>
            <c:numRef>
              <c:f>グラフデータ!$L$22</c:f>
              <c:numCache>
                <c:formatCode>#,##0_ </c:formatCode>
                <c:ptCount val="1"/>
                <c:pt idx="0">
                  <c:v>0</c:v>
                </c:pt>
              </c:numCache>
            </c:numRef>
          </c:val>
          <c:extLst>
            <c:ext xmlns:c16="http://schemas.microsoft.com/office/drawing/2014/chart" uri="{C3380CC4-5D6E-409C-BE32-E72D297353CC}">
              <c16:uniqueId val="{00000005-666B-4970-996E-7CF7B1390027}"/>
            </c:ext>
          </c:extLst>
        </c:ser>
        <c:ser>
          <c:idx val="3"/>
          <c:order val="4"/>
          <c:tx>
            <c:strRef>
              <c:f>グラフデータ!$K$23</c:f>
              <c:strCache>
                <c:ptCount val="1"/>
                <c:pt idx="0">
                  <c:v>老人保健拠出金</c:v>
                </c:pt>
              </c:strCache>
            </c:strRef>
          </c:tx>
          <c:invertIfNegative val="0"/>
          <c:val>
            <c:numRef>
              <c:f>グラフデータ!$L$23</c:f>
              <c:numCache>
                <c:formatCode>#,##0_ </c:formatCode>
                <c:ptCount val="1"/>
                <c:pt idx="0">
                  <c:v>0</c:v>
                </c:pt>
              </c:numCache>
            </c:numRef>
          </c:val>
          <c:extLst>
            <c:ext xmlns:c16="http://schemas.microsoft.com/office/drawing/2014/chart" uri="{C3380CC4-5D6E-409C-BE32-E72D297353CC}">
              <c16:uniqueId val="{00000006-666B-4970-996E-7CF7B1390027}"/>
            </c:ext>
          </c:extLst>
        </c:ser>
        <c:ser>
          <c:idx val="2"/>
          <c:order val="5"/>
          <c:tx>
            <c:strRef>
              <c:f>グラフデータ!$K$24</c:f>
              <c:strCache>
                <c:ptCount val="1"/>
                <c:pt idx="0">
                  <c:v>前期高齢者納付金</c:v>
                </c:pt>
              </c:strCache>
            </c:strRef>
          </c:tx>
          <c:spPr>
            <a:ln>
              <a:solidFill>
                <a:prstClr val="black"/>
              </a:solidFill>
            </a:ln>
          </c:spPr>
          <c:invertIfNegative val="0"/>
          <c:dPt>
            <c:idx val="0"/>
            <c:invertIfNegative val="0"/>
            <c:bubble3D val="0"/>
            <c:extLst>
              <c:ext xmlns:c16="http://schemas.microsoft.com/office/drawing/2014/chart" uri="{C3380CC4-5D6E-409C-BE32-E72D297353CC}">
                <c16:uniqueId val="{00000007-666B-4970-996E-7CF7B1390027}"/>
              </c:ext>
            </c:extLst>
          </c:dPt>
          <c:dLbls>
            <c:dLbl>
              <c:idx val="0"/>
              <c:layout>
                <c:manualLayout>
                  <c:x val="3.9186383070020321E-2"/>
                  <c:y val="-7.3633236673997529E-2"/>
                </c:manualLayout>
              </c:layout>
              <c:tx>
                <c:rich>
                  <a:bodyPr>
                    <a:noAutofit/>
                  </a:bodyPr>
                  <a:lstStyle/>
                  <a:p>
                    <a:pPr>
                      <a:defRPr sz="1000">
                        <a:solidFill>
                          <a:schemeClr val="tx1"/>
                        </a:solidFill>
                      </a:defRPr>
                    </a:pPr>
                    <a:r>
                      <a:rPr kumimoji="0" lang="en-US" altLang="ja-JP" sz="1000" kern="1200">
                        <a:solidFill>
                          <a:schemeClr val="tx1"/>
                        </a:solidFill>
                        <a:latin typeface="ＭＳ ゴシック" panose="020B0609070205080204" pitchFamily="49" charset="-128"/>
                        <a:ea typeface="ＭＳ ゴシック" panose="020B0609070205080204" pitchFamily="49" charset="-128"/>
                      </a:rPr>
                      <a:t>51.5</a:t>
                    </a:r>
                    <a:r>
                      <a:rPr kumimoji="0" lang="ja-JP" altLang="en-US" sz="1000" kern="1200">
                        <a:solidFill>
                          <a:schemeClr val="tx1"/>
                        </a:solidFill>
                        <a:latin typeface="ＭＳ ゴシック" panose="020B0609070205080204" pitchFamily="49" charset="-128"/>
                        <a:ea typeface="ＭＳ ゴシック" panose="020B0609070205080204" pitchFamily="49" charset="-128"/>
                      </a:rPr>
                      <a:t>億円</a:t>
                    </a:r>
                  </a:p>
                  <a:p>
                    <a:pPr>
                      <a:defRPr sz="1000">
                        <a:solidFill>
                          <a:schemeClr val="tx1"/>
                        </a:solidFill>
                      </a:defRPr>
                    </a:pPr>
                    <a:r>
                      <a:rPr kumimoji="0" lang="en-US" altLang="ja-JP" sz="1000" kern="1200">
                        <a:solidFill>
                          <a:schemeClr val="tx1"/>
                        </a:solidFill>
                        <a:latin typeface="ＭＳ ゴシック" panose="020B0609070205080204" pitchFamily="49" charset="-128"/>
                        <a:ea typeface="ＭＳ ゴシック" panose="020B0609070205080204" pitchFamily="49" charset="-128"/>
                      </a:rPr>
                      <a:t>【31.5%】 </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layout>
                    <c:manualLayout>
                      <c:w val="0.16102135036893744"/>
                      <c:h val="5.36161974478973E-2"/>
                    </c:manualLayout>
                  </c15:layout>
                  <c15:showDataLabelsRange val="0"/>
                </c:ext>
                <c:ext xmlns:c16="http://schemas.microsoft.com/office/drawing/2014/chart" uri="{C3380CC4-5D6E-409C-BE32-E72D297353CC}">
                  <c16:uniqueId val="{00000007-666B-4970-996E-7CF7B1390027}"/>
                </c:ext>
              </c:extLst>
            </c:dLbl>
            <c:spPr>
              <a:solidFill>
                <a:sysClr val="window" lastClr="FFFFFF"/>
              </a:solidFill>
              <a:ln>
                <a:solidFill>
                  <a:sysClr val="windowText" lastClr="000000"/>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グラフデータ!$L$24</c:f>
              <c:numCache>
                <c:formatCode>#,##0_ </c:formatCode>
                <c:ptCount val="1"/>
                <c:pt idx="0">
                  <c:v>0</c:v>
                </c:pt>
              </c:numCache>
            </c:numRef>
          </c:val>
          <c:extLst>
            <c:ext xmlns:c16="http://schemas.microsoft.com/office/drawing/2014/chart" uri="{C3380CC4-5D6E-409C-BE32-E72D297353CC}">
              <c16:uniqueId val="{00000008-666B-4970-996E-7CF7B1390027}"/>
            </c:ext>
          </c:extLst>
        </c:ser>
        <c:ser>
          <c:idx val="1"/>
          <c:order val="6"/>
          <c:tx>
            <c:strRef>
              <c:f>グラフデータ!$K$25</c:f>
              <c:strCache>
                <c:ptCount val="1"/>
                <c:pt idx="0">
                  <c:v>納付金</c:v>
                </c:pt>
              </c:strCache>
            </c:strRef>
          </c:tx>
          <c:spPr>
            <a:ln>
              <a:solidFill>
                <a:schemeClr val="tx1"/>
              </a:solidFill>
            </a:ln>
          </c:spPr>
          <c:invertIfNegative val="0"/>
          <c:dPt>
            <c:idx val="0"/>
            <c:invertIfNegative val="0"/>
            <c:bubble3D val="0"/>
            <c:extLst>
              <c:ext xmlns:c16="http://schemas.microsoft.com/office/drawing/2014/chart" uri="{C3380CC4-5D6E-409C-BE32-E72D297353CC}">
                <c16:uniqueId val="{00000009-666B-4970-996E-7CF7B1390027}"/>
              </c:ext>
            </c:extLst>
          </c:dPt>
          <c:dLbls>
            <c:dLbl>
              <c:idx val="0"/>
              <c:layout>
                <c:manualLayout>
                  <c:x val="3.1347177553510033E-2"/>
                  <c:y val="-0.30159197336015819"/>
                </c:manualLayout>
              </c:layout>
              <c:tx>
                <c:rich>
                  <a:bodyPr>
                    <a:spAutoFit/>
                  </a:bodyPr>
                  <a:lstStyle/>
                  <a:p>
                    <a:pPr>
                      <a:defRPr sz="10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107.1</a:t>
                    </a:r>
                    <a:r>
                      <a:rPr kumimoji="0" lang="ja-JP" altLang="en-US" sz="1000" kern="1200">
                        <a:solidFill>
                          <a:sysClr val="windowText" lastClr="000000"/>
                        </a:solidFill>
                        <a:latin typeface="ＭＳ ゴシック" panose="020B0609070205080204" pitchFamily="49" charset="-128"/>
                        <a:ea typeface="ＭＳ ゴシック" panose="020B0609070205080204" pitchFamily="49" charset="-128"/>
                      </a:rPr>
                      <a:t>億円</a:t>
                    </a:r>
                  </a:p>
                  <a:p>
                    <a:pPr>
                      <a:defRPr sz="1000">
                        <a:solidFill>
                          <a:schemeClr val="tx1"/>
                        </a:solidFill>
                      </a:defRPr>
                    </a:pPr>
                    <a:r>
                      <a:rPr kumimoji="0" lang="en-US" altLang="ja-JP" sz="1000" kern="1200">
                        <a:solidFill>
                          <a:sysClr val="windowText" lastClr="000000"/>
                        </a:solidFill>
                        <a:latin typeface="ＭＳ ゴシック" panose="020B0609070205080204" pitchFamily="49" charset="-128"/>
                        <a:ea typeface="ＭＳ ゴシック" panose="020B0609070205080204" pitchFamily="49" charset="-128"/>
                      </a:rPr>
                      <a:t>【65.5</a:t>
                    </a:r>
                    <a:r>
                      <a:rPr kumimoji="0" lang="ja-JP" altLang="en-US" sz="1000" kern="1200">
                        <a:solidFill>
                          <a:sysClr val="windowText" lastClr="000000"/>
                        </a:solidFill>
                        <a:latin typeface="ＭＳ ゴシック" panose="020B0609070205080204" pitchFamily="49" charset="-128"/>
                        <a:ea typeface="ＭＳ ゴシック" panose="020B0609070205080204" pitchFamily="49" charset="-128"/>
                      </a:rPr>
                      <a:t>％</a:t>
                    </a:r>
                    <a:r>
                      <a:rPr kumimoji="0" lang="en-US" altLang="ja-JP" sz="1000" kern="1200">
                        <a:solidFill>
                          <a:schemeClr val="tx1"/>
                        </a:solidFill>
                        <a:latin typeface="ＭＳ ゴシック" panose="020B0609070205080204" pitchFamily="49" charset="-128"/>
                        <a:ea typeface="ＭＳ ゴシック" panose="020B0609070205080204" pitchFamily="49" charset="-128"/>
                      </a:rPr>
                      <a:t>】 </a:t>
                    </a:r>
                  </a:p>
                </c:rich>
              </c:tx>
              <c:spPr>
                <a:solidFill>
                  <a:sysClr val="window" lastClr="FFFFFF"/>
                </a:solidFill>
                <a:ln>
                  <a:solidFill>
                    <a:sysClr val="windowText" lastClr="000000"/>
                  </a:solidFill>
                </a:ln>
              </c:spPr>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9-666B-4970-996E-7CF7B1390027}"/>
                </c:ext>
              </c:extLst>
            </c:dLbl>
            <c:spPr>
              <a:solidFill>
                <a:sysClr val="window" lastClr="FFFFFF"/>
              </a:solidFill>
              <a:ln>
                <a:solidFill>
                  <a:sysClr val="windowText" lastClr="000000"/>
                </a:solidFill>
              </a:ln>
            </c:spPr>
            <c:txPr>
              <a:bodyPr rot="0" horzOverflow="overflow" anchor="ctr" anchorCtr="1">
                <a:spAutoFit/>
              </a:bodyPr>
              <a:lstStyle/>
              <a:p>
                <a:pPr algn="ctr" rtl="0">
                  <a:defRPr sz="1000">
                    <a:solidFill>
                      <a:schemeClr val="tx1"/>
                    </a:solidFill>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グラフデータ!$L$25</c:f>
              <c:numCache>
                <c:formatCode>#,##0_ </c:formatCode>
                <c:ptCount val="1"/>
                <c:pt idx="0">
                  <c:v>5148628</c:v>
                </c:pt>
              </c:numCache>
            </c:numRef>
          </c:val>
          <c:extLst>
            <c:ext xmlns:c16="http://schemas.microsoft.com/office/drawing/2014/chart" uri="{C3380CC4-5D6E-409C-BE32-E72D297353CC}">
              <c16:uniqueId val="{0000000A-666B-4970-996E-7CF7B1390027}"/>
            </c:ext>
          </c:extLst>
        </c:ser>
        <c:ser>
          <c:idx val="0"/>
          <c:order val="7"/>
          <c:tx>
            <c:strRef>
              <c:f>グラフデータ!$K$26</c:f>
              <c:strCache>
                <c:ptCount val="1"/>
                <c:pt idx="0">
                  <c:v>後期高齢者支援金等</c:v>
                </c:pt>
              </c:strCache>
            </c:strRef>
          </c:tx>
          <c:spPr>
            <a:ln>
              <a:solidFill>
                <a:prstClr val="black"/>
              </a:solidFill>
            </a:ln>
          </c:spPr>
          <c:invertIfNegative val="0"/>
          <c:val>
            <c:numRef>
              <c:f>グラフデータ!$L$26</c:f>
              <c:numCache>
                <c:formatCode>#,##0_ </c:formatCode>
                <c:ptCount val="1"/>
                <c:pt idx="0">
                  <c:v>0</c:v>
                </c:pt>
              </c:numCache>
            </c:numRef>
          </c:val>
          <c:extLst>
            <c:ext xmlns:c16="http://schemas.microsoft.com/office/drawing/2014/chart" uri="{C3380CC4-5D6E-409C-BE32-E72D297353CC}">
              <c16:uniqueId val="{0000000B-666B-4970-996E-7CF7B1390027}"/>
            </c:ext>
          </c:extLst>
        </c:ser>
        <c:ser>
          <c:idx val="8"/>
          <c:order val="8"/>
          <c:tx>
            <c:strRef>
              <c:f>グラフデータ!$K$27</c:f>
              <c:strCache>
                <c:ptCount val="1"/>
                <c:pt idx="0">
                  <c:v>保険給付費</c:v>
                </c:pt>
              </c:strCache>
            </c:strRef>
          </c:tx>
          <c:invertIfNegative val="0"/>
          <c:val>
            <c:numRef>
              <c:f>グラフデータ!$L$27</c:f>
              <c:numCache>
                <c:formatCode>#,##0_ </c:formatCode>
                <c:ptCount val="1"/>
                <c:pt idx="0">
                  <c:v>10713942</c:v>
                </c:pt>
              </c:numCache>
            </c:numRef>
          </c:val>
          <c:extLst>
            <c:ext xmlns:c16="http://schemas.microsoft.com/office/drawing/2014/chart" uri="{C3380CC4-5D6E-409C-BE32-E72D297353CC}">
              <c16:uniqueId val="{0000000C-666B-4970-996E-7CF7B1390027}"/>
            </c:ext>
          </c:extLst>
        </c:ser>
        <c:ser>
          <c:idx val="9"/>
          <c:order val="9"/>
          <c:tx>
            <c:strRef>
              <c:f>グラフデータ!$K$28</c:f>
              <c:strCache>
                <c:ptCount val="1"/>
                <c:pt idx="0">
                  <c:v>総務費</c:v>
                </c:pt>
              </c:strCache>
            </c:strRef>
          </c:tx>
          <c:invertIfNegative val="0"/>
          <c:val>
            <c:numRef>
              <c:f>グラフデータ!$L$28</c:f>
              <c:numCache>
                <c:formatCode>#,##0_ </c:formatCode>
                <c:ptCount val="1"/>
                <c:pt idx="0">
                  <c:v>284833</c:v>
                </c:pt>
              </c:numCache>
            </c:numRef>
          </c:val>
          <c:extLst>
            <c:ext xmlns:c16="http://schemas.microsoft.com/office/drawing/2014/chart" uri="{C3380CC4-5D6E-409C-BE32-E72D297353CC}">
              <c16:uniqueId val="{0000000D-666B-4970-996E-7CF7B1390027}"/>
            </c:ext>
          </c:extLst>
        </c:ser>
        <c:dLbls>
          <c:showLegendKey val="0"/>
          <c:showVal val="0"/>
          <c:showCatName val="0"/>
          <c:showSerName val="0"/>
          <c:showPercent val="0"/>
          <c:showBubbleSize val="0"/>
        </c:dLbls>
        <c:gapWidth val="150"/>
        <c:shape val="cylinder"/>
        <c:axId val="1"/>
        <c:axId val="2"/>
        <c:axId val="0"/>
      </c:bar3DChart>
      <c:catAx>
        <c:axId val="1"/>
        <c:scaling>
          <c:orientation val="minMax"/>
        </c:scaling>
        <c:delete val="1"/>
        <c:axPos val="b"/>
        <c:numFmt formatCode="#,##0_ " sourceLinked="1"/>
        <c:majorTickMark val="out"/>
        <c:minorTickMark val="none"/>
        <c:tickLblPos val="none"/>
        <c:crossAx val="2"/>
        <c:crosses val="autoZero"/>
        <c:auto val="1"/>
        <c:lblAlgn val="ctr"/>
        <c:lblOffset val="100"/>
        <c:noMultiLvlLbl val="0"/>
      </c:catAx>
      <c:valAx>
        <c:axId val="2"/>
        <c:scaling>
          <c:orientation val="minMax"/>
        </c:scaling>
        <c:delete val="1"/>
        <c:axPos val="l"/>
        <c:numFmt formatCode="#,##0_ " sourceLinked="1"/>
        <c:majorTickMark val="out"/>
        <c:minorTickMark val="none"/>
        <c:tickLblPos val="none"/>
        <c:crossAx val="1"/>
        <c:crosses val="autoZero"/>
        <c:crossBetween val="between"/>
      </c:valAx>
      <c:spPr>
        <a:noFill/>
        <a:ln w="25400">
          <a:noFill/>
        </a:ln>
      </c:spPr>
    </c:plotArea>
    <c:plotVisOnly val="1"/>
    <c:dispBlanksAs val="gap"/>
    <c:showDLblsOverMax val="0"/>
  </c:chart>
  <c:txPr>
    <a:bodyPr horzOverflow="overflow" anchor="ctr" anchorCtr="1"/>
    <a:lstStyle/>
    <a:p>
      <a:pPr algn="ctr" rtl="0">
        <a:defRPr lang="ja-JP" altLang="en-US" sz="1000">
          <a:solidFill>
            <a:schemeClr val="tx1"/>
          </a:solidFill>
        </a:defRPr>
      </a:pPr>
      <a:endParaRPr lang="ja-JP"/>
    </a:p>
  </c:txPr>
  <c:printSettings>
    <c:headerFooter/>
    <c:pageMargins b="0.75000000000000222" l="0.70000000000000062" r="0.70000000000000062" t="0.75000000000000222" header="0.30000000000000032" footer="0.30000000000000032"/>
    <c:pageSetup paperSize="9" orientation="landscape"/>
  </c:printSettings>
  <c:userShapes r:id="rId1"/>
  <c:extLst/>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47625</xdr:colOff>
      <xdr:row>16</xdr:row>
      <xdr:rowOff>137795</xdr:rowOff>
    </xdr:from>
    <xdr:to>
      <xdr:col>20</xdr:col>
      <xdr:colOff>542925</xdr:colOff>
      <xdr:row>64</xdr:row>
      <xdr:rowOff>142875</xdr:rowOff>
    </xdr:to>
    <xdr:graphicFrame macro="">
      <xdr:nvGraphicFramePr>
        <xdr:cNvPr id="4" name="グラフ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xdr:col>
      <xdr:colOff>476249</xdr:colOff>
      <xdr:row>22</xdr:row>
      <xdr:rowOff>80010</xdr:rowOff>
    </xdr:from>
    <xdr:to>
      <xdr:col>23</xdr:col>
      <xdr:colOff>335643</xdr:colOff>
      <xdr:row>26</xdr:row>
      <xdr:rowOff>149225</xdr:rowOff>
    </xdr:to>
    <xdr:sp macro="" textlink="">
      <xdr:nvSpPr>
        <xdr:cNvPr id="9" name="角丸四角形吹き出し 8">
          <a:extLst>
            <a:ext uri="{FF2B5EF4-FFF2-40B4-BE49-F238E27FC236}">
              <a16:creationId xmlns:a16="http://schemas.microsoft.com/office/drawing/2014/main" id="{00000000-0008-0000-0000-000009000000}"/>
            </a:ext>
          </a:extLst>
        </xdr:cNvPr>
        <xdr:cNvSpPr/>
      </xdr:nvSpPr>
      <xdr:spPr>
        <a:xfrm>
          <a:off x="16460106" y="4089581"/>
          <a:ext cx="2989037" cy="722358"/>
        </a:xfrm>
        <a:prstGeom prst="wedgeRoundRectCallout">
          <a:avLst>
            <a:gd name="adj1" fmla="val -61173"/>
            <a:gd name="adj2" fmla="val 110194"/>
            <a:gd name="adj3" fmla="val 16667"/>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overflow" wrap="square" lIns="18288" tIns="0" rIns="0" bIns="0" rtlCol="0" anchor="ctr" upright="1"/>
        <a:lstStyle/>
        <a:p>
          <a:r>
            <a:rPr lang="ja-JP" altLang="ja-JP" sz="1200" b="1">
              <a:latin typeface="ＭＳ ゴシック" panose="020B0609070205080204" pitchFamily="49" charset="-128"/>
              <a:ea typeface="ＭＳ ゴシック" panose="020B0609070205080204" pitchFamily="49" charset="-128"/>
              <a:cs typeface="+mn-cs"/>
            </a:rPr>
            <a:t>保険料</a:t>
          </a:r>
          <a:r>
            <a:rPr lang="ja-JP" altLang="ja-JP" sz="1100">
              <a:latin typeface="ＭＳ ゴシック" panose="020B0609070205080204" pitchFamily="49" charset="-128"/>
              <a:ea typeface="ＭＳ ゴシック" panose="020B0609070205080204" pitchFamily="49" charset="-128"/>
              <a:cs typeface="+mn-cs"/>
            </a:rPr>
            <a:t>　対前年度</a:t>
          </a:r>
          <a:r>
            <a:rPr lang="en-US" altLang="ja-JP" sz="1100">
              <a:latin typeface="ＭＳ ゴシック" panose="020B0609070205080204" pitchFamily="49" charset="-128"/>
              <a:ea typeface="ＭＳ ゴシック" panose="020B0609070205080204" pitchFamily="49" charset="-128"/>
              <a:cs typeface="+mn-cs"/>
            </a:rPr>
            <a:t>1.59</a:t>
          </a:r>
          <a:r>
            <a:rPr lang="ja-JP" altLang="en-US" sz="1100">
              <a:latin typeface="ＭＳ ゴシック" panose="020B0609070205080204" pitchFamily="49" charset="-128"/>
              <a:ea typeface="ＭＳ ゴシック" panose="020B0609070205080204" pitchFamily="49" charset="-128"/>
              <a:cs typeface="+mn-cs"/>
            </a:rPr>
            <a:t>億円減</a:t>
          </a:r>
          <a:r>
            <a:rPr lang="ja-JP" altLang="ja-JP" sz="1100">
              <a:latin typeface="ＭＳ ゴシック" panose="020B0609070205080204" pitchFamily="49" charset="-128"/>
              <a:ea typeface="ＭＳ ゴシック" panose="020B0609070205080204" pitchFamily="49" charset="-128"/>
              <a:cs typeface="+mn-cs"/>
            </a:rPr>
            <a:t>（</a:t>
          </a:r>
          <a:r>
            <a:rPr lang="ja-JP" altLang="en-US" sz="1100">
              <a:latin typeface="ＭＳ ゴシック" panose="020B0609070205080204" pitchFamily="49" charset="-128"/>
              <a:ea typeface="ＭＳ ゴシック" panose="020B0609070205080204" pitchFamily="49" charset="-128"/>
              <a:cs typeface="+mn-cs"/>
            </a:rPr>
            <a:t>▲</a:t>
          </a:r>
          <a:r>
            <a:rPr lang="en-US" altLang="ja-JP" sz="1100">
              <a:latin typeface="ＭＳ ゴシック" panose="020B0609070205080204" pitchFamily="49" charset="-128"/>
              <a:ea typeface="ＭＳ ゴシック" panose="020B0609070205080204" pitchFamily="49" charset="-128"/>
              <a:cs typeface="+mn-cs"/>
            </a:rPr>
            <a:t>3.98</a:t>
          </a:r>
          <a:r>
            <a:rPr lang="ja-JP" altLang="ja-JP" sz="1100">
              <a:latin typeface="ＭＳ ゴシック" panose="020B0609070205080204" pitchFamily="49" charset="-128"/>
              <a:ea typeface="ＭＳ ゴシック" panose="020B0609070205080204" pitchFamily="49" charset="-128"/>
              <a:cs typeface="+mn-cs"/>
            </a:rPr>
            <a:t>％）</a:t>
          </a:r>
          <a:endParaRPr lang="ja-JP" altLang="ja-JP">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100">
              <a:effectLst/>
              <a:latin typeface="+mn-lt"/>
              <a:ea typeface="+mn-ea"/>
              <a:cs typeface="+mn-cs"/>
            </a:rPr>
            <a:t>被保険者の減少等により納付金が減額したため</a:t>
          </a:r>
          <a:endParaRPr lang="ja-JP" altLang="ja-JP">
            <a:effectLst/>
          </a:endParaRPr>
        </a:p>
      </xdr:txBody>
    </xdr:sp>
    <xdr:clientData/>
  </xdr:twoCellAnchor>
  <xdr:twoCellAnchor>
    <xdr:from>
      <xdr:col>18</xdr:col>
      <xdr:colOff>416718</xdr:colOff>
      <xdr:row>36</xdr:row>
      <xdr:rowOff>54451</xdr:rowOff>
    </xdr:from>
    <xdr:to>
      <xdr:col>23</xdr:col>
      <xdr:colOff>333375</xdr:colOff>
      <xdr:row>41</xdr:row>
      <xdr:rowOff>83344</xdr:rowOff>
    </xdr:to>
    <xdr:sp macro="" textlink="">
      <xdr:nvSpPr>
        <xdr:cNvPr id="11" name="角丸四角形吹き出し 10">
          <a:extLst>
            <a:ext uri="{FF2B5EF4-FFF2-40B4-BE49-F238E27FC236}">
              <a16:creationId xmlns:a16="http://schemas.microsoft.com/office/drawing/2014/main" id="{00000000-0008-0000-0000-00000B000000}"/>
            </a:ext>
          </a:extLst>
        </xdr:cNvPr>
        <xdr:cNvSpPr/>
      </xdr:nvSpPr>
      <xdr:spPr>
        <a:xfrm>
          <a:off x="17871281" y="6460014"/>
          <a:ext cx="3369469" cy="862330"/>
        </a:xfrm>
        <a:prstGeom prst="wedgeRoundRectCallout">
          <a:avLst>
            <a:gd name="adj1" fmla="val -64140"/>
            <a:gd name="adj2" fmla="val 50304"/>
            <a:gd name="adj3" fmla="val 16667"/>
          </a:avLst>
        </a:prstGeom>
        <a:solidFill>
          <a:schemeClr val="bg1"/>
        </a:solidFill>
        <a:ln w="9525" cap="flat" cmpd="sng" algn="ctr">
          <a:solidFill>
            <a:srgbClr val="000000"/>
          </a:solidFill>
          <a:prstDash val="solid"/>
          <a:round/>
          <a:headEnd type="none" w="med" len="med"/>
          <a:tailEnd type="none" w="med" len="med"/>
        </a:ln>
        <a:effectLst/>
      </xdr:spPr>
      <xdr:txBody>
        <a:bodyPr vertOverflow="clip" horzOverflow="overflow" wrap="square" lIns="18288" tIns="0" rIns="0" bIns="0" rtlCol="0" anchor="ctr" upright="1"/>
        <a:lstStyle/>
        <a:p>
          <a:r>
            <a:rPr lang="ja-JP" altLang="en-US" sz="1200" b="1">
              <a:latin typeface="ＭＳ ゴシック" panose="020B0609070205080204" pitchFamily="49" charset="-128"/>
              <a:ea typeface="ＭＳ ゴシック" panose="020B0609070205080204" pitchFamily="49" charset="-128"/>
              <a:cs typeface="+mn-cs"/>
            </a:rPr>
            <a:t>県支出金</a:t>
          </a:r>
          <a:r>
            <a:rPr lang="ja-JP" altLang="ja-JP" sz="1100">
              <a:latin typeface="ＭＳ ゴシック" panose="020B0609070205080204" pitchFamily="49" charset="-128"/>
              <a:ea typeface="ＭＳ ゴシック" panose="020B0609070205080204" pitchFamily="49" charset="-128"/>
              <a:cs typeface="+mn-cs"/>
            </a:rPr>
            <a:t>　対前年</a:t>
          </a:r>
          <a:r>
            <a:rPr lang="ja-JP" altLang="en-US" sz="1100">
              <a:latin typeface="ＭＳ ゴシック" panose="020B0609070205080204" pitchFamily="49" charset="-128"/>
              <a:ea typeface="ＭＳ ゴシック" panose="020B0609070205080204" pitchFamily="49" charset="-128"/>
              <a:cs typeface="+mn-cs"/>
            </a:rPr>
            <a:t>度</a:t>
          </a:r>
          <a:r>
            <a:rPr lang="en-US" altLang="ja-JP" sz="1100">
              <a:latin typeface="ＭＳ ゴシック" panose="020B0609070205080204" pitchFamily="49" charset="-128"/>
              <a:ea typeface="ＭＳ ゴシック" panose="020B0609070205080204" pitchFamily="49" charset="-128"/>
              <a:cs typeface="+mn-cs"/>
            </a:rPr>
            <a:t>1.76</a:t>
          </a:r>
          <a:r>
            <a:rPr lang="ja-JP" altLang="ja-JP" sz="1100">
              <a:latin typeface="ＭＳ ゴシック" panose="020B0609070205080204" pitchFamily="49" charset="-128"/>
              <a:ea typeface="ＭＳ ゴシック" panose="020B0609070205080204" pitchFamily="49" charset="-128"/>
              <a:cs typeface="+mn-cs"/>
            </a:rPr>
            <a:t>億円</a:t>
          </a:r>
          <a:r>
            <a:rPr lang="ja-JP" altLang="en-US" sz="1100">
              <a:latin typeface="ＭＳ ゴシック" panose="020B0609070205080204" pitchFamily="49" charset="-128"/>
              <a:ea typeface="ＭＳ ゴシック" panose="020B0609070205080204" pitchFamily="49" charset="-128"/>
              <a:cs typeface="+mn-cs"/>
            </a:rPr>
            <a:t>減（▲</a:t>
          </a:r>
          <a:r>
            <a:rPr lang="en-US" altLang="ja-JP" sz="1100">
              <a:latin typeface="ＭＳ ゴシック" panose="020B0609070205080204" pitchFamily="49" charset="-128"/>
              <a:ea typeface="ＭＳ ゴシック" panose="020B0609070205080204" pitchFamily="49" charset="-128"/>
              <a:cs typeface="+mn-cs"/>
            </a:rPr>
            <a:t>1.59</a:t>
          </a:r>
          <a:r>
            <a:rPr lang="ja-JP" altLang="en-US" sz="1100">
              <a:latin typeface="ＭＳ ゴシック" panose="020B0609070205080204" pitchFamily="49" charset="-128"/>
              <a:ea typeface="ＭＳ ゴシック" panose="020B0609070205080204" pitchFamily="49" charset="-128"/>
              <a:cs typeface="+mn-cs"/>
            </a:rPr>
            <a:t>％）</a:t>
          </a:r>
          <a:endParaRPr lang="en-US" altLang="ja-JP" sz="1100">
            <a:latin typeface="ＭＳ ゴシック" panose="020B0609070205080204" pitchFamily="49" charset="-128"/>
            <a:ea typeface="ＭＳ ゴシック" panose="020B0609070205080204" pitchFamily="49" charset="-128"/>
            <a:cs typeface="+mn-cs"/>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cs typeface="+mn-cs"/>
            </a:rPr>
            <a:t>被保険者の減少に伴う医療費の減による</a:t>
          </a:r>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cs typeface="+mn-cs"/>
            </a:rPr>
            <a:t>交付金額の減</a:t>
          </a:r>
          <a:endParaRPr kumimoji="1" lang="ja-JP" altLang="en-US"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18</xdr:col>
      <xdr:colOff>361949</xdr:colOff>
      <xdr:row>47</xdr:row>
      <xdr:rowOff>107156</xdr:rowOff>
    </xdr:from>
    <xdr:to>
      <xdr:col>23</xdr:col>
      <xdr:colOff>178594</xdr:colOff>
      <xdr:row>52</xdr:row>
      <xdr:rowOff>71437</xdr:rowOff>
    </xdr:to>
    <xdr:sp macro="" textlink="">
      <xdr:nvSpPr>
        <xdr:cNvPr id="13" name="角丸四角形吹き出し 12">
          <a:extLst>
            <a:ext uri="{FF2B5EF4-FFF2-40B4-BE49-F238E27FC236}">
              <a16:creationId xmlns:a16="http://schemas.microsoft.com/office/drawing/2014/main" id="{00000000-0008-0000-0000-00000D000000}"/>
            </a:ext>
          </a:extLst>
        </xdr:cNvPr>
        <xdr:cNvSpPr/>
      </xdr:nvSpPr>
      <xdr:spPr>
        <a:xfrm>
          <a:off x="17816512" y="8346281"/>
          <a:ext cx="3269457" cy="797719"/>
        </a:xfrm>
        <a:prstGeom prst="wedgeRoundRectCallout">
          <a:avLst>
            <a:gd name="adj1" fmla="val -63876"/>
            <a:gd name="adj2" fmla="val 144846"/>
            <a:gd name="adj3" fmla="val 16667"/>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overflow" wrap="square" lIns="18288" tIns="0" rIns="0" bIns="0" rtlCol="0" anchor="ctr" upright="1"/>
        <a:lstStyle/>
        <a:p>
          <a:pPr marL="0" marR="0" lvl="0" indent="0" defTabSz="914400" eaLnBrk="1" fontAlgn="auto" latinLnBrk="0" hangingPunct="1">
            <a:lnSpc>
              <a:spcPct val="100000"/>
            </a:lnSpc>
            <a:spcBef>
              <a:spcPts val="0"/>
            </a:spcBef>
            <a:spcAft>
              <a:spcPts val="0"/>
            </a:spcAft>
            <a:defRPr/>
          </a:pPr>
          <a:r>
            <a:rPr lang="ja-JP" altLang="en-US" sz="1200" b="1">
              <a:latin typeface="ＭＳ ゴシック" panose="020B0609070205080204" pitchFamily="49" charset="-128"/>
              <a:ea typeface="ＭＳ ゴシック" panose="020B0609070205080204" pitchFamily="49" charset="-128"/>
              <a:cs typeface="+mn-cs"/>
            </a:rPr>
            <a:t>繰入金</a:t>
          </a:r>
          <a:r>
            <a:rPr lang="ja-JP" altLang="ja-JP" sz="1200" b="1">
              <a:latin typeface="ＭＳ ゴシック" panose="020B0609070205080204" pitchFamily="49" charset="-128"/>
              <a:ea typeface="ＭＳ ゴシック" panose="020B0609070205080204" pitchFamily="49" charset="-128"/>
              <a:cs typeface="+mn-cs"/>
            </a:rPr>
            <a:t>　</a:t>
          </a:r>
          <a:r>
            <a:rPr lang="ja-JP" altLang="ja-JP" sz="1100" b="0">
              <a:effectLst/>
              <a:latin typeface="ＭＳ ゴシック" panose="020B0609070205080204" pitchFamily="49" charset="-128"/>
              <a:ea typeface="ＭＳ ゴシック" panose="020B0609070205080204" pitchFamily="49" charset="-128"/>
              <a:cs typeface="+mn-cs"/>
            </a:rPr>
            <a:t>対前年度</a:t>
          </a:r>
          <a:r>
            <a:rPr lang="en-US" altLang="ja-JP" sz="1100" b="0">
              <a:effectLst/>
              <a:latin typeface="ＭＳ ゴシック" panose="020B0609070205080204" pitchFamily="49" charset="-128"/>
              <a:ea typeface="ＭＳ ゴシック" panose="020B0609070205080204" pitchFamily="49" charset="-128"/>
              <a:cs typeface="+mn-cs"/>
            </a:rPr>
            <a:t>1.19</a:t>
          </a:r>
          <a:r>
            <a:rPr lang="ja-JP" altLang="ja-JP" sz="1100" b="0">
              <a:effectLst/>
              <a:latin typeface="ＭＳ ゴシック" panose="020B0609070205080204" pitchFamily="49" charset="-128"/>
              <a:ea typeface="ＭＳ ゴシック" panose="020B0609070205080204" pitchFamily="49" charset="-128"/>
              <a:cs typeface="+mn-cs"/>
            </a:rPr>
            <a:t>億円</a:t>
          </a:r>
          <a:r>
            <a:rPr lang="ja-JP" altLang="en-US" sz="1100" b="0">
              <a:effectLst/>
              <a:latin typeface="ＭＳ ゴシック" panose="020B0609070205080204" pitchFamily="49" charset="-128"/>
              <a:ea typeface="ＭＳ ゴシック" panose="020B0609070205080204" pitchFamily="49" charset="-128"/>
              <a:cs typeface="+mn-cs"/>
            </a:rPr>
            <a:t>減</a:t>
          </a:r>
          <a:r>
            <a:rPr lang="ja-JP" altLang="ja-JP" sz="1100" b="0">
              <a:effectLst/>
              <a:latin typeface="ＭＳ ゴシック" panose="020B0609070205080204" pitchFamily="49" charset="-128"/>
              <a:ea typeface="ＭＳ ゴシック" panose="020B0609070205080204" pitchFamily="49" charset="-128"/>
              <a:cs typeface="+mn-cs"/>
            </a:rPr>
            <a:t>（</a:t>
          </a:r>
          <a:r>
            <a:rPr lang="ja-JP" altLang="en-US" sz="1100" b="0">
              <a:effectLst/>
              <a:latin typeface="ＭＳ ゴシック" panose="020B0609070205080204" pitchFamily="49" charset="-128"/>
              <a:ea typeface="ＭＳ ゴシック" panose="020B0609070205080204" pitchFamily="49" charset="-128"/>
              <a:cs typeface="+mn-cs"/>
            </a:rPr>
            <a:t>▲</a:t>
          </a:r>
          <a:r>
            <a:rPr lang="en-US" altLang="ja-JP" sz="1100" b="0">
              <a:effectLst/>
              <a:latin typeface="ＭＳ ゴシック" panose="020B0609070205080204" pitchFamily="49" charset="-128"/>
              <a:ea typeface="ＭＳ ゴシック" panose="020B0609070205080204" pitchFamily="49" charset="-128"/>
              <a:cs typeface="+mn-cs"/>
            </a:rPr>
            <a:t>7.05</a:t>
          </a:r>
          <a:r>
            <a:rPr lang="ja-JP" altLang="en-US" sz="1100" b="0">
              <a:effectLst/>
              <a:latin typeface="ＭＳ ゴシック" panose="020B0609070205080204" pitchFamily="49" charset="-128"/>
              <a:ea typeface="ＭＳ ゴシック" panose="020B0609070205080204" pitchFamily="49" charset="-128"/>
              <a:cs typeface="+mn-cs"/>
            </a:rPr>
            <a:t>％）</a:t>
          </a:r>
          <a:endParaRPr lang="en-US" altLang="ja-JP" sz="1100" b="0">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defRPr/>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システム改修の延期等による減</a:t>
          </a:r>
        </a:p>
      </xdr:txBody>
    </xdr:sp>
    <xdr:clientData/>
  </xdr:twoCellAnchor>
  <xdr:twoCellAnchor>
    <xdr:from>
      <xdr:col>14</xdr:col>
      <xdr:colOff>352425</xdr:colOff>
      <xdr:row>15</xdr:row>
      <xdr:rowOff>119380</xdr:rowOff>
    </xdr:from>
    <xdr:to>
      <xdr:col>16</xdr:col>
      <xdr:colOff>390525</xdr:colOff>
      <xdr:row>18</xdr:row>
      <xdr:rowOff>83185</xdr:rowOff>
    </xdr:to>
    <xdr:sp macro="" textlink="">
      <xdr:nvSpPr>
        <xdr:cNvPr id="15" name="正方形/長方形 14">
          <a:extLst>
            <a:ext uri="{FF2B5EF4-FFF2-40B4-BE49-F238E27FC236}">
              <a16:creationId xmlns:a16="http://schemas.microsoft.com/office/drawing/2014/main" id="{00000000-0008-0000-0000-00000F000000}"/>
            </a:ext>
          </a:extLst>
        </xdr:cNvPr>
        <xdr:cNvSpPr/>
      </xdr:nvSpPr>
      <xdr:spPr>
        <a:xfrm>
          <a:off x="13410565" y="3008630"/>
          <a:ext cx="1496060" cy="459105"/>
        </a:xfrm>
        <a:prstGeom prst="rect">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600" b="1"/>
            <a:t>歳    入</a:t>
          </a:r>
        </a:p>
      </xdr:txBody>
    </xdr:sp>
    <xdr:clientData/>
  </xdr:twoCellAnchor>
  <xdr:twoCellAnchor>
    <xdr:from>
      <xdr:col>27</xdr:col>
      <xdr:colOff>31750</xdr:colOff>
      <xdr:row>16</xdr:row>
      <xdr:rowOff>95248</xdr:rowOff>
    </xdr:from>
    <xdr:to>
      <xdr:col>33</xdr:col>
      <xdr:colOff>628650</xdr:colOff>
      <xdr:row>64</xdr:row>
      <xdr:rowOff>142875</xdr:rowOff>
    </xdr:to>
    <xdr:graphicFrame macro="">
      <xdr:nvGraphicFramePr>
        <xdr:cNvPr id="16" name="グラフ 15">
          <a:extLst>
            <a:ext uri="{FF2B5EF4-FFF2-40B4-BE49-F238E27FC236}">
              <a16:creationId xmlns:a16="http://schemas.microsoft.com/office/drawing/2014/main" id="{00000000-0008-0000-0000-000010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23</xdr:col>
      <xdr:colOff>438150</xdr:colOff>
      <xdr:row>22</xdr:row>
      <xdr:rowOff>27940</xdr:rowOff>
    </xdr:from>
    <xdr:to>
      <xdr:col>28</xdr:col>
      <xdr:colOff>285749</xdr:colOff>
      <xdr:row>25</xdr:row>
      <xdr:rowOff>64135</xdr:rowOff>
    </xdr:to>
    <xdr:sp macro="" textlink="">
      <xdr:nvSpPr>
        <xdr:cNvPr id="17" name="角丸四角形吹き出し 16">
          <a:extLst>
            <a:ext uri="{FF2B5EF4-FFF2-40B4-BE49-F238E27FC236}">
              <a16:creationId xmlns:a16="http://schemas.microsoft.com/office/drawing/2014/main" id="{00000000-0008-0000-0000-000011000000}"/>
            </a:ext>
          </a:extLst>
        </xdr:cNvPr>
        <xdr:cNvSpPr/>
      </xdr:nvSpPr>
      <xdr:spPr>
        <a:xfrm>
          <a:off x="21345525" y="4099878"/>
          <a:ext cx="3300412" cy="536257"/>
        </a:xfrm>
        <a:prstGeom prst="wedgeRoundRectCallout">
          <a:avLst>
            <a:gd name="adj1" fmla="val 77779"/>
            <a:gd name="adj2" fmla="val 72771"/>
            <a:gd name="adj3" fmla="val 16667"/>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ja-JP" altLang="en-US" sz="1200" b="1">
              <a:latin typeface="ＭＳ ゴシック" panose="020B0609070205080204" pitchFamily="49" charset="-128"/>
              <a:ea typeface="ＭＳ ゴシック" panose="020B0609070205080204" pitchFamily="49" charset="-128"/>
            </a:rPr>
            <a:t>総務費</a:t>
          </a:r>
          <a:r>
            <a:rPr kumimoji="1" lang="ja-JP" altLang="en-US" sz="1100">
              <a:latin typeface="ＭＳ ゴシック" panose="020B0609070205080204" pitchFamily="49" charset="-128"/>
              <a:ea typeface="ＭＳ ゴシック" panose="020B0609070205080204" pitchFamily="49" charset="-128"/>
            </a:rPr>
            <a:t>　対前年度</a:t>
          </a:r>
          <a:r>
            <a:rPr kumimoji="1" lang="en-US" altLang="ja-JP" sz="1100">
              <a:latin typeface="ＭＳ ゴシック" panose="020B0609070205080204" pitchFamily="49" charset="-128"/>
              <a:ea typeface="ＭＳ ゴシック" panose="020B0609070205080204" pitchFamily="49" charset="-128"/>
            </a:rPr>
            <a:t>1.6</a:t>
          </a:r>
          <a:r>
            <a:rPr kumimoji="1" lang="ja-JP" altLang="en-US" sz="1100">
              <a:latin typeface="ＭＳ ゴシック" panose="020B0609070205080204" pitchFamily="49" charset="-128"/>
              <a:ea typeface="ＭＳ ゴシック" panose="020B0609070205080204" pitchFamily="49" charset="-128"/>
            </a:rPr>
            <a:t>億円減（▲</a:t>
          </a:r>
          <a:r>
            <a:rPr kumimoji="1" lang="en-US" altLang="ja-JP" sz="1100">
              <a:latin typeface="ＭＳ ゴシック" panose="020B0609070205080204" pitchFamily="49" charset="-128"/>
              <a:ea typeface="ＭＳ ゴシック" panose="020B0609070205080204" pitchFamily="49" charset="-128"/>
            </a:rPr>
            <a:t>36.01</a:t>
          </a: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eaLnBrk="1" fontAlgn="auto" latinLnBrk="0" hangingPunct="1"/>
          <a:r>
            <a:rPr kumimoji="1" lang="ja-JP" altLang="ja-JP" sz="1100">
              <a:effectLst/>
              <a:latin typeface="+mn-lt"/>
              <a:ea typeface="+mn-ea"/>
              <a:cs typeface="+mn-cs"/>
            </a:rPr>
            <a:t>システム改修の延期等による減</a:t>
          </a:r>
          <a:endParaRPr lang="ja-JP" altLang="ja-JP">
            <a:effectLst/>
          </a:endParaRPr>
        </a:p>
      </xdr:txBody>
    </xdr:sp>
    <xdr:clientData/>
  </xdr:twoCellAnchor>
  <xdr:twoCellAnchor>
    <xdr:from>
      <xdr:col>23</xdr:col>
      <xdr:colOff>181430</xdr:colOff>
      <xdr:row>30</xdr:row>
      <xdr:rowOff>120332</xdr:rowOff>
    </xdr:from>
    <xdr:to>
      <xdr:col>28</xdr:col>
      <xdr:colOff>535781</xdr:colOff>
      <xdr:row>35</xdr:row>
      <xdr:rowOff>90714</xdr:rowOff>
    </xdr:to>
    <xdr:sp macro="" textlink="">
      <xdr:nvSpPr>
        <xdr:cNvPr id="19" name="角丸四角形吹き出し 18">
          <a:extLst>
            <a:ext uri="{FF2B5EF4-FFF2-40B4-BE49-F238E27FC236}">
              <a16:creationId xmlns:a16="http://schemas.microsoft.com/office/drawing/2014/main" id="{00000000-0008-0000-0000-000013000000}"/>
            </a:ext>
          </a:extLst>
        </xdr:cNvPr>
        <xdr:cNvSpPr/>
      </xdr:nvSpPr>
      <xdr:spPr>
        <a:xfrm>
          <a:off x="19294930" y="5436189"/>
          <a:ext cx="3393280" cy="786811"/>
        </a:xfrm>
        <a:prstGeom prst="wedgeRoundRectCallout">
          <a:avLst>
            <a:gd name="adj1" fmla="val 66738"/>
            <a:gd name="adj2" fmla="val 101327"/>
            <a:gd name="adj3" fmla="val 16667"/>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ja-JP" altLang="en-US" sz="1200" b="1">
              <a:latin typeface="ＭＳ ゴシック" panose="020B0609070205080204" pitchFamily="49" charset="-128"/>
              <a:ea typeface="ＭＳ ゴシック" panose="020B0609070205080204" pitchFamily="49" charset="-128"/>
            </a:rPr>
            <a:t>保険給付費</a:t>
          </a:r>
          <a:r>
            <a:rPr kumimoji="1" lang="ja-JP" altLang="en-US" sz="1100">
              <a:latin typeface="ＭＳ ゴシック" panose="020B0609070205080204" pitchFamily="49" charset="-128"/>
              <a:ea typeface="ＭＳ ゴシック" panose="020B0609070205080204" pitchFamily="49" charset="-128"/>
            </a:rPr>
            <a:t>　　対前年度</a:t>
          </a:r>
          <a:r>
            <a:rPr kumimoji="1" lang="en-US" altLang="ja-JP" sz="1100">
              <a:latin typeface="ＭＳ ゴシック" panose="020B0609070205080204" pitchFamily="49" charset="-128"/>
              <a:ea typeface="ＭＳ ゴシック" panose="020B0609070205080204" pitchFamily="49" charset="-128"/>
            </a:rPr>
            <a:t>0.71</a:t>
          </a:r>
          <a:r>
            <a:rPr kumimoji="1" lang="ja-JP" altLang="en-US" sz="1100">
              <a:latin typeface="ＭＳ ゴシック" panose="020B0609070205080204" pitchFamily="49" charset="-128"/>
              <a:ea typeface="ＭＳ ゴシック" panose="020B0609070205080204" pitchFamily="49" charset="-128"/>
            </a:rPr>
            <a:t>億円減（▲</a:t>
          </a:r>
          <a:r>
            <a:rPr kumimoji="1" lang="en-US" altLang="ja-JP" sz="1100">
              <a:latin typeface="ＭＳ ゴシック" panose="020B0609070205080204" pitchFamily="49" charset="-128"/>
              <a:ea typeface="ＭＳ ゴシック" panose="020B0609070205080204" pitchFamily="49" charset="-128"/>
            </a:rPr>
            <a:t>0.66</a:t>
          </a: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一人当たりの保険給付費は増加するものの、被保険者数が減少することに伴う減</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23</xdr:col>
      <xdr:colOff>155734</xdr:colOff>
      <xdr:row>52</xdr:row>
      <xdr:rowOff>88265</xdr:rowOff>
    </xdr:from>
    <xdr:to>
      <xdr:col>28</xdr:col>
      <xdr:colOff>345281</xdr:colOff>
      <xdr:row>57</xdr:row>
      <xdr:rowOff>84456</xdr:rowOff>
    </xdr:to>
    <xdr:sp macro="" textlink="">
      <xdr:nvSpPr>
        <xdr:cNvPr id="24" name="角丸四角形吹き出し 23">
          <a:extLst>
            <a:ext uri="{FF2B5EF4-FFF2-40B4-BE49-F238E27FC236}">
              <a16:creationId xmlns:a16="http://schemas.microsoft.com/office/drawing/2014/main" id="{00000000-0008-0000-0000-000018000000}"/>
            </a:ext>
          </a:extLst>
        </xdr:cNvPr>
        <xdr:cNvSpPr/>
      </xdr:nvSpPr>
      <xdr:spPr>
        <a:xfrm>
          <a:off x="21063109" y="9160828"/>
          <a:ext cx="3642360" cy="829628"/>
        </a:xfrm>
        <a:prstGeom prst="wedgeRoundRectCallout">
          <a:avLst>
            <a:gd name="adj1" fmla="val 83267"/>
            <a:gd name="adj2" fmla="val 79773"/>
            <a:gd name="adj3" fmla="val 16667"/>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ja-JP" altLang="en-US" sz="1200" b="1">
              <a:latin typeface="ＭＳ ゴシック" panose="020B0609070205080204" pitchFamily="49" charset="-128"/>
              <a:ea typeface="ＭＳ ゴシック" panose="020B0609070205080204" pitchFamily="49" charset="-128"/>
            </a:rPr>
            <a:t>保健事業費</a:t>
          </a:r>
          <a:r>
            <a:rPr kumimoji="1" lang="ja-JP" altLang="en-US" sz="1100">
              <a:latin typeface="ＭＳ ゴシック" panose="020B0609070205080204" pitchFamily="49" charset="-128"/>
              <a:ea typeface="ＭＳ ゴシック" panose="020B0609070205080204" pitchFamily="49" charset="-128"/>
            </a:rPr>
            <a:t>　対前年度0.0</a:t>
          </a:r>
          <a:r>
            <a:rPr kumimoji="1" lang="en-US" altLang="ja-JP" sz="1100">
              <a:latin typeface="ＭＳ ゴシック" panose="020B0609070205080204" pitchFamily="49" charset="-128"/>
              <a:ea typeface="ＭＳ ゴシック" panose="020B0609070205080204" pitchFamily="49" charset="-128"/>
            </a:rPr>
            <a:t>2</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億</a:t>
          </a:r>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円増</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a:t>
          </a:r>
          <a:r>
            <a:rPr kumimoji="1" lang="en-US"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0.97</a:t>
          </a:r>
          <a:r>
            <a:rPr kumimoji="1" lang="ja-JP" altLang="ja-JP" sz="1100">
              <a:solidFill>
                <a:sysClr val="windowText" lastClr="000000"/>
              </a:solidFill>
              <a:effectLst/>
              <a:latin typeface="ＭＳ ゴシック" panose="020B0609070205080204" pitchFamily="49" charset="-128"/>
              <a:ea typeface="ＭＳ ゴシック" panose="020B0609070205080204" pitchFamily="49" charset="-128"/>
              <a:cs typeface="+mn-cs"/>
            </a:rPr>
            <a:t>％）</a:t>
          </a:r>
          <a:endParaRPr lang="ja-JP" altLang="ja-JP">
            <a:solidFill>
              <a:sysClr val="windowText" lastClr="000000"/>
            </a:solidFill>
            <a:effectLst/>
            <a:latin typeface="ＭＳ ゴシック" panose="020B0609070205080204" pitchFamily="49" charset="-128"/>
            <a:ea typeface="ＭＳ ゴシック" panose="020B0609070205080204" pitchFamily="49" charset="-128"/>
          </a:endParaRPr>
        </a:p>
        <a:p>
          <a:pPr algn="l"/>
          <a:r>
            <a:rPr kumimoji="1" lang="ja-JP" altLang="en-US" sz="1100">
              <a:solidFill>
                <a:sysClr val="windowText" lastClr="000000"/>
              </a:solidFill>
              <a:effectLst/>
              <a:latin typeface="ＭＳ ゴシック" panose="020B0609070205080204" pitchFamily="49" charset="-128"/>
              <a:ea typeface="ＭＳ ゴシック" panose="020B0609070205080204" pitchFamily="49" charset="-128"/>
              <a:cs typeface="+mn-cs"/>
            </a:rPr>
            <a:t>事業内容を見直したことによる増など</a:t>
          </a:r>
          <a:endParaRPr kumimoji="1" lang="ja-JP" altLang="en-US" sz="1100"/>
        </a:p>
      </xdr:txBody>
    </xdr:sp>
    <xdr:clientData/>
  </xdr:twoCellAnchor>
  <xdr:twoCellAnchor>
    <xdr:from>
      <xdr:col>24</xdr:col>
      <xdr:colOff>86835</xdr:colOff>
      <xdr:row>58</xdr:row>
      <xdr:rowOff>149383</xdr:rowOff>
    </xdr:from>
    <xdr:to>
      <xdr:col>28</xdr:col>
      <xdr:colOff>330993</xdr:colOff>
      <xdr:row>63</xdr:row>
      <xdr:rowOff>107156</xdr:rowOff>
    </xdr:to>
    <xdr:sp macro="" textlink="">
      <xdr:nvSpPr>
        <xdr:cNvPr id="25" name="角丸四角形吹き出し 24">
          <a:extLst>
            <a:ext uri="{FF2B5EF4-FFF2-40B4-BE49-F238E27FC236}">
              <a16:creationId xmlns:a16="http://schemas.microsoft.com/office/drawing/2014/main" id="{00000000-0008-0000-0000-000019000000}"/>
            </a:ext>
          </a:extLst>
        </xdr:cNvPr>
        <xdr:cNvSpPr/>
      </xdr:nvSpPr>
      <xdr:spPr>
        <a:xfrm>
          <a:off x="21684773" y="10222071"/>
          <a:ext cx="3006408" cy="791210"/>
        </a:xfrm>
        <a:prstGeom prst="wedgeRoundRectCallout">
          <a:avLst>
            <a:gd name="adj1" fmla="val 78320"/>
            <a:gd name="adj2" fmla="val -39547"/>
            <a:gd name="adj3" fmla="val 16667"/>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l"/>
          <a:r>
            <a:rPr kumimoji="1" lang="ja-JP" altLang="en-US" sz="1200" b="1">
              <a:latin typeface="ＭＳ ゴシック" panose="020B0609070205080204" pitchFamily="49" charset="-128"/>
              <a:ea typeface="ＭＳ ゴシック" panose="020B0609070205080204" pitchFamily="49" charset="-128"/>
            </a:rPr>
            <a:t>その他の支出（</a:t>
          </a:r>
          <a:r>
            <a:rPr kumimoji="1" lang="ja-JP" altLang="en-US" sz="1200" b="0">
              <a:latin typeface="ＭＳ ゴシック" panose="020B0609070205080204" pitchFamily="49" charset="-128"/>
              <a:ea typeface="ＭＳ ゴシック" panose="020B0609070205080204" pitchFamily="49" charset="-128"/>
            </a:rPr>
            <a:t>基金積立他）</a:t>
          </a:r>
          <a:endParaRPr kumimoji="1" lang="en-US" altLang="ja-JP" sz="1200" b="0">
            <a:latin typeface="ＭＳ ゴシック" panose="020B0609070205080204" pitchFamily="49" charset="-128"/>
            <a:ea typeface="ＭＳ ゴシック" panose="020B0609070205080204" pitchFamily="49" charset="-128"/>
          </a:endParaRPr>
        </a:p>
        <a:p>
          <a:pPr algn="l"/>
          <a:r>
            <a:rPr kumimoji="1" lang="ja-JP" altLang="en-US" sz="1200" b="0">
              <a:latin typeface="ＭＳ ゴシック" panose="020B0609070205080204" pitchFamily="49" charset="-128"/>
              <a:ea typeface="ＭＳ ゴシック" panose="020B0609070205080204" pitchFamily="49" charset="-128"/>
            </a:rPr>
            <a:t>対前年度同率</a:t>
          </a:r>
          <a:endParaRPr kumimoji="1" lang="en-US" altLang="ja-JP" sz="1100" b="0">
            <a:solidFill>
              <a:sysClr val="windowText" lastClr="000000"/>
            </a:solidFill>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31</xdr:col>
      <xdr:colOff>447675</xdr:colOff>
      <xdr:row>15</xdr:row>
      <xdr:rowOff>100965</xdr:rowOff>
    </xdr:from>
    <xdr:to>
      <xdr:col>33</xdr:col>
      <xdr:colOff>485775</xdr:colOff>
      <xdr:row>18</xdr:row>
      <xdr:rowOff>64135</xdr:rowOff>
    </xdr:to>
    <xdr:sp macro="" textlink="">
      <xdr:nvSpPr>
        <xdr:cNvPr id="26" name="正方形/長方形 25">
          <a:extLst>
            <a:ext uri="{FF2B5EF4-FFF2-40B4-BE49-F238E27FC236}">
              <a16:creationId xmlns:a16="http://schemas.microsoft.com/office/drawing/2014/main" id="{00000000-0008-0000-0000-00001A000000}"/>
            </a:ext>
          </a:extLst>
        </xdr:cNvPr>
        <xdr:cNvSpPr/>
      </xdr:nvSpPr>
      <xdr:spPr>
        <a:xfrm>
          <a:off x="24594185" y="2990215"/>
          <a:ext cx="1295400" cy="458470"/>
        </a:xfrm>
        <a:prstGeom prst="rect">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algn="ctr"/>
          <a:r>
            <a:rPr kumimoji="1" lang="ja-JP" altLang="en-US" sz="1600" b="1"/>
            <a:t>歳    出</a:t>
          </a:r>
        </a:p>
      </xdr:txBody>
    </xdr:sp>
    <xdr:clientData/>
  </xdr:twoCellAnchor>
  <xdr:twoCellAnchor>
    <xdr:from>
      <xdr:col>29</xdr:col>
      <xdr:colOff>228600</xdr:colOff>
      <xdr:row>18</xdr:row>
      <xdr:rowOff>137795</xdr:rowOff>
    </xdr:from>
    <xdr:to>
      <xdr:col>32</xdr:col>
      <xdr:colOff>381000</xdr:colOff>
      <xdr:row>20</xdr:row>
      <xdr:rowOff>128270</xdr:rowOff>
    </xdr:to>
    <xdr:sp macro="" textlink="">
      <xdr:nvSpPr>
        <xdr:cNvPr id="28" name="正方形/長方形 27">
          <a:extLst>
            <a:ext uri="{FF2B5EF4-FFF2-40B4-BE49-F238E27FC236}">
              <a16:creationId xmlns:a16="http://schemas.microsoft.com/office/drawing/2014/main" id="{00000000-0008-0000-0000-00001C000000}"/>
            </a:ext>
          </a:extLst>
        </xdr:cNvPr>
        <xdr:cNvSpPr/>
      </xdr:nvSpPr>
      <xdr:spPr>
        <a:xfrm>
          <a:off x="23117810" y="3522345"/>
          <a:ext cx="2038350" cy="320675"/>
        </a:xfrm>
        <a:prstGeom prst="rect">
          <a:avLst/>
        </a:prstGeom>
        <a:solidFill>
          <a:schemeClr val="bg1"/>
        </a:solidFill>
        <a:ln w="9525" cap="flat" cmpd="sng" algn="ctr">
          <a:noFill/>
          <a:prstDash val="solid"/>
          <a:round/>
          <a:headEnd type="none" w="med" len="med"/>
          <a:tailEnd type="none" w="med" len="med"/>
        </a:ln>
        <a:effectLst/>
      </xdr:spPr>
      <xdr:txBody>
        <a:bodyPr vertOverflow="clip" horzOverflow="overflow" wrap="square" lIns="18288" tIns="0" rIns="0" bIns="0" rtlCol="0" anchor="t" upright="1"/>
        <a:lstStyle/>
        <a:p>
          <a:pPr marL="0" marR="0" lvl="0" indent="0" algn="ctr" defTabSz="914400" eaLnBrk="1" fontAlgn="auto" latinLnBrk="0" hangingPunct="1">
            <a:lnSpc>
              <a:spcPct val="100000"/>
            </a:lnSpc>
            <a:spcBef>
              <a:spcPts val="0"/>
            </a:spcBef>
            <a:spcAft>
              <a:spcPts val="0"/>
            </a:spcAft>
            <a:defRPr/>
          </a:pPr>
          <a:r>
            <a:rPr kumimoji="1" lang="ja-JP" altLang="en-US" sz="1400" b="1">
              <a:solidFill>
                <a:sysClr val="windowText" lastClr="000000"/>
              </a:solidFill>
              <a:latin typeface="ＭＳ ゴシック" panose="020B0609070205080204" pitchFamily="49" charset="-128"/>
              <a:ea typeface="ＭＳ ゴシック" panose="020B0609070205080204" pitchFamily="49" charset="-128"/>
            </a:rPr>
            <a:t>１６３．５億円</a:t>
          </a:r>
          <a:endParaRPr lang="en-US" altLang="ja-JP" sz="1100" b="1">
            <a:solidFill>
              <a:sysClr val="windowText" lastClr="000000"/>
            </a:solidFill>
            <a:effectLst/>
            <a:latin typeface="ＭＳ ゴシック" panose="020B0609070205080204" pitchFamily="49" charset="-128"/>
            <a:ea typeface="ＭＳ ゴシック" panose="020B0609070205080204" pitchFamily="49" charset="-128"/>
            <a:cs typeface="+mn-cs"/>
          </a:endParaRPr>
        </a:p>
        <a:p>
          <a:pPr algn="ctr"/>
          <a:endParaRPr kumimoji="1" lang="ja-JP" altLang="en-US" sz="1000" b="0"/>
        </a:p>
      </xdr:txBody>
    </xdr:sp>
    <xdr:clientData/>
  </xdr:twoCellAnchor>
  <xdr:twoCellAnchor>
    <xdr:from>
      <xdr:col>23</xdr:col>
      <xdr:colOff>319246</xdr:colOff>
      <xdr:row>44</xdr:row>
      <xdr:rowOff>18143</xdr:rowOff>
    </xdr:from>
    <xdr:to>
      <xdr:col>28</xdr:col>
      <xdr:colOff>453571</xdr:colOff>
      <xdr:row>48</xdr:row>
      <xdr:rowOff>47624</xdr:rowOff>
    </xdr:to>
    <xdr:sp macro="" textlink="">
      <xdr:nvSpPr>
        <xdr:cNvPr id="29" name="角丸四角形吹き出し 28">
          <a:extLst>
            <a:ext uri="{FF2B5EF4-FFF2-40B4-BE49-F238E27FC236}">
              <a16:creationId xmlns:a16="http://schemas.microsoft.com/office/drawing/2014/main" id="{00000000-0008-0000-0000-00001D000000}"/>
            </a:ext>
          </a:extLst>
        </xdr:cNvPr>
        <xdr:cNvSpPr/>
      </xdr:nvSpPr>
      <xdr:spPr>
        <a:xfrm>
          <a:off x="19432746" y="7620000"/>
          <a:ext cx="3173254" cy="682624"/>
        </a:xfrm>
        <a:prstGeom prst="wedgeRoundRectCallout">
          <a:avLst>
            <a:gd name="adj1" fmla="val 70556"/>
            <a:gd name="adj2" fmla="val 184562"/>
            <a:gd name="adj3" fmla="val 16667"/>
          </a:avLst>
        </a:prstGeom>
        <a:solidFill>
          <a:srgbClr val="FFFFFF"/>
        </a:solidFill>
        <a:ln w="9525" cap="flat" cmpd="sng" algn="ctr">
          <a:solidFill>
            <a:sysClr val="windowText" lastClr="000000"/>
          </a:solidFill>
          <a:prstDash val="solid"/>
          <a:round/>
          <a:headEnd type="none" w="med" len="med"/>
          <a:tailEnd type="none" w="med" len="med"/>
        </a:ln>
        <a:effectLst/>
      </xdr:spPr>
      <xdr:txBody>
        <a:bodyPr vertOverflow="clip" horzOverflow="overflow" wrap="square" lIns="18288" tIns="0" rIns="0" bIns="0" rtlCol="0" anchor="ctr" upright="1"/>
        <a:lstStyle/>
        <a:p>
          <a:pPr marL="0" marR="0" lvl="0" indent="0" algn="l" defTabSz="914400" eaLnBrk="1" fontAlgn="auto" latinLnBrk="0" hangingPunct="1">
            <a:lnSpc>
              <a:spcPct val="100000"/>
            </a:lnSpc>
            <a:spcBef>
              <a:spcPts val="0"/>
            </a:spcBef>
            <a:spcAft>
              <a:spcPts val="0"/>
            </a:spcAft>
            <a:defRPr/>
          </a:pPr>
          <a:r>
            <a:rPr kumimoji="1" lang="ja-JP" altLang="en-US" sz="1200" b="1">
              <a:latin typeface="ＭＳ ゴシック" panose="020B0609070205080204" pitchFamily="49" charset="-128"/>
              <a:ea typeface="ＭＳ ゴシック" panose="020B0609070205080204" pitchFamily="49" charset="-128"/>
              <a:cs typeface="+mn-cs"/>
            </a:rPr>
            <a:t>納付金</a:t>
          </a:r>
          <a:r>
            <a:rPr kumimoji="1" lang="ja-JP" altLang="en-US" sz="1100">
              <a:latin typeface="ＭＳ ゴシック" panose="020B0609070205080204" pitchFamily="49" charset="-128"/>
              <a:ea typeface="ＭＳ ゴシック" panose="020B0609070205080204" pitchFamily="49" charset="-128"/>
              <a:cs typeface="+mn-cs"/>
            </a:rPr>
            <a:t>　</a:t>
          </a:r>
          <a:r>
            <a:rPr lang="ja-JP" altLang="ja-JP" sz="1100" b="0">
              <a:effectLst/>
              <a:latin typeface="ＭＳ ゴシック" panose="020B0609070205080204" pitchFamily="49" charset="-128"/>
              <a:ea typeface="ＭＳ ゴシック" panose="020B0609070205080204" pitchFamily="49" charset="-128"/>
              <a:cs typeface="+mn-cs"/>
            </a:rPr>
            <a:t>対前年度</a:t>
          </a:r>
          <a:r>
            <a:rPr lang="en-US" altLang="ja-JP" sz="1100" b="0">
              <a:effectLst/>
              <a:latin typeface="ＭＳ ゴシック" panose="020B0609070205080204" pitchFamily="49" charset="-128"/>
              <a:ea typeface="ＭＳ ゴシック" panose="020B0609070205080204" pitchFamily="49" charset="-128"/>
              <a:cs typeface="+mn-cs"/>
            </a:rPr>
            <a:t>2.47</a:t>
          </a:r>
          <a:r>
            <a:rPr lang="ja-JP" altLang="ja-JP" sz="1100" b="0">
              <a:effectLst/>
              <a:latin typeface="ＭＳ ゴシック" panose="020B0609070205080204" pitchFamily="49" charset="-128"/>
              <a:ea typeface="ＭＳ ゴシック" panose="020B0609070205080204" pitchFamily="49" charset="-128"/>
              <a:cs typeface="+mn-cs"/>
            </a:rPr>
            <a:t>億円</a:t>
          </a:r>
          <a:r>
            <a:rPr lang="ja-JP" altLang="en-US" sz="1100" b="0">
              <a:effectLst/>
              <a:latin typeface="ＭＳ ゴシック" panose="020B0609070205080204" pitchFamily="49" charset="-128"/>
              <a:ea typeface="ＭＳ ゴシック" panose="020B0609070205080204" pitchFamily="49" charset="-128"/>
              <a:cs typeface="+mn-cs"/>
            </a:rPr>
            <a:t>減</a:t>
          </a:r>
          <a:r>
            <a:rPr lang="ja-JP" altLang="ja-JP" sz="1100" b="0">
              <a:effectLst/>
              <a:latin typeface="ＭＳ ゴシック" panose="020B0609070205080204" pitchFamily="49" charset="-128"/>
              <a:ea typeface="ＭＳ ゴシック" panose="020B0609070205080204" pitchFamily="49" charset="-128"/>
              <a:cs typeface="+mn-cs"/>
            </a:rPr>
            <a:t>（</a:t>
          </a:r>
          <a:r>
            <a:rPr lang="ja-JP" altLang="en-US" sz="1100" b="0">
              <a:effectLst/>
              <a:latin typeface="ＭＳ ゴシック" panose="020B0609070205080204" pitchFamily="49" charset="-128"/>
              <a:ea typeface="ＭＳ ゴシック" panose="020B0609070205080204" pitchFamily="49" charset="-128"/>
              <a:cs typeface="+mn-cs"/>
            </a:rPr>
            <a:t>▲</a:t>
          </a:r>
          <a:r>
            <a:rPr lang="en-US" altLang="ja-JP" sz="1100" b="0">
              <a:effectLst/>
              <a:latin typeface="ＭＳ ゴシック" panose="020B0609070205080204" pitchFamily="49" charset="-128"/>
              <a:ea typeface="ＭＳ ゴシック" panose="020B0609070205080204" pitchFamily="49" charset="-128"/>
              <a:cs typeface="+mn-cs"/>
            </a:rPr>
            <a:t>4.58</a:t>
          </a:r>
          <a:r>
            <a:rPr lang="ja-JP" altLang="ja-JP" sz="1100" b="0">
              <a:solidFill>
                <a:sysClr val="windowText" lastClr="000000"/>
              </a:solidFill>
              <a:effectLst/>
              <a:latin typeface="ＭＳ ゴシック" panose="020B0609070205080204" pitchFamily="49" charset="-128"/>
              <a:ea typeface="ＭＳ ゴシック" panose="020B0609070205080204" pitchFamily="49" charset="-128"/>
              <a:cs typeface="+mn-cs"/>
            </a:rPr>
            <a:t>％）</a:t>
          </a:r>
          <a:endParaRPr lang="ja-JP" altLang="ja-JP">
            <a:solidFill>
              <a:sysClr val="windowText" lastClr="000000"/>
            </a:solidFill>
            <a:effectLst/>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defRPr/>
          </a:pPr>
          <a:r>
            <a:rPr kumimoji="1" lang="ja-JP" altLang="en-US" sz="1100">
              <a:solidFill>
                <a:sysClr val="windowText" lastClr="000000"/>
              </a:solidFill>
              <a:latin typeface="ＭＳ ゴシック" panose="020B0609070205080204" pitchFamily="49" charset="-128"/>
              <a:ea typeface="ＭＳ ゴシック" panose="020B0609070205080204" pitchFamily="49" charset="-128"/>
              <a:cs typeface="+mn-cs"/>
            </a:rPr>
            <a:t>被保険者の減少等により納付金が減額したため</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18</xdr:col>
      <xdr:colOff>625475</xdr:colOff>
      <xdr:row>58</xdr:row>
      <xdr:rowOff>52070</xdr:rowOff>
    </xdr:from>
    <xdr:to>
      <xdr:col>23</xdr:col>
      <xdr:colOff>245110</xdr:colOff>
      <xdr:row>63</xdr:row>
      <xdr:rowOff>1</xdr:rowOff>
    </xdr:to>
    <xdr:sp macro="" textlink="">
      <xdr:nvSpPr>
        <xdr:cNvPr id="20" name="角丸四角形吹き出し 19">
          <a:extLst>
            <a:ext uri="{FF2B5EF4-FFF2-40B4-BE49-F238E27FC236}">
              <a16:creationId xmlns:a16="http://schemas.microsoft.com/office/drawing/2014/main" id="{00000000-0008-0000-0000-000014000000}"/>
            </a:ext>
          </a:extLst>
        </xdr:cNvPr>
        <xdr:cNvSpPr/>
      </xdr:nvSpPr>
      <xdr:spPr>
        <a:xfrm>
          <a:off x="16609332" y="9939927"/>
          <a:ext cx="2749278" cy="764360"/>
        </a:xfrm>
        <a:prstGeom prst="wedgeRoundRectCallout">
          <a:avLst>
            <a:gd name="adj1" fmla="val -71144"/>
            <a:gd name="adj2" fmla="val -34268"/>
            <a:gd name="adj3" fmla="val 16667"/>
          </a:avLst>
        </a:prstGeom>
        <a:solidFill>
          <a:schemeClr val="bg1"/>
        </a:solidFill>
        <a:ln w="9525" cap="flat" cmpd="sng" algn="ctr">
          <a:solidFill>
            <a:srgbClr val="000000"/>
          </a:solidFill>
          <a:prstDash val="solid"/>
          <a:round/>
          <a:headEnd type="none" w="med" len="med"/>
          <a:tailEnd type="none" w="med" len="med"/>
        </a:ln>
        <a:effectLst/>
      </xdr:spPr>
      <xdr:txBody>
        <a:bodyPr vertOverflow="clip" horzOverflow="overflow" wrap="square" lIns="18288" tIns="0" rIns="0" bIns="0" rtlCol="0" anchor="ctr" upright="1"/>
        <a:lstStyle/>
        <a:p>
          <a:r>
            <a:rPr lang="ja-JP" altLang="en-US" sz="1200" b="1">
              <a:latin typeface="ＭＳ ゴシック" panose="020B0609070205080204" pitchFamily="49" charset="-128"/>
              <a:ea typeface="ＭＳ ゴシック" panose="020B0609070205080204" pitchFamily="49" charset="-128"/>
              <a:cs typeface="+mn-cs"/>
            </a:rPr>
            <a:t>諸収入等</a:t>
          </a:r>
          <a:r>
            <a:rPr lang="ja-JP" altLang="ja-JP" sz="1200" b="1">
              <a:latin typeface="ＭＳ ゴシック" panose="020B0609070205080204" pitchFamily="49" charset="-128"/>
              <a:ea typeface="ＭＳ ゴシック" panose="020B0609070205080204" pitchFamily="49" charset="-128"/>
              <a:cs typeface="+mn-cs"/>
            </a:rPr>
            <a:t>　</a:t>
          </a:r>
          <a:endParaRPr lang="en-US" altLang="ja-JP" sz="1200" b="0">
            <a:latin typeface="ＭＳ ゴシック" panose="020B0609070205080204" pitchFamily="49" charset="-128"/>
            <a:ea typeface="ＭＳ ゴシック" panose="020B0609070205080204" pitchFamily="49" charset="-128"/>
            <a:cs typeface="+mn-cs"/>
          </a:endParaRPr>
        </a:p>
        <a:p>
          <a:r>
            <a:rPr lang="ja-JP" altLang="ja-JP" sz="1200" b="0">
              <a:latin typeface="ＭＳ ゴシック" panose="020B0609070205080204" pitchFamily="49" charset="-128"/>
              <a:ea typeface="ＭＳ ゴシック" panose="020B0609070205080204" pitchFamily="49" charset="-128"/>
              <a:cs typeface="+mn-cs"/>
            </a:rPr>
            <a:t>対前年</a:t>
          </a:r>
          <a:r>
            <a:rPr lang="ja-JP" altLang="en-US" sz="1200" b="0">
              <a:latin typeface="ＭＳ ゴシック" panose="020B0609070205080204" pitchFamily="49" charset="-128"/>
              <a:ea typeface="ＭＳ ゴシック" panose="020B0609070205080204" pitchFamily="49" charset="-128"/>
              <a:cs typeface="+mn-cs"/>
            </a:rPr>
            <a:t>度</a:t>
          </a:r>
          <a:r>
            <a:rPr lang="en-US" altLang="ja-JP" sz="1200" b="0">
              <a:latin typeface="ＭＳ ゴシック" panose="020B0609070205080204" pitchFamily="49" charset="-128"/>
              <a:ea typeface="ＭＳ ゴシック" panose="020B0609070205080204" pitchFamily="49" charset="-128"/>
              <a:cs typeface="+mn-cs"/>
            </a:rPr>
            <a:t>0.03</a:t>
          </a:r>
          <a:r>
            <a:rPr lang="ja-JP" altLang="en-US" sz="1200" b="0">
              <a:latin typeface="ＭＳ ゴシック" panose="020B0609070205080204" pitchFamily="49" charset="-128"/>
              <a:ea typeface="ＭＳ ゴシック" panose="020B0609070205080204" pitchFamily="49" charset="-128"/>
              <a:cs typeface="+mn-cs"/>
            </a:rPr>
            <a:t>億円減</a:t>
          </a:r>
          <a:r>
            <a:rPr lang="ja-JP" altLang="ja-JP" sz="1200" b="0">
              <a:latin typeface="ＭＳ ゴシック" panose="020B0609070205080204" pitchFamily="49" charset="-128"/>
              <a:ea typeface="ＭＳ ゴシック" panose="020B0609070205080204" pitchFamily="49" charset="-128"/>
              <a:cs typeface="+mn-cs"/>
            </a:rPr>
            <a:t>（</a:t>
          </a:r>
          <a:r>
            <a:rPr lang="ja-JP" altLang="en-US" sz="1200" b="0">
              <a:latin typeface="ＭＳ ゴシック" panose="020B0609070205080204" pitchFamily="49" charset="-128"/>
              <a:ea typeface="ＭＳ ゴシック" panose="020B0609070205080204" pitchFamily="49" charset="-128"/>
              <a:cs typeface="+mn-cs"/>
            </a:rPr>
            <a:t>▲</a:t>
          </a:r>
          <a:r>
            <a:rPr lang="en-US" altLang="ja-JP" sz="1200" b="0">
              <a:latin typeface="ＭＳ ゴシック" panose="020B0609070205080204" pitchFamily="49" charset="-128"/>
              <a:ea typeface="ＭＳ ゴシック" panose="020B0609070205080204" pitchFamily="49" charset="-128"/>
              <a:cs typeface="+mn-cs"/>
            </a:rPr>
            <a:t>18.44</a:t>
          </a:r>
          <a:r>
            <a:rPr lang="ja-JP" altLang="ja-JP" sz="1200" b="0">
              <a:latin typeface="ＭＳ ゴシック" panose="020B0609070205080204" pitchFamily="49" charset="-128"/>
              <a:ea typeface="ＭＳ ゴシック" panose="020B0609070205080204" pitchFamily="49" charset="-128"/>
              <a:cs typeface="+mn-cs"/>
            </a:rPr>
            <a:t>％）</a:t>
          </a:r>
          <a:endParaRPr lang="en-US" altLang="ja-JP" sz="1200" b="0">
            <a:latin typeface="ＭＳ ゴシック" panose="020B0609070205080204" pitchFamily="49" charset="-128"/>
            <a:ea typeface="ＭＳ ゴシック" panose="020B0609070205080204" pitchFamily="49" charset="-128"/>
            <a:cs typeface="+mn-cs"/>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延滞金の減額等</a:t>
          </a:r>
        </a:p>
      </xdr:txBody>
    </xdr:sp>
    <xdr:clientData/>
  </xdr:twoCellAnchor>
  <xdr:twoCellAnchor>
    <xdr:from>
      <xdr:col>32</xdr:col>
      <xdr:colOff>57150</xdr:colOff>
      <xdr:row>22</xdr:row>
      <xdr:rowOff>36830</xdr:rowOff>
    </xdr:from>
    <xdr:to>
      <xdr:col>33</xdr:col>
      <xdr:colOff>517525</xdr:colOff>
      <xdr:row>25</xdr:row>
      <xdr:rowOff>133350</xdr:rowOff>
    </xdr:to>
    <xdr:sp macro="" textlink="">
      <xdr:nvSpPr>
        <xdr:cNvPr id="18" name="正方形/長方形 17">
          <a:extLst>
            <a:ext uri="{FF2B5EF4-FFF2-40B4-BE49-F238E27FC236}">
              <a16:creationId xmlns:a16="http://schemas.microsoft.com/office/drawing/2014/main" id="{00000000-0008-0000-0000-000012000000}"/>
            </a:ext>
          </a:extLst>
        </xdr:cNvPr>
        <xdr:cNvSpPr/>
      </xdr:nvSpPr>
      <xdr:spPr>
        <a:xfrm>
          <a:off x="24832310" y="4081780"/>
          <a:ext cx="1089025" cy="591820"/>
        </a:xfrm>
        <a:prstGeom prst="rect">
          <a:avLst/>
        </a:prstGeom>
        <a:solidFill>
          <a:srgbClr val="FFFFFF"/>
        </a:solidFill>
        <a:ln w="9525" cap="flat" cmpd="sng" algn="ctr">
          <a:noFill/>
          <a:prstDash val="solid"/>
          <a:round/>
          <a:headEnd type="none" w="med" len="med"/>
          <a:tailEnd type="none" w="med" len="med"/>
        </a:ln>
        <a:effectLst/>
      </xdr:spPr>
      <xdr:txBody>
        <a:bodyPr vertOverflow="overflow" horzOverflow="overflow" wrap="square" lIns="18288" tIns="0" rIns="0" bIns="0"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altLang="ja-JP" sz="1000"/>
            <a:t>【</a:t>
          </a:r>
          <a:r>
            <a:rPr lang="ja-JP" altLang="en-US" sz="1000"/>
            <a:t>　</a:t>
          </a:r>
          <a:r>
            <a:rPr lang="en-US" altLang="ja-JP" sz="1000"/>
            <a:t>】</a:t>
          </a:r>
          <a:r>
            <a:rPr lang="ja-JP" altLang="en-US" sz="1000"/>
            <a:t>は構成割合</a:t>
          </a:r>
          <a:endParaRPr lang="ja-JP" sz="1000"/>
        </a:p>
      </xdr:txBody>
    </xdr:sp>
    <xdr:clientData/>
  </xdr:twoCellAnchor>
  <xdr:twoCellAnchor>
    <xdr:from>
      <xdr:col>20</xdr:col>
      <xdr:colOff>103505</xdr:colOff>
      <xdr:row>4</xdr:row>
      <xdr:rowOff>62865</xdr:rowOff>
    </xdr:from>
    <xdr:to>
      <xdr:col>28</xdr:col>
      <xdr:colOff>89535</xdr:colOff>
      <xdr:row>9</xdr:row>
      <xdr:rowOff>157480</xdr:rowOff>
    </xdr:to>
    <xdr:sp macro="" textlink="">
      <xdr:nvSpPr>
        <xdr:cNvPr id="30" name="楕円 19">
          <a:extLst>
            <a:ext uri="{FF2B5EF4-FFF2-40B4-BE49-F238E27FC236}">
              <a16:creationId xmlns:a16="http://schemas.microsoft.com/office/drawing/2014/main" id="{00000000-0008-0000-0000-00001E000000}"/>
            </a:ext>
          </a:extLst>
        </xdr:cNvPr>
        <xdr:cNvSpPr/>
      </xdr:nvSpPr>
      <xdr:spPr>
        <a:xfrm>
          <a:off x="17334865" y="1136015"/>
          <a:ext cx="5015230" cy="920115"/>
        </a:xfrm>
        <a:prstGeom prst="ellipse">
          <a:avLst/>
        </a:prstGeom>
        <a:solidFill>
          <a:srgbClr val="FFFFFF"/>
        </a:solidFill>
        <a:ln w="9525" cap="flat" cmpd="sng" algn="ctr">
          <a:solidFill>
            <a:srgbClr val="000000"/>
          </a:solid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a:lstStyle/>
        <a:p>
          <a:r>
            <a:rPr kumimoji="1" lang="ja-JP" altLang="en-US" sz="2800">
              <a:solidFill>
                <a:srgbClr val="FF0000"/>
              </a:solidFill>
            </a:rPr>
            <a:t>増減の理由は要調整</a:t>
          </a:r>
        </a:p>
      </xdr:txBody>
    </xdr:sp>
    <xdr:clientData/>
  </xdr:twoCellAnchor>
  <xdr:twoCellAnchor>
    <xdr:from>
      <xdr:col>9</xdr:col>
      <xdr:colOff>374015</xdr:colOff>
      <xdr:row>12</xdr:row>
      <xdr:rowOff>86995</xdr:rowOff>
    </xdr:from>
    <xdr:to>
      <xdr:col>10</xdr:col>
      <xdr:colOff>501650</xdr:colOff>
      <xdr:row>17</xdr:row>
      <xdr:rowOff>109855</xdr:rowOff>
    </xdr:to>
    <xdr:sp macro="" textlink="">
      <xdr:nvSpPr>
        <xdr:cNvPr id="32" name="直線 21">
          <a:extLst>
            <a:ext uri="{FF2B5EF4-FFF2-40B4-BE49-F238E27FC236}">
              <a16:creationId xmlns:a16="http://schemas.microsoft.com/office/drawing/2014/main" id="{00000000-0008-0000-0000-000020000000}"/>
            </a:ext>
          </a:extLst>
        </xdr:cNvPr>
        <xdr:cNvSpPr/>
      </xdr:nvSpPr>
      <xdr:spPr>
        <a:xfrm>
          <a:off x="9015095" y="2480945"/>
          <a:ext cx="1105535" cy="848360"/>
        </a:xfrm>
        <a:prstGeom prst="line">
          <a:avLst/>
        </a:prstGeom>
        <a:noFill/>
        <a:ln w="9525" cap="flat" cmpd="sng" algn="ctr">
          <a:solidFill>
            <a:srgbClr val="000000"/>
          </a:solidFill>
          <a:prstDash val="solid"/>
          <a:round/>
          <a:headEnd type="none" w="med" len="med"/>
          <a:tailEnd type="stealth" w="med" len="med"/>
        </a:ln>
        <a:effectLst/>
      </xdr:spPr>
      <xdr:style>
        <a:lnRef idx="1">
          <a:schemeClr val="accent1"/>
        </a:lnRef>
        <a:fillRef idx="0">
          <a:schemeClr val="accent1"/>
        </a:fillRef>
        <a:effectRef idx="0">
          <a:schemeClr val="accent1"/>
        </a:effectRef>
        <a:fontRef idx="minor">
          <a:schemeClr val="tx1"/>
        </a:fontRef>
      </xdr:style>
    </xdr:sp>
    <xdr:clientData/>
  </xdr:twoCellAnchor>
  <xdr:twoCellAnchor>
    <xdr:from>
      <xdr:col>6</xdr:col>
      <xdr:colOff>1306195</xdr:colOff>
      <xdr:row>12</xdr:row>
      <xdr:rowOff>94615</xdr:rowOff>
    </xdr:from>
    <xdr:to>
      <xdr:col>8</xdr:col>
      <xdr:colOff>683260</xdr:colOff>
      <xdr:row>17</xdr:row>
      <xdr:rowOff>118110</xdr:rowOff>
    </xdr:to>
    <xdr:sp macro="" textlink="">
      <xdr:nvSpPr>
        <xdr:cNvPr id="33" name="直線 22">
          <a:extLst>
            <a:ext uri="{FF2B5EF4-FFF2-40B4-BE49-F238E27FC236}">
              <a16:creationId xmlns:a16="http://schemas.microsoft.com/office/drawing/2014/main" id="{00000000-0008-0000-0000-000021000000}"/>
            </a:ext>
          </a:extLst>
        </xdr:cNvPr>
        <xdr:cNvSpPr/>
      </xdr:nvSpPr>
      <xdr:spPr>
        <a:xfrm flipH="1">
          <a:off x="6368415" y="2488565"/>
          <a:ext cx="1978025" cy="848995"/>
        </a:xfrm>
        <a:prstGeom prst="line">
          <a:avLst/>
        </a:prstGeom>
        <a:noFill/>
        <a:ln w="9525" cap="flat" cmpd="sng" algn="ctr">
          <a:solidFill>
            <a:srgbClr val="000000"/>
          </a:solidFill>
          <a:prstDash val="solid"/>
          <a:round/>
          <a:headEnd type="none" w="med" len="med"/>
          <a:tailEnd type="stealth" w="med" len="med"/>
        </a:ln>
        <a:effectLst/>
      </xdr:spPr>
      <xdr:style>
        <a:lnRef idx="1">
          <a:schemeClr val="accent1"/>
        </a:lnRef>
        <a:fillRef idx="0">
          <a:schemeClr val="accent1"/>
        </a:fillRef>
        <a:effectRef idx="0">
          <a:schemeClr val="accent1"/>
        </a:effectRef>
        <a:fontRef idx="minor">
          <a:schemeClr val="tx1"/>
        </a:fontRef>
      </xdr:style>
    </xdr:sp>
    <xdr:clientData/>
  </xdr:twoCellAnchor>
  <xdr:twoCellAnchor>
    <xdr:from>
      <xdr:col>8</xdr:col>
      <xdr:colOff>342265</xdr:colOff>
      <xdr:row>10</xdr:row>
      <xdr:rowOff>23495</xdr:rowOff>
    </xdr:from>
    <xdr:to>
      <xdr:col>9</xdr:col>
      <xdr:colOff>611505</xdr:colOff>
      <xdr:row>12</xdr:row>
      <xdr:rowOff>133350</xdr:rowOff>
    </xdr:to>
    <xdr:sp macro="" textlink="">
      <xdr:nvSpPr>
        <xdr:cNvPr id="34" name="四角形 23">
          <a:extLst>
            <a:ext uri="{FF2B5EF4-FFF2-40B4-BE49-F238E27FC236}">
              <a16:creationId xmlns:a16="http://schemas.microsoft.com/office/drawing/2014/main" id="{00000000-0008-0000-0000-000022000000}"/>
            </a:ext>
          </a:extLst>
        </xdr:cNvPr>
        <xdr:cNvSpPr/>
      </xdr:nvSpPr>
      <xdr:spPr>
        <a:xfrm>
          <a:off x="8005445" y="2087245"/>
          <a:ext cx="1247140" cy="440055"/>
        </a:xfrm>
        <a:prstGeom prst="rect">
          <a:avLst/>
        </a:prstGeom>
        <a:solidFill>
          <a:srgbClr val="FFFFBE"/>
        </a:solidFill>
        <a:ln w="9525" cap="flat" cmpd="sng" algn="ctr">
          <a:solidFill>
            <a:srgbClr val="000000"/>
          </a:solidFill>
          <a:prstDash val="solid"/>
          <a:round/>
          <a:headEnd type="none" w="med" len="med"/>
          <a:tailEnd type="none" w="med" len="med"/>
        </a:ln>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lIns="18288" tIns="0" rIns="0" bIns="0"/>
        <a:lstStyle/>
        <a:p>
          <a:pPr algn="ctr"/>
          <a:r>
            <a:rPr kumimoji="1" lang="ja-JP" altLang="en-US">
              <a:solidFill>
                <a:srgbClr val="FF0000"/>
              </a:solidFill>
            </a:rPr>
            <a:t>ＣＳＶデータの「款」</a:t>
          </a:r>
        </a:p>
        <a:p>
          <a:pPr algn="ctr"/>
          <a:r>
            <a:rPr kumimoji="1" lang="ja-JP" altLang="en-US">
              <a:solidFill>
                <a:srgbClr val="FF0000"/>
              </a:solidFill>
            </a:rPr>
            <a:t>をソートする。</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cdr:x>
      <cdr:y>0.05075</cdr:y>
    </cdr:from>
    <cdr:to>
      <cdr:x>0.67125</cdr:x>
      <cdr:y>0.141</cdr:y>
    </cdr:to>
    <cdr:sp macro="" textlink="">
      <cdr:nvSpPr>
        <cdr:cNvPr id="12" name="正方形/長方形 11"/>
        <cdr:cNvSpPr/>
      </cdr:nvSpPr>
      <cdr:spPr>
        <a:xfrm xmlns:a="http://schemas.openxmlformats.org/drawingml/2006/main">
          <a:off x="0" y="294644"/>
          <a:ext cx="3133744" cy="523973"/>
        </a:xfrm>
        <a:prstGeom xmlns:a="http://schemas.openxmlformats.org/drawingml/2006/main" prst="rect">
          <a:avLst/>
        </a:prstGeom>
        <a:noFill xmlns:a="http://schemas.openxmlformats.org/drawingml/2006/main"/>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pPr algn="l"/>
          <a:r>
            <a:rPr lang="ja-JP" altLang="en-US" sz="1400" b="1"/>
            <a:t>　　　　</a:t>
          </a:r>
          <a:r>
            <a:rPr lang="ja-JP" altLang="en-US" sz="1400" b="1">
              <a:solidFill>
                <a:sysClr val="windowText" lastClr="000000"/>
              </a:solidFill>
              <a:latin typeface="ＭＳ ゴシック" panose="020B0609070205080204" pitchFamily="49" charset="-128"/>
              <a:ea typeface="ＭＳ ゴシック" panose="020B0609070205080204" pitchFamily="49" charset="-128"/>
            </a:rPr>
            <a:t>１６３．５億円</a:t>
          </a:r>
          <a:endParaRPr lang="en-US" altLang="ja-JP" sz="1050" b="1">
            <a:solidFill>
              <a:sysClr val="windowText" lastClr="000000"/>
            </a:solidFill>
            <a:latin typeface="ＭＳ ゴシック" panose="020B0609070205080204" pitchFamily="49" charset="-128"/>
            <a:ea typeface="ＭＳ ゴシック" panose="020B0609070205080204" pitchFamily="49" charset="-128"/>
          </a:endParaRPr>
        </a:p>
        <a:p xmlns:a="http://schemas.openxmlformats.org/drawingml/2006/main">
          <a:r>
            <a:rPr lang="ja-JP" altLang="en-US" b="0">
              <a:solidFill>
                <a:sysClr val="windowText" lastClr="000000"/>
              </a:solidFill>
              <a:latin typeface="ＭＳ ゴシック" panose="020B0609070205080204" pitchFamily="49" charset="-128"/>
              <a:ea typeface="ＭＳ ゴシック" panose="020B0609070205080204" pitchFamily="49" charset="-128"/>
            </a:rPr>
            <a:t>　</a:t>
          </a:r>
          <a:r>
            <a:rPr lang="ja-JP" altLang="en-US" sz="1000" b="0">
              <a:solidFill>
                <a:sysClr val="windowText" lastClr="000000"/>
              </a:solidFill>
              <a:latin typeface="ＭＳ ゴシック" panose="020B0609070205080204" pitchFamily="49" charset="-128"/>
              <a:ea typeface="ＭＳ ゴシック" panose="020B0609070205080204" pitchFamily="49" charset="-128"/>
            </a:rPr>
            <a:t>⇒対前年度</a:t>
          </a:r>
          <a:r>
            <a:rPr lang="en-US" altLang="ja-JP" sz="1000" b="0">
              <a:solidFill>
                <a:sysClr val="windowText" lastClr="000000"/>
              </a:solidFill>
              <a:latin typeface="ＭＳ ゴシック" panose="020B0609070205080204" pitchFamily="49" charset="-128"/>
              <a:ea typeface="ＭＳ ゴシック" panose="020B0609070205080204" pitchFamily="49" charset="-128"/>
            </a:rPr>
            <a:t>4.8</a:t>
          </a:r>
          <a:r>
            <a:rPr lang="ja-JP" altLang="en-US" sz="1000" b="0">
              <a:solidFill>
                <a:sysClr val="windowText" lastClr="000000"/>
              </a:solidFill>
              <a:latin typeface="ＭＳ ゴシック" panose="020B0609070205080204" pitchFamily="49" charset="-128"/>
              <a:ea typeface="ＭＳ ゴシック" panose="020B0609070205080204" pitchFamily="49" charset="-128"/>
            </a:rPr>
            <a:t>億円減（▲</a:t>
          </a:r>
          <a:r>
            <a:rPr lang="en-US" altLang="ja-JP" sz="1000" b="0">
              <a:solidFill>
                <a:sysClr val="windowText" lastClr="000000"/>
              </a:solidFill>
              <a:latin typeface="ＭＳ ゴシック" panose="020B0609070205080204" pitchFamily="49" charset="-128"/>
              <a:ea typeface="ＭＳ ゴシック" panose="020B0609070205080204" pitchFamily="49" charset="-128"/>
            </a:rPr>
            <a:t>2.83</a:t>
          </a:r>
          <a:r>
            <a:rPr lang="ja-JP" altLang="en-US" sz="1100" b="0">
              <a:solidFill>
                <a:sysClr val="windowText" lastClr="000000"/>
              </a:solidFill>
              <a:latin typeface="ＭＳ ゴシック" panose="020B0609070205080204" pitchFamily="49" charset="-128"/>
              <a:ea typeface="ＭＳ ゴシック" panose="020B0609070205080204" pitchFamily="49" charset="-128"/>
            </a:rPr>
            <a:t>％</a:t>
          </a:r>
          <a:r>
            <a:rPr lang="ja-JP" altLang="en-US" sz="1000" b="0">
              <a:solidFill>
                <a:sysClr val="windowText" lastClr="000000"/>
              </a:solidFill>
              <a:latin typeface="ＭＳ ゴシック" panose="020B0609070205080204" pitchFamily="49" charset="-128"/>
              <a:ea typeface="ＭＳ ゴシック" panose="020B0609070205080204" pitchFamily="49" charset="-128"/>
            </a:rPr>
            <a:t>）歳出も同額</a:t>
          </a:r>
          <a:endParaRPr lang="ja-JP" sz="1000" b="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dr:relSizeAnchor xmlns:cdr="http://schemas.openxmlformats.org/drawingml/2006/chartDrawing">
    <cdr:from>
      <cdr:x>0.05295</cdr:x>
      <cdr:y>0.14316</cdr:y>
    </cdr:from>
    <cdr:to>
      <cdr:x>0.30795</cdr:x>
      <cdr:y>0.24491</cdr:y>
    </cdr:to>
    <cdr:sp macro="" textlink="">
      <cdr:nvSpPr>
        <cdr:cNvPr id="3" name="正方形/長方形 2"/>
        <cdr:cNvSpPr/>
      </cdr:nvSpPr>
      <cdr:spPr>
        <a:xfrm xmlns:a="http://schemas.openxmlformats.org/drawingml/2006/main">
          <a:off x="268309" y="839327"/>
          <a:ext cx="1292162" cy="596556"/>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r>
            <a:rPr lang="en-US" altLang="ja-JP" sz="1000"/>
            <a:t>【</a:t>
          </a:r>
          <a:r>
            <a:rPr lang="ja-JP" altLang="en-US" sz="1000"/>
            <a:t>　</a:t>
          </a:r>
          <a:r>
            <a:rPr lang="en-US" altLang="ja-JP" sz="1000"/>
            <a:t>】</a:t>
          </a:r>
          <a:r>
            <a:rPr lang="ja-JP" altLang="en-US" sz="1000"/>
            <a:t>は構成割合</a:t>
          </a:r>
          <a:endParaRPr lang="ja-JP" sz="1000"/>
        </a:p>
      </cdr:txBody>
    </cdr:sp>
  </cdr:relSizeAnchor>
  <cdr:relSizeAnchor xmlns:cdr="http://schemas.openxmlformats.org/drawingml/2006/chartDrawing">
    <cdr:from>
      <cdr:x>0.5328</cdr:x>
      <cdr:y>0.90247</cdr:y>
    </cdr:from>
    <cdr:to>
      <cdr:x>0.68374</cdr:x>
      <cdr:y>0.94795</cdr:y>
    </cdr:to>
    <cdr:sp macro="" textlink="">
      <cdr:nvSpPr>
        <cdr:cNvPr id="2" name="正方形/長方形 1"/>
        <cdr:cNvSpPr/>
      </cdr:nvSpPr>
      <cdr:spPr>
        <a:xfrm xmlns:a="http://schemas.openxmlformats.org/drawingml/2006/main">
          <a:off x="2699857" y="7225247"/>
          <a:ext cx="764861" cy="364114"/>
        </a:xfrm>
        <a:prstGeom xmlns:a="http://schemas.openxmlformats.org/drawingml/2006/main" prst="rect">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pPr algn="ctr"/>
          <a:r>
            <a:rPr lang="ja-JP" altLang="en-US" sz="1000" b="0" baseline="0">
              <a:latin typeface="ＭＳ ゴシック" panose="020B0609070205080204" pitchFamily="49" charset="-128"/>
              <a:ea typeface="ＭＳ ゴシック" panose="020B0609070205080204" pitchFamily="49" charset="-128"/>
            </a:rPr>
            <a:t> 0.</a:t>
          </a:r>
          <a:r>
            <a:rPr lang="en-US" altLang="ja-JP" sz="1000" b="0" baseline="0">
              <a:latin typeface="ＭＳ ゴシック" panose="020B0609070205080204" pitchFamily="49" charset="-128"/>
              <a:ea typeface="ＭＳ ゴシック" panose="020B0609070205080204" pitchFamily="49" charset="-128"/>
            </a:rPr>
            <a:t>1</a:t>
          </a:r>
          <a:r>
            <a:rPr lang="ja-JP" altLang="en-US" sz="1000" b="0">
              <a:latin typeface="ＭＳ ゴシック" panose="020B0609070205080204" pitchFamily="49" charset="-128"/>
              <a:ea typeface="ＭＳ ゴシック" panose="020B0609070205080204" pitchFamily="49" charset="-128"/>
            </a:rPr>
            <a:t>億円</a:t>
          </a:r>
          <a:r>
            <a:rPr lang="en-US" altLang="ja-JP" sz="1000" b="0">
              <a:latin typeface="ＭＳ ゴシック" panose="020B0609070205080204" pitchFamily="49" charset="-128"/>
              <a:ea typeface="ＭＳ ゴシック" panose="020B0609070205080204" pitchFamily="49" charset="-128"/>
            </a:rPr>
            <a:t>【0.1</a:t>
          </a:r>
          <a:r>
            <a:rPr lang="ja-JP" altLang="en-US" sz="1000" b="0">
              <a:latin typeface="ＭＳ ゴシック" panose="020B0609070205080204" pitchFamily="49" charset="-128"/>
              <a:ea typeface="ＭＳ ゴシック" panose="020B0609070205080204" pitchFamily="49" charset="-128"/>
            </a:rPr>
            <a:t>％</a:t>
          </a:r>
          <a:r>
            <a:rPr lang="en-US" altLang="ja-JP" sz="1000" b="0">
              <a:latin typeface="ＭＳ ゴシック" panose="020B0609070205080204" pitchFamily="49" charset="-128"/>
              <a:ea typeface="ＭＳ ゴシック" panose="020B0609070205080204" pitchFamily="49" charset="-128"/>
            </a:rPr>
            <a:t>】</a:t>
          </a:r>
          <a:endParaRPr lang="ja-JP" sz="950" b="1">
            <a:latin typeface="ＭＳ ゴシック" panose="020B0609070205080204" pitchFamily="49" charset="-128"/>
            <a:ea typeface="ＭＳ ゴシック" panose="020B0609070205080204"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0.44116</cdr:x>
      <cdr:y>0.16223</cdr:y>
    </cdr:from>
    <cdr:to>
      <cdr:x>0.59791</cdr:x>
      <cdr:y>0.22041</cdr:y>
    </cdr:to>
    <cdr:sp macro="" textlink="">
      <cdr:nvSpPr>
        <cdr:cNvPr id="2" name="正方形/長方形 1"/>
        <cdr:cNvSpPr/>
      </cdr:nvSpPr>
      <cdr:spPr>
        <a:xfrm xmlns:a="http://schemas.openxmlformats.org/drawingml/2006/main">
          <a:off x="2091240" y="1305723"/>
          <a:ext cx="743038" cy="468309"/>
        </a:xfrm>
        <a:prstGeom xmlns:a="http://schemas.openxmlformats.org/drawingml/2006/main" prst="rect">
          <a:avLst/>
        </a:prstGeom>
        <a:solidFill xmlns:a="http://schemas.openxmlformats.org/drawingml/2006/main">
          <a:srgbClr val="FFFFFF"/>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cdr:spPr>
      <cdr:txBody>
        <a:bodyPr xmlns:a="http://schemas.openxmlformats.org/drawingml/2006/main" vertOverflow="clip" horzOverflow="overflow" wrap="square" lIns="18288" tIns="0" rIns="0" bIns="0" upright="1"/>
        <a:lstStyle xmlns:a="http://schemas.openxmlformats.org/drawingml/2006/main"/>
        <a:p xmlns:a="http://schemas.openxmlformats.org/drawingml/2006/main">
          <a:pPr algn="ctr"/>
          <a:r>
            <a:rPr lang="en-US" altLang="ja-JP">
              <a:solidFill>
                <a:sysClr val="windowText" lastClr="000000"/>
              </a:solidFill>
              <a:latin typeface="ＭＳ ゴシック" panose="020B0609070205080204" pitchFamily="49" charset="-128"/>
              <a:ea typeface="ＭＳ ゴシック" panose="020B0609070205080204" pitchFamily="49" charset="-128"/>
            </a:rPr>
            <a:t>2.8</a:t>
          </a:r>
          <a:r>
            <a:rPr lang="ja-JP" altLang="en-US" sz="1000">
              <a:solidFill>
                <a:sysClr val="windowText" lastClr="000000"/>
              </a:solidFill>
              <a:latin typeface="ＭＳ ゴシック" panose="020B0609070205080204" pitchFamily="49" charset="-128"/>
              <a:ea typeface="ＭＳ ゴシック" panose="020B0609070205080204" pitchFamily="49" charset="-128"/>
            </a:rPr>
            <a:t>億円</a:t>
          </a:r>
          <a:endParaRPr lang="en-US" altLang="ja-JP" sz="1000">
            <a:solidFill>
              <a:sysClr val="windowText" lastClr="000000"/>
            </a:solidFill>
            <a:latin typeface="ＭＳ ゴシック" panose="020B0609070205080204" pitchFamily="49" charset="-128"/>
            <a:ea typeface="ＭＳ ゴシック" panose="020B0609070205080204" pitchFamily="49" charset="-128"/>
          </a:endParaRPr>
        </a:p>
        <a:p xmlns:a="http://schemas.openxmlformats.org/drawingml/2006/main">
          <a:pPr algn="ctr"/>
          <a:r>
            <a:rPr lang="en-US" altLang="ja-JP" sz="1000">
              <a:solidFill>
                <a:sysClr val="windowText" lastClr="000000"/>
              </a:solidFill>
              <a:latin typeface="ＭＳ ゴシック" panose="020B0609070205080204" pitchFamily="49" charset="-128"/>
              <a:ea typeface="ＭＳ ゴシック" panose="020B0609070205080204" pitchFamily="49" charset="-128"/>
            </a:rPr>
            <a:t>【1.7</a:t>
          </a:r>
          <a:r>
            <a:rPr lang="ja-JP" altLang="en-US" sz="1000">
              <a:solidFill>
                <a:sysClr val="windowText" lastClr="000000"/>
              </a:solidFill>
              <a:latin typeface="ＭＳ ゴシック" panose="020B0609070205080204" pitchFamily="49" charset="-128"/>
              <a:ea typeface="ＭＳ ゴシック" panose="020B0609070205080204" pitchFamily="49" charset="-128"/>
            </a:rPr>
            <a:t>％</a:t>
          </a:r>
          <a:r>
            <a:rPr lang="en-US" altLang="ja-JP" sz="1000">
              <a:solidFill>
                <a:schemeClr val="tx1">
                  <a:lumMod val="95000"/>
                  <a:lumOff val="5000"/>
                </a:schemeClr>
              </a:solidFill>
              <a:latin typeface="ＭＳ ゴシック" panose="020B0609070205080204" pitchFamily="49" charset="-128"/>
              <a:ea typeface="ＭＳ ゴシック" panose="020B0609070205080204" pitchFamily="49" charset="-128"/>
            </a:rPr>
            <a:t>】</a:t>
          </a:r>
          <a:endParaRPr lang="ja-JP" sz="1000">
            <a:solidFill>
              <a:schemeClr val="tx1">
                <a:lumMod val="95000"/>
                <a:lumOff val="5000"/>
              </a:schemeClr>
            </a:solidFill>
            <a:latin typeface="ＭＳ ゴシック" panose="020B0609070205080204" pitchFamily="49" charset="-128"/>
            <a:ea typeface="ＭＳ ゴシック" panose="020B0609070205080204"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6"/>
  <sheetViews>
    <sheetView tabSelected="1" view="pageBreakPreview" topLeftCell="K7" zoomScale="70" zoomScaleNormal="80" zoomScaleSheetLayoutView="70" workbookViewId="0">
      <selection activeCell="W29" sqref="W29"/>
    </sheetView>
  </sheetViews>
  <sheetFormatPr defaultRowHeight="13"/>
  <cols>
    <col min="1" max="1" width="16.08984375" bestFit="1" customWidth="1"/>
    <col min="2" max="2" width="11.6328125" customWidth="1"/>
    <col min="3" max="3" width="6.26953125" customWidth="1"/>
    <col min="4" max="4" width="17.36328125" customWidth="1"/>
    <col min="5" max="5" width="13" customWidth="1"/>
    <col min="6" max="6" width="8.08984375" customWidth="1"/>
    <col min="7" max="7" width="22.08984375" bestFit="1" customWidth="1"/>
    <col min="8" max="8" width="15.08984375" customWidth="1"/>
    <col min="9" max="10" width="14" customWidth="1"/>
    <col min="11" max="11" width="13" customWidth="1"/>
    <col min="12" max="12" width="15.26953125" customWidth="1"/>
    <col min="13" max="13" width="8.90625" customWidth="1"/>
    <col min="14" max="14" width="12.08984375" customWidth="1"/>
    <col min="15" max="15" width="9" customWidth="1"/>
    <col min="16" max="17" width="11.90625" customWidth="1"/>
    <col min="18" max="23" width="9" customWidth="1"/>
  </cols>
  <sheetData>
    <row r="1" spans="1:19" ht="29.25" customHeight="1"/>
    <row r="2" spans="1:19" ht="29.25" customHeight="1"/>
    <row r="3" spans="1:19">
      <c r="A3" s="44" t="str">
        <f>G3</f>
        <v>令和６年度歳入</v>
      </c>
      <c r="B3" s="45"/>
      <c r="C3" s="14"/>
      <c r="D3" s="44" t="str">
        <f>K3</f>
        <v>令和６年度歳出</v>
      </c>
      <c r="E3" s="45"/>
      <c r="F3" s="47" t="s">
        <v>25</v>
      </c>
      <c r="G3" s="44" t="s">
        <v>36</v>
      </c>
      <c r="H3" s="45"/>
      <c r="I3" s="14"/>
      <c r="J3" s="14"/>
      <c r="K3" s="44" t="s">
        <v>37</v>
      </c>
      <c r="L3" s="45"/>
      <c r="P3" s="38" t="s">
        <v>29</v>
      </c>
      <c r="Q3" s="38" t="s">
        <v>29</v>
      </c>
      <c r="R3" s="11" t="s">
        <v>29</v>
      </c>
      <c r="S3" s="11" t="s">
        <v>29</v>
      </c>
    </row>
    <row r="4" spans="1:19">
      <c r="A4" s="2" t="s">
        <v>4</v>
      </c>
      <c r="B4" s="2" t="s">
        <v>2</v>
      </c>
      <c r="D4" s="2" t="s">
        <v>4</v>
      </c>
      <c r="E4" s="2" t="s">
        <v>2</v>
      </c>
      <c r="F4" s="48"/>
      <c r="G4" s="2" t="s">
        <v>6</v>
      </c>
      <c r="H4" s="2" t="s">
        <v>34</v>
      </c>
      <c r="K4" s="2" t="s">
        <v>4</v>
      </c>
      <c r="L4" s="2" t="s">
        <v>35</v>
      </c>
      <c r="P4" s="38" t="s">
        <v>29</v>
      </c>
      <c r="Q4" s="38" t="s">
        <v>29</v>
      </c>
      <c r="R4" s="11" t="s">
        <v>29</v>
      </c>
      <c r="S4" s="11" t="s">
        <v>29</v>
      </c>
    </row>
    <row r="5" spans="1:19">
      <c r="A5" s="1" t="s">
        <v>12</v>
      </c>
      <c r="B5" s="6">
        <f>H13/$H$14</f>
        <v>0.23778578264410247</v>
      </c>
      <c r="D5" s="1" t="s">
        <v>7</v>
      </c>
      <c r="E5" s="6">
        <f t="shared" ref="E5:E14" si="0">L5/$L$15</f>
        <v>1.7191837414031897E-3</v>
      </c>
      <c r="G5" s="17" t="s">
        <v>23</v>
      </c>
      <c r="H5" s="18">
        <f>2+722+16034</f>
        <v>16758</v>
      </c>
      <c r="K5" s="17" t="s">
        <v>27</v>
      </c>
      <c r="L5" s="18">
        <f>722+18200+10000</f>
        <v>28922</v>
      </c>
      <c r="P5" s="39">
        <v>239479</v>
      </c>
      <c r="Q5" s="40">
        <v>5718032</v>
      </c>
      <c r="R5" s="11" t="s">
        <v>30</v>
      </c>
      <c r="S5" s="11" t="s">
        <v>29</v>
      </c>
    </row>
    <row r="6" spans="1:19">
      <c r="A6" s="1" t="s">
        <v>11</v>
      </c>
      <c r="B6" s="6">
        <f>H12/$H$14</f>
        <v>1.1405745671130767E-3</v>
      </c>
      <c r="D6" s="1" t="s">
        <v>8</v>
      </c>
      <c r="E6" s="6">
        <f t="shared" si="0"/>
        <v>9.9906081518863939E-3</v>
      </c>
      <c r="G6" s="17" t="s">
        <v>5</v>
      </c>
      <c r="H6" s="18">
        <v>2000</v>
      </c>
      <c r="K6" s="17" t="s">
        <v>10</v>
      </c>
      <c r="L6" s="18">
        <v>168073</v>
      </c>
      <c r="P6" s="39">
        <v>11956983</v>
      </c>
      <c r="Q6" s="39">
        <v>177004</v>
      </c>
      <c r="R6" s="11" t="s">
        <v>31</v>
      </c>
      <c r="S6" s="11" t="s">
        <v>29</v>
      </c>
    </row>
    <row r="7" spans="1:19">
      <c r="A7" s="1" t="s">
        <v>0</v>
      </c>
      <c r="B7" s="6">
        <f>H11/$H$14</f>
        <v>0</v>
      </c>
      <c r="D7" s="1" t="s">
        <v>18</v>
      </c>
      <c r="E7" s="6">
        <f t="shared" si="0"/>
        <v>0</v>
      </c>
      <c r="G7" s="17" t="s">
        <v>16</v>
      </c>
      <c r="H7" s="18">
        <f>1451317+240000</f>
        <v>1691317</v>
      </c>
      <c r="K7" s="17" t="s">
        <v>22</v>
      </c>
      <c r="L7" s="18">
        <v>0</v>
      </c>
      <c r="P7" s="39">
        <v>0</v>
      </c>
      <c r="Q7" s="39">
        <v>181792</v>
      </c>
      <c r="R7" s="11" t="s">
        <v>29</v>
      </c>
      <c r="S7" s="11" t="s">
        <v>29</v>
      </c>
    </row>
    <row r="8" spans="1:19">
      <c r="A8" s="1" t="s">
        <v>13</v>
      </c>
      <c r="B8" s="6">
        <f>H8/$H$14</f>
        <v>0</v>
      </c>
      <c r="D8" s="1" t="s">
        <v>20</v>
      </c>
      <c r="E8" s="6">
        <f t="shared" si="0"/>
        <v>0</v>
      </c>
      <c r="G8" s="17" t="s">
        <v>15</v>
      </c>
      <c r="H8" s="18">
        <v>0</v>
      </c>
      <c r="K8" s="17" t="s">
        <v>21</v>
      </c>
      <c r="L8" s="18">
        <v>0</v>
      </c>
      <c r="P8" s="39">
        <v>0</v>
      </c>
      <c r="Q8" s="39">
        <v>10</v>
      </c>
      <c r="R8" s="11" t="s">
        <v>29</v>
      </c>
      <c r="S8" s="11" t="s">
        <v>29</v>
      </c>
    </row>
    <row r="9" spans="1:19">
      <c r="A9" s="1" t="s">
        <v>14</v>
      </c>
      <c r="B9" s="6">
        <f>H9/$H$14</f>
        <v>0.65942323353008658</v>
      </c>
      <c r="D9" s="1" t="s">
        <v>1</v>
      </c>
      <c r="E9" s="6">
        <f t="shared" si="0"/>
        <v>0</v>
      </c>
      <c r="G9" s="17" t="s">
        <v>14</v>
      </c>
      <c r="H9" s="18">
        <v>11093543</v>
      </c>
      <c r="K9" s="17" t="s">
        <v>1</v>
      </c>
      <c r="L9" s="18">
        <v>0</v>
      </c>
      <c r="P9" s="39">
        <v>0</v>
      </c>
      <c r="Q9" s="39">
        <v>0</v>
      </c>
      <c r="R9" s="11" t="s">
        <v>29</v>
      </c>
      <c r="S9" s="11" t="s">
        <v>29</v>
      </c>
    </row>
    <row r="10" spans="1:19">
      <c r="A10" s="1" t="s">
        <v>15</v>
      </c>
      <c r="B10" s="6">
        <f>H10/$H$14</f>
        <v>0</v>
      </c>
      <c r="D10" s="1" t="s">
        <v>21</v>
      </c>
      <c r="E10" s="6">
        <f t="shared" si="0"/>
        <v>0</v>
      </c>
      <c r="G10" s="17" t="s">
        <v>13</v>
      </c>
      <c r="H10" s="18">
        <v>0</v>
      </c>
      <c r="K10" s="17" t="s">
        <v>20</v>
      </c>
      <c r="L10" s="18">
        <v>0</v>
      </c>
      <c r="P10" s="39">
        <v>0</v>
      </c>
      <c r="Q10" s="39">
        <v>0</v>
      </c>
      <c r="R10" s="11" t="s">
        <v>29</v>
      </c>
      <c r="S10" s="11" t="s">
        <v>29</v>
      </c>
    </row>
    <row r="11" spans="1:19">
      <c r="A11" s="1" t="s">
        <v>16</v>
      </c>
      <c r="B11" s="6">
        <f>H7/$H$14</f>
        <v>0.10053539478455219</v>
      </c>
      <c r="D11" s="1" t="s">
        <v>22</v>
      </c>
      <c r="E11" s="6">
        <f t="shared" si="0"/>
        <v>0.32072346951513098</v>
      </c>
      <c r="G11" s="17" t="s">
        <v>0</v>
      </c>
      <c r="H11" s="18">
        <v>0</v>
      </c>
      <c r="K11" s="31" t="s">
        <v>9</v>
      </c>
      <c r="L11" s="33">
        <v>5395563</v>
      </c>
      <c r="P11" s="39">
        <v>10</v>
      </c>
      <c r="Q11" s="39">
        <v>0</v>
      </c>
      <c r="R11" s="11" t="s">
        <v>29</v>
      </c>
      <c r="S11" s="11" t="s">
        <v>29</v>
      </c>
    </row>
    <row r="12" spans="1:19">
      <c r="A12" s="1" t="s">
        <v>5</v>
      </c>
      <c r="B12" s="6">
        <f>H6/$H$14</f>
        <v>1.1888415333678097E-4</v>
      </c>
      <c r="D12" s="1" t="s">
        <v>10</v>
      </c>
      <c r="E12" s="6">
        <f t="shared" si="0"/>
        <v>0</v>
      </c>
      <c r="G12" s="17" t="s">
        <v>11</v>
      </c>
      <c r="H12" s="18">
        <v>19188</v>
      </c>
      <c r="K12" s="17" t="s">
        <v>18</v>
      </c>
      <c r="L12" s="18">
        <v>0</v>
      </c>
      <c r="P12" s="39">
        <v>181792</v>
      </c>
      <c r="Q12" s="39">
        <v>0</v>
      </c>
      <c r="R12" s="11" t="s">
        <v>29</v>
      </c>
      <c r="S12" s="11" t="s">
        <v>29</v>
      </c>
    </row>
    <row r="13" spans="1:19">
      <c r="A13" s="1" t="s">
        <v>23</v>
      </c>
      <c r="B13" s="6">
        <f>H5/$H$14</f>
        <v>9.9613032080888772E-4</v>
      </c>
      <c r="D13" s="1" t="s">
        <v>24</v>
      </c>
      <c r="E13" s="6">
        <f t="shared" si="0"/>
        <v>0.64110597927849211</v>
      </c>
      <c r="G13" s="17" t="s">
        <v>12</v>
      </c>
      <c r="H13" s="18">
        <v>4000294</v>
      </c>
      <c r="K13" s="17" t="s">
        <v>8</v>
      </c>
      <c r="L13" s="18">
        <v>10785390</v>
      </c>
      <c r="P13" s="39">
        <v>177004</v>
      </c>
      <c r="Q13" s="39">
        <v>11956983</v>
      </c>
    </row>
    <row r="14" spans="1:19">
      <c r="A14" s="1" t="s">
        <v>17</v>
      </c>
      <c r="B14" s="7">
        <f>SUM(B3:B13)</f>
        <v>1</v>
      </c>
      <c r="D14" s="4" t="s">
        <v>9</v>
      </c>
      <c r="E14" s="6">
        <f t="shared" si="0"/>
        <v>2.6460759313087362E-2</v>
      </c>
      <c r="G14" s="1" t="s">
        <v>17</v>
      </c>
      <c r="H14" s="19">
        <f>SUM(H5:H13)</f>
        <v>16823100</v>
      </c>
      <c r="K14" s="17" t="s">
        <v>7</v>
      </c>
      <c r="L14" s="18">
        <v>445152</v>
      </c>
      <c r="P14" s="40">
        <v>5718032</v>
      </c>
      <c r="Q14" s="39">
        <v>239479</v>
      </c>
    </row>
    <row r="15" spans="1:19">
      <c r="A15" s="3"/>
      <c r="B15" s="8"/>
      <c r="D15" s="4" t="s">
        <v>17</v>
      </c>
      <c r="E15" s="7">
        <f>SUM(E3:E14)</f>
        <v>1</v>
      </c>
      <c r="G15" s="3"/>
      <c r="H15" s="8"/>
      <c r="K15" s="1" t="s">
        <v>17</v>
      </c>
      <c r="L15" s="19">
        <f>SUM(L5:L14)</f>
        <v>16823100</v>
      </c>
      <c r="P15" s="41"/>
      <c r="Q15" s="41"/>
    </row>
    <row r="16" spans="1:19">
      <c r="D16" s="5"/>
      <c r="E16" s="15"/>
      <c r="P16" s="41"/>
      <c r="Q16" s="41"/>
    </row>
    <row r="17" spans="1:14">
      <c r="A17" s="44" t="str">
        <f>G17</f>
        <v>令和７年度歳入</v>
      </c>
      <c r="B17" s="45"/>
      <c r="C17" s="14"/>
      <c r="G17" s="44" t="s">
        <v>38</v>
      </c>
      <c r="H17" s="45"/>
      <c r="I17" s="49" t="s">
        <v>40</v>
      </c>
      <c r="J17" s="50"/>
      <c r="K17" s="44" t="s">
        <v>39</v>
      </c>
      <c r="L17" s="45"/>
    </row>
    <row r="18" spans="1:14">
      <c r="A18" s="2" t="s">
        <v>6</v>
      </c>
      <c r="B18" s="2" t="s">
        <v>3</v>
      </c>
      <c r="D18" s="44" t="str">
        <f>K17</f>
        <v>令和７年度歳出</v>
      </c>
      <c r="E18" s="45"/>
      <c r="G18" s="2" t="s">
        <v>6</v>
      </c>
      <c r="H18" s="2" t="s">
        <v>34</v>
      </c>
      <c r="I18" s="26" t="s">
        <v>26</v>
      </c>
      <c r="J18" s="28" t="s">
        <v>19</v>
      </c>
      <c r="K18" s="2" t="s">
        <v>4</v>
      </c>
      <c r="L18" s="2" t="s">
        <v>34</v>
      </c>
      <c r="M18" s="26" t="s">
        <v>26</v>
      </c>
      <c r="N18" s="28" t="s">
        <v>19</v>
      </c>
    </row>
    <row r="19" spans="1:14">
      <c r="A19" s="1" t="s">
        <v>12</v>
      </c>
      <c r="B19" s="6">
        <f>H27/$H$28</f>
        <v>0.23497302125264588</v>
      </c>
      <c r="D19" s="2" t="s">
        <v>4</v>
      </c>
      <c r="E19" s="2" t="s">
        <v>2</v>
      </c>
      <c r="G19" s="17" t="s">
        <v>28</v>
      </c>
      <c r="H19" s="18">
        <f>13830-162</f>
        <v>13668</v>
      </c>
      <c r="I19" s="35">
        <f t="shared" ref="I19:I28" si="1">H19/H5-1</f>
        <v>-0.18438954529180096</v>
      </c>
      <c r="J19" s="29">
        <f t="shared" ref="J19:J28" si="2">(H19-H5)/100000</f>
        <v>-3.09E-2</v>
      </c>
      <c r="K19" s="17" t="s">
        <v>27</v>
      </c>
      <c r="L19" s="18">
        <v>29094</v>
      </c>
      <c r="M19" s="35">
        <f t="shared" ref="M19:M29" si="3">L19/L5-1</f>
        <v>5.9470299426043205E-3</v>
      </c>
      <c r="N19" s="29">
        <f t="shared" ref="N19:N29" si="4">(L19-L5)/100000</f>
        <v>1.72E-3</v>
      </c>
    </row>
    <row r="20" spans="1:14">
      <c r="A20" s="1" t="s">
        <v>11</v>
      </c>
      <c r="B20" s="6">
        <f>H26/$H$28</f>
        <v>9.9105602525357583E-6</v>
      </c>
      <c r="D20" s="1" t="s">
        <v>7</v>
      </c>
      <c r="E20" s="6">
        <f>L19/$L$29</f>
        <v>1.7798632097979958E-3</v>
      </c>
      <c r="G20" s="17" t="s">
        <v>5</v>
      </c>
      <c r="H20" s="18">
        <v>2000</v>
      </c>
      <c r="I20" s="36">
        <f t="shared" si="1"/>
        <v>0</v>
      </c>
      <c r="J20" s="30">
        <f t="shared" si="2"/>
        <v>0</v>
      </c>
      <c r="K20" s="17" t="s">
        <v>10</v>
      </c>
      <c r="L20" s="18">
        <v>169703</v>
      </c>
      <c r="M20" s="35">
        <f t="shared" si="3"/>
        <v>9.6981668679680944E-3</v>
      </c>
      <c r="N20" s="29">
        <f t="shared" si="4"/>
        <v>1.6299999999999999E-2</v>
      </c>
    </row>
    <row r="21" spans="1:14">
      <c r="A21" s="1" t="s">
        <v>0</v>
      </c>
      <c r="B21" s="6">
        <f>H25/$H$28</f>
        <v>0</v>
      </c>
      <c r="D21" s="1" t="s">
        <v>8</v>
      </c>
      <c r="E21" s="6">
        <f t="shared" ref="E21:E29" si="5">L20/$L$29</f>
        <v>1.0381801274914048E-2</v>
      </c>
      <c r="G21" s="17" t="s">
        <v>16</v>
      </c>
      <c r="H21" s="18">
        <v>1572060</v>
      </c>
      <c r="I21" s="35">
        <f>H21/H7-1</f>
        <v>-7.0511323424290118E-2</v>
      </c>
      <c r="J21" s="29">
        <f t="shared" si="2"/>
        <v>-1.1925699999999999</v>
      </c>
      <c r="K21" s="17" t="s">
        <v>22</v>
      </c>
      <c r="L21" s="18">
        <v>0</v>
      </c>
      <c r="M21" s="36" t="e">
        <f t="shared" si="3"/>
        <v>#DIV/0!</v>
      </c>
      <c r="N21" s="37">
        <f t="shared" si="4"/>
        <v>0</v>
      </c>
    </row>
    <row r="22" spans="1:14">
      <c r="A22" s="1" t="s">
        <v>13</v>
      </c>
      <c r="B22" s="6">
        <f>H24/$H$28</f>
        <v>0</v>
      </c>
      <c r="D22" s="1" t="s">
        <v>18</v>
      </c>
      <c r="E22" s="6">
        <f t="shared" si="5"/>
        <v>0</v>
      </c>
      <c r="G22" s="17" t="s">
        <v>15</v>
      </c>
      <c r="H22" s="18">
        <v>0</v>
      </c>
      <c r="I22" s="36" t="e">
        <f t="shared" si="1"/>
        <v>#DIV/0!</v>
      </c>
      <c r="J22" s="30">
        <f t="shared" si="2"/>
        <v>0</v>
      </c>
      <c r="K22" s="17" t="s">
        <v>21</v>
      </c>
      <c r="L22" s="18">
        <v>0</v>
      </c>
      <c r="M22" s="36" t="e">
        <f t="shared" si="3"/>
        <v>#DIV/0!</v>
      </c>
      <c r="N22" s="37">
        <f t="shared" si="4"/>
        <v>0</v>
      </c>
    </row>
    <row r="23" spans="1:14">
      <c r="A23" s="1" t="s">
        <v>14</v>
      </c>
      <c r="B23" s="6">
        <f>H23/$H$28</f>
        <v>0.6678857471461257</v>
      </c>
      <c r="D23" s="1" t="s">
        <v>20</v>
      </c>
      <c r="E23" s="6">
        <f t="shared" si="5"/>
        <v>0</v>
      </c>
      <c r="G23" s="17" t="s">
        <v>14</v>
      </c>
      <c r="H23" s="18">
        <v>10917394</v>
      </c>
      <c r="I23" s="35">
        <f t="shared" si="1"/>
        <v>-1.5878515997999942E-2</v>
      </c>
      <c r="J23" s="29">
        <f t="shared" si="2"/>
        <v>-1.76149</v>
      </c>
      <c r="K23" s="17" t="s">
        <v>1</v>
      </c>
      <c r="L23" s="18">
        <v>0</v>
      </c>
      <c r="M23" s="36" t="e">
        <f t="shared" si="3"/>
        <v>#DIV/0!</v>
      </c>
      <c r="N23" s="37">
        <f t="shared" si="4"/>
        <v>0</v>
      </c>
    </row>
    <row r="24" spans="1:14">
      <c r="A24" s="1" t="s">
        <v>15</v>
      </c>
      <c r="B24" s="6">
        <f>H22/$H$28</f>
        <v>0</v>
      </c>
      <c r="D24" s="1" t="s">
        <v>1</v>
      </c>
      <c r="E24" s="6">
        <f t="shared" si="5"/>
        <v>0</v>
      </c>
      <c r="G24" s="17" t="s">
        <v>13</v>
      </c>
      <c r="H24" s="18">
        <v>0</v>
      </c>
      <c r="I24" s="36" t="e">
        <f t="shared" si="1"/>
        <v>#DIV/0!</v>
      </c>
      <c r="J24" s="30">
        <f t="shared" si="2"/>
        <v>0</v>
      </c>
      <c r="K24" s="17" t="s">
        <v>20</v>
      </c>
      <c r="L24" s="18">
        <v>0</v>
      </c>
      <c r="M24" s="36" t="e">
        <f t="shared" si="3"/>
        <v>#DIV/0!</v>
      </c>
      <c r="N24" s="37">
        <f t="shared" si="4"/>
        <v>0</v>
      </c>
    </row>
    <row r="25" spans="1:14">
      <c r="A25" s="1" t="s">
        <v>16</v>
      </c>
      <c r="B25" s="6">
        <f>H21/$H$28</f>
        <v>9.6172810806181258E-2</v>
      </c>
      <c r="D25" s="1" t="s">
        <v>21</v>
      </c>
      <c r="E25" s="6">
        <f t="shared" si="5"/>
        <v>0</v>
      </c>
      <c r="G25" s="17" t="s">
        <v>0</v>
      </c>
      <c r="H25" s="18">
        <v>0</v>
      </c>
      <c r="I25" s="36" t="e">
        <f t="shared" si="1"/>
        <v>#DIV/0!</v>
      </c>
      <c r="J25" s="30">
        <f t="shared" si="2"/>
        <v>0</v>
      </c>
      <c r="K25" s="31" t="s">
        <v>9</v>
      </c>
      <c r="L25" s="33">
        <v>5148628</v>
      </c>
      <c r="M25" s="35">
        <f t="shared" si="3"/>
        <v>-4.5766308353734408E-2</v>
      </c>
      <c r="N25" s="29">
        <f t="shared" si="4"/>
        <v>-2.4693499999999999</v>
      </c>
    </row>
    <row r="26" spans="1:14">
      <c r="A26" s="1" t="s">
        <v>5</v>
      </c>
      <c r="B26" s="6">
        <f>H20/$H$28</f>
        <v>1.2235259571031799E-4</v>
      </c>
      <c r="D26" s="1" t="s">
        <v>22</v>
      </c>
      <c r="E26" s="6">
        <f t="shared" si="5"/>
        <v>0.31497400007341153</v>
      </c>
      <c r="G26" s="17" t="s">
        <v>11</v>
      </c>
      <c r="H26" s="18">
        <v>162</v>
      </c>
      <c r="I26" s="36">
        <f t="shared" si="1"/>
        <v>-0.99155722326454032</v>
      </c>
      <c r="J26" s="30">
        <f t="shared" si="2"/>
        <v>-0.19026000000000001</v>
      </c>
      <c r="K26" s="17" t="s">
        <v>18</v>
      </c>
      <c r="L26" s="18">
        <v>0</v>
      </c>
      <c r="M26" s="36" t="e">
        <f t="shared" si="3"/>
        <v>#DIV/0!</v>
      </c>
      <c r="N26" s="37">
        <f t="shared" si="4"/>
        <v>0</v>
      </c>
    </row>
    <row r="27" spans="1:14">
      <c r="A27" s="1" t="s">
        <v>23</v>
      </c>
      <c r="B27" s="6">
        <f>H19/$H$28</f>
        <v>8.3615763908431316E-4</v>
      </c>
      <c r="D27" s="1" t="s">
        <v>10</v>
      </c>
      <c r="E27" s="6">
        <f t="shared" si="5"/>
        <v>0</v>
      </c>
      <c r="G27" s="17" t="s">
        <v>12</v>
      </c>
      <c r="H27" s="18">
        <v>3840916</v>
      </c>
      <c r="I27" s="35">
        <f t="shared" si="1"/>
        <v>-3.9841571644484097E-2</v>
      </c>
      <c r="J27" s="29">
        <f t="shared" si="2"/>
        <v>-1.59378</v>
      </c>
      <c r="K27" s="17" t="s">
        <v>8</v>
      </c>
      <c r="L27" s="18">
        <v>10713942</v>
      </c>
      <c r="M27" s="35">
        <f t="shared" si="3"/>
        <v>-6.6245170550160992E-3</v>
      </c>
      <c r="N27" s="29">
        <f t="shared" si="4"/>
        <v>-0.71448</v>
      </c>
    </row>
    <row r="28" spans="1:14">
      <c r="A28" s="4" t="s">
        <v>17</v>
      </c>
      <c r="B28" s="7">
        <f>SUM(B17:B27)</f>
        <v>1</v>
      </c>
      <c r="D28" s="1" t="s">
        <v>24</v>
      </c>
      <c r="E28" s="6">
        <f t="shared" si="5"/>
        <v>0.65543930699489794</v>
      </c>
      <c r="G28" s="4" t="s">
        <v>17</v>
      </c>
      <c r="H28" s="20">
        <f>SUM(H19:H27)</f>
        <v>16346200</v>
      </c>
      <c r="I28" s="35">
        <f t="shared" si="1"/>
        <v>-2.8347926363155418E-2</v>
      </c>
      <c r="J28" s="29">
        <f t="shared" si="2"/>
        <v>-4.7690000000000001</v>
      </c>
      <c r="K28" s="17" t="s">
        <v>7</v>
      </c>
      <c r="L28" s="18">
        <v>284833</v>
      </c>
      <c r="M28" s="35">
        <f t="shared" si="3"/>
        <v>-0.36014440011501692</v>
      </c>
      <c r="N28" s="29">
        <f t="shared" si="4"/>
        <v>-1.6031899999999999</v>
      </c>
    </row>
    <row r="29" spans="1:14">
      <c r="A29" s="5"/>
      <c r="B29" s="9"/>
      <c r="D29" s="4" t="s">
        <v>9</v>
      </c>
      <c r="E29" s="6">
        <f t="shared" si="5"/>
        <v>1.7425028446978501E-2</v>
      </c>
      <c r="G29" s="5"/>
      <c r="H29" s="21">
        <f>(H28/H14)-1</f>
        <v>-2.8347926363155418E-2</v>
      </c>
      <c r="K29" s="4" t="s">
        <v>17</v>
      </c>
      <c r="L29" s="20">
        <f>SUM(L19:L28)</f>
        <v>16346200</v>
      </c>
      <c r="M29" s="36">
        <f t="shared" si="3"/>
        <v>-2.8347926363155418E-2</v>
      </c>
      <c r="N29" s="37">
        <f t="shared" si="4"/>
        <v>-4.7690000000000001</v>
      </c>
    </row>
    <row r="30" spans="1:14">
      <c r="A30" s="3"/>
      <c r="B30" s="10"/>
      <c r="D30" s="4" t="s">
        <v>17</v>
      </c>
      <c r="E30" s="16">
        <f>SUM(E20:E29)</f>
        <v>1</v>
      </c>
      <c r="G30" s="3" t="s">
        <v>32</v>
      </c>
      <c r="H30" s="22">
        <f>(H28-H14)/100000</f>
        <v>-4.7690000000000001</v>
      </c>
      <c r="K30" s="32" t="s">
        <v>29</v>
      </c>
      <c r="L30" s="34" t="s">
        <v>29</v>
      </c>
    </row>
    <row r="31" spans="1:14">
      <c r="A31" s="44" t="str">
        <f>G17</f>
        <v>令和７年度歳入</v>
      </c>
      <c r="B31" s="45"/>
      <c r="D31" s="5"/>
      <c r="E31" s="9"/>
    </row>
    <row r="32" spans="1:14">
      <c r="A32" s="1" t="s">
        <v>12</v>
      </c>
      <c r="B32" s="6">
        <f t="shared" ref="B32:B39" si="6">H32/$H$40</f>
        <v>0.23500177432973163</v>
      </c>
      <c r="D32" s="44" t="str">
        <f>K17</f>
        <v>令和７年度歳出</v>
      </c>
      <c r="E32" s="45"/>
      <c r="G32" s="1" t="s">
        <v>12</v>
      </c>
      <c r="H32" s="42">
        <f>H27/100000</f>
        <v>38.40916</v>
      </c>
      <c r="I32" s="27">
        <f t="shared" ref="I32:I39" si="7">H32/$H$40</f>
        <v>0.23500177432973163</v>
      </c>
      <c r="J32" s="27"/>
      <c r="K32" s="1" t="s">
        <v>7</v>
      </c>
      <c r="L32" s="23">
        <f>L28/100000</f>
        <v>2.8483299999999998</v>
      </c>
      <c r="M32" s="27">
        <f t="shared" ref="M32:M39" si="8">L32/$L$40</f>
        <v>1.7425028446978498E-2</v>
      </c>
      <c r="N32" s="8"/>
    </row>
    <row r="33" spans="1:24">
      <c r="A33" s="1" t="s">
        <v>11</v>
      </c>
      <c r="B33" s="6">
        <f t="shared" si="6"/>
        <v>9.9117729836884019E-6</v>
      </c>
      <c r="D33" s="1" t="s">
        <v>7</v>
      </c>
      <c r="E33" s="6">
        <f>L32/$L$40</f>
        <v>1.7425028446978498E-2</v>
      </c>
      <c r="G33" s="1" t="s">
        <v>11</v>
      </c>
      <c r="H33" s="24">
        <f>H26/100000</f>
        <v>1.6199999999999999E-3</v>
      </c>
      <c r="I33" s="6">
        <f t="shared" si="7"/>
        <v>9.9117729836884019E-6</v>
      </c>
      <c r="J33" s="6"/>
      <c r="K33" s="1" t="s">
        <v>8</v>
      </c>
      <c r="L33" s="23">
        <f>L27/100000</f>
        <v>107.13942</v>
      </c>
      <c r="M33" s="27">
        <f t="shared" si="8"/>
        <v>0.65543930699489783</v>
      </c>
      <c r="N33" s="8"/>
    </row>
    <row r="34" spans="1:24">
      <c r="A34" s="1" t="s">
        <v>0</v>
      </c>
      <c r="B34" s="6">
        <f t="shared" si="6"/>
        <v>0</v>
      </c>
      <c r="D34" s="1" t="s">
        <v>8</v>
      </c>
      <c r="E34" s="6">
        <f t="shared" ref="E34:E40" si="9">L33/$L$40</f>
        <v>0.65543930699489783</v>
      </c>
      <c r="G34" s="1" t="s">
        <v>0</v>
      </c>
      <c r="H34" s="24">
        <f>H25/100000</f>
        <v>0</v>
      </c>
      <c r="I34" s="6">
        <f t="shared" si="7"/>
        <v>0</v>
      </c>
      <c r="J34" s="6"/>
      <c r="K34" s="1" t="s">
        <v>18</v>
      </c>
      <c r="L34" s="24">
        <f>L26/100000</f>
        <v>0</v>
      </c>
      <c r="M34" s="6">
        <f t="shared" si="8"/>
        <v>0</v>
      </c>
      <c r="N34" s="8"/>
    </row>
    <row r="35" spans="1:24">
      <c r="A35" s="1" t="s">
        <v>13</v>
      </c>
      <c r="B35" s="6">
        <f t="shared" si="6"/>
        <v>0</v>
      </c>
      <c r="D35" s="1" t="s">
        <v>18</v>
      </c>
      <c r="E35" s="6">
        <f t="shared" si="9"/>
        <v>0</v>
      </c>
      <c r="G35" s="1" t="s">
        <v>13</v>
      </c>
      <c r="H35" s="24">
        <f>H24/100000</f>
        <v>0</v>
      </c>
      <c r="I35" s="6">
        <f t="shared" si="7"/>
        <v>0</v>
      </c>
      <c r="J35" s="6"/>
      <c r="K35" s="1" t="s">
        <v>20</v>
      </c>
      <c r="L35" s="24">
        <f>L24/100000</f>
        <v>0</v>
      </c>
      <c r="M35" s="6">
        <f t="shared" si="8"/>
        <v>0</v>
      </c>
      <c r="N35" s="8"/>
    </row>
    <row r="36" spans="1:24">
      <c r="A36" s="1" t="s">
        <v>14</v>
      </c>
      <c r="B36" s="6">
        <f t="shared" si="6"/>
        <v>0.66796747470050533</v>
      </c>
      <c r="D36" s="1" t="s">
        <v>20</v>
      </c>
      <c r="E36" s="6">
        <f t="shared" si="9"/>
        <v>0</v>
      </c>
      <c r="G36" s="1" t="s">
        <v>14</v>
      </c>
      <c r="H36" s="23">
        <f>H23/100000</f>
        <v>109.17394</v>
      </c>
      <c r="I36" s="27">
        <f t="shared" si="7"/>
        <v>0.66796747470050533</v>
      </c>
      <c r="J36" s="27"/>
      <c r="K36" s="1" t="s">
        <v>21</v>
      </c>
      <c r="L36" s="24">
        <f>L22/100000</f>
        <v>0</v>
      </c>
      <c r="M36" s="6">
        <f t="shared" si="8"/>
        <v>0</v>
      </c>
      <c r="N36" s="8"/>
    </row>
    <row r="37" spans="1:24">
      <c r="A37" s="1" t="s">
        <v>15</v>
      </c>
      <c r="B37" s="6">
        <f t="shared" si="6"/>
        <v>0</v>
      </c>
      <c r="D37" s="1" t="s">
        <v>21</v>
      </c>
      <c r="E37" s="6">
        <f t="shared" si="9"/>
        <v>0</v>
      </c>
      <c r="G37" s="1" t="s">
        <v>15</v>
      </c>
      <c r="H37" s="24">
        <f>H22/100000</f>
        <v>0</v>
      </c>
      <c r="I37" s="6">
        <f t="shared" si="7"/>
        <v>0</v>
      </c>
      <c r="J37" s="6"/>
      <c r="K37" s="1" t="s">
        <v>9</v>
      </c>
      <c r="L37" s="23">
        <f>L25/100000</f>
        <v>51.486280000000001</v>
      </c>
      <c r="M37" s="27">
        <f>L37/$L$40</f>
        <v>0.31497400007341153</v>
      </c>
      <c r="N37" s="8"/>
    </row>
    <row r="38" spans="1:24">
      <c r="A38" s="1" t="s">
        <v>16</v>
      </c>
      <c r="B38" s="6">
        <f t="shared" si="6"/>
        <v>9.6184579239118453E-2</v>
      </c>
      <c r="D38" s="1" t="s">
        <v>9</v>
      </c>
      <c r="E38" s="6">
        <f t="shared" si="9"/>
        <v>0.31497400007341153</v>
      </c>
      <c r="G38" s="1" t="s">
        <v>16</v>
      </c>
      <c r="H38" s="23">
        <f>H21/100000</f>
        <v>15.720599999999999</v>
      </c>
      <c r="I38" s="27">
        <f t="shared" si="7"/>
        <v>9.6184579239118453E-2</v>
      </c>
      <c r="J38" s="27"/>
      <c r="K38" s="1" t="s">
        <v>10</v>
      </c>
      <c r="L38" s="23">
        <f>L20/100000</f>
        <v>1.69703</v>
      </c>
      <c r="M38" s="27">
        <f t="shared" si="8"/>
        <v>1.0381801274914046E-2</v>
      </c>
      <c r="N38" s="8"/>
    </row>
    <row r="39" spans="1:24">
      <c r="A39" s="1" t="s">
        <v>23</v>
      </c>
      <c r="B39" s="6">
        <f t="shared" si="6"/>
        <v>8.3625995766082152E-4</v>
      </c>
      <c r="D39" s="1" t="s">
        <v>10</v>
      </c>
      <c r="E39" s="6">
        <f t="shared" si="9"/>
        <v>1.0381801274914046E-2</v>
      </c>
      <c r="G39" s="1" t="s">
        <v>23</v>
      </c>
      <c r="H39" s="23">
        <f>H19/100000</f>
        <v>0.13668</v>
      </c>
      <c r="I39" s="27">
        <f t="shared" si="7"/>
        <v>8.3625995766082152E-4</v>
      </c>
      <c r="J39" s="27"/>
      <c r="K39" s="1" t="s">
        <v>24</v>
      </c>
      <c r="L39" s="23">
        <f>L19/100000</f>
        <v>0.29093999999999998</v>
      </c>
      <c r="M39" s="27">
        <f t="shared" si="8"/>
        <v>1.7798632097979956E-3</v>
      </c>
      <c r="N39" s="8"/>
    </row>
    <row r="40" spans="1:24">
      <c r="A40" s="1" t="s">
        <v>17</v>
      </c>
      <c r="B40" s="6">
        <f>SUM(B29:B39)</f>
        <v>0.99999999999999989</v>
      </c>
      <c r="D40" s="1" t="s">
        <v>24</v>
      </c>
      <c r="E40" s="6">
        <f t="shared" si="9"/>
        <v>1.7798632097979956E-3</v>
      </c>
      <c r="G40" s="1" t="s">
        <v>17</v>
      </c>
      <c r="H40" s="25">
        <f>SUM(H32:H39)</f>
        <v>163.44200000000001</v>
      </c>
      <c r="I40" s="6">
        <f>SUM(I29:I39)</f>
        <v>0.99999999999999989</v>
      </c>
      <c r="J40" s="6"/>
      <c r="K40" s="1" t="s">
        <v>17</v>
      </c>
      <c r="L40" s="25">
        <f>SUM(L32:L39)</f>
        <v>163.46200000000002</v>
      </c>
      <c r="M40" s="6">
        <f>SUM(M32:M39)</f>
        <v>0.99999999999999978</v>
      </c>
      <c r="N40" s="8"/>
      <c r="X40" t="s">
        <v>33</v>
      </c>
    </row>
    <row r="41" spans="1:24">
      <c r="D41" s="1" t="s">
        <v>17</v>
      </c>
      <c r="E41" s="6">
        <f>SUM(E31:E40)</f>
        <v>0.99999999999999978</v>
      </c>
    </row>
    <row r="42" spans="1:24">
      <c r="C42" s="14"/>
    </row>
    <row r="43" spans="1:24">
      <c r="A43" s="46"/>
      <c r="B43" s="46"/>
      <c r="H43" s="43">
        <f>H13-H27</f>
        <v>159378</v>
      </c>
      <c r="I43" s="3"/>
      <c r="J43" s="3"/>
      <c r="K43" s="12"/>
      <c r="L43" s="8"/>
    </row>
    <row r="44" spans="1:24">
      <c r="D44" s="46"/>
      <c r="E44" s="46"/>
      <c r="I44" s="3"/>
      <c r="J44" s="3"/>
      <c r="K44" s="12"/>
      <c r="L44" s="8"/>
    </row>
    <row r="45" spans="1:24">
      <c r="A45" s="3"/>
      <c r="B45" s="11"/>
      <c r="I45" s="3"/>
      <c r="J45" s="3"/>
      <c r="K45" s="12"/>
      <c r="L45" s="8"/>
    </row>
    <row r="46" spans="1:24">
      <c r="A46" s="3"/>
      <c r="B46" s="11"/>
      <c r="D46" s="3"/>
      <c r="E46" s="11"/>
      <c r="I46" s="3"/>
      <c r="J46" s="3"/>
      <c r="K46" s="12"/>
      <c r="L46" s="8"/>
    </row>
    <row r="47" spans="1:24">
      <c r="A47" s="3"/>
      <c r="B47" s="11"/>
      <c r="D47" s="3"/>
      <c r="E47" s="11"/>
      <c r="I47" s="3"/>
      <c r="J47" s="3"/>
      <c r="K47" s="12"/>
      <c r="L47" s="8"/>
    </row>
    <row r="48" spans="1:24">
      <c r="A48" s="3"/>
      <c r="B48" s="11"/>
      <c r="D48" s="3"/>
      <c r="E48" s="11"/>
      <c r="I48" s="3"/>
      <c r="J48" s="3"/>
      <c r="K48" s="12"/>
      <c r="L48" s="8"/>
    </row>
    <row r="49" spans="1:12">
      <c r="A49" s="3"/>
      <c r="B49" s="11"/>
      <c r="D49" s="3"/>
      <c r="E49" s="11"/>
      <c r="I49" s="3"/>
      <c r="J49" s="3"/>
      <c r="K49" s="12"/>
      <c r="L49" s="8"/>
    </row>
    <row r="50" spans="1:12">
      <c r="A50" s="3"/>
      <c r="B50" s="11"/>
      <c r="D50" s="3"/>
      <c r="E50" s="11"/>
      <c r="I50" s="3"/>
      <c r="J50" s="3"/>
      <c r="K50" s="12"/>
      <c r="L50" s="8"/>
    </row>
    <row r="51" spans="1:12">
      <c r="A51" s="3"/>
      <c r="B51" s="11"/>
      <c r="D51" s="3"/>
      <c r="E51" s="11"/>
      <c r="I51" s="3"/>
      <c r="J51" s="3"/>
      <c r="K51" s="13"/>
      <c r="L51" s="8"/>
    </row>
    <row r="52" spans="1:12">
      <c r="A52" s="3"/>
      <c r="B52" s="11"/>
      <c r="D52" s="3"/>
      <c r="E52" s="11"/>
    </row>
    <row r="53" spans="1:12">
      <c r="A53" s="3"/>
      <c r="B53" s="11"/>
      <c r="D53" s="3"/>
      <c r="E53" s="11"/>
    </row>
    <row r="54" spans="1:12">
      <c r="A54" s="3"/>
      <c r="B54" s="11"/>
      <c r="D54" s="3"/>
      <c r="E54" s="11"/>
    </row>
    <row r="55" spans="1:12">
      <c r="A55" s="3"/>
      <c r="B55" s="10"/>
      <c r="D55" s="3"/>
      <c r="E55" s="11"/>
    </row>
    <row r="56" spans="1:12">
      <c r="C56" s="8"/>
      <c r="D56" s="3"/>
      <c r="E56" s="10"/>
    </row>
    <row r="57" spans="1:12">
      <c r="A57" s="3"/>
      <c r="B57" s="12"/>
      <c r="C57" s="8"/>
      <c r="F57" s="8"/>
    </row>
    <row r="58" spans="1:12">
      <c r="A58" s="3"/>
      <c r="B58" s="12"/>
      <c r="C58" s="8"/>
      <c r="D58" s="3"/>
      <c r="E58" s="12"/>
      <c r="F58" s="8"/>
    </row>
    <row r="59" spans="1:12">
      <c r="A59" s="3"/>
      <c r="B59" s="12"/>
      <c r="C59" s="8"/>
      <c r="D59" s="3"/>
      <c r="E59" s="12"/>
      <c r="F59" s="8"/>
    </row>
    <row r="60" spans="1:12">
      <c r="A60" s="3"/>
      <c r="B60" s="12"/>
      <c r="C60" s="8"/>
      <c r="D60" s="3"/>
      <c r="E60" s="12"/>
      <c r="F60" s="8"/>
    </row>
    <row r="61" spans="1:12">
      <c r="A61" s="3"/>
      <c r="B61" s="12"/>
      <c r="C61" s="8"/>
      <c r="D61" s="3"/>
      <c r="E61" s="12"/>
      <c r="F61" s="8"/>
    </row>
    <row r="62" spans="1:12">
      <c r="A62" s="3"/>
      <c r="B62" s="12"/>
      <c r="C62" s="8"/>
      <c r="D62" s="3"/>
      <c r="E62" s="12"/>
      <c r="F62" s="8"/>
    </row>
    <row r="63" spans="1:12">
      <c r="A63" s="3"/>
      <c r="B63" s="12"/>
      <c r="C63" s="8"/>
      <c r="D63" s="3"/>
      <c r="E63" s="12"/>
      <c r="F63" s="8"/>
    </row>
    <row r="64" spans="1:12">
      <c r="A64" s="3"/>
      <c r="B64" s="12"/>
      <c r="C64" s="8"/>
      <c r="D64" s="3"/>
      <c r="E64" s="12"/>
      <c r="F64" s="8"/>
    </row>
    <row r="65" spans="1:6">
      <c r="A65" s="3"/>
      <c r="B65" s="13"/>
      <c r="D65" s="3"/>
      <c r="E65" s="12"/>
      <c r="F65" s="8"/>
    </row>
    <row r="66" spans="1:6">
      <c r="D66" s="3"/>
      <c r="E66" s="13"/>
    </row>
  </sheetData>
  <mergeCells count="14">
    <mergeCell ref="A3:B3"/>
    <mergeCell ref="D3:E3"/>
    <mergeCell ref="G3:H3"/>
    <mergeCell ref="K3:L3"/>
    <mergeCell ref="A17:B17"/>
    <mergeCell ref="G17:H17"/>
    <mergeCell ref="K17:L17"/>
    <mergeCell ref="F3:F4"/>
    <mergeCell ref="I17:J17"/>
    <mergeCell ref="D18:E18"/>
    <mergeCell ref="A31:B31"/>
    <mergeCell ref="D32:E32"/>
    <mergeCell ref="A43:B43"/>
    <mergeCell ref="D44:E44"/>
  </mergeCells>
  <phoneticPr fontId="1"/>
  <printOptions verticalCentered="1"/>
  <pageMargins left="0.6692913385826772" right="0.31496062992125984" top="0.78740157480314965" bottom="0.78740157480314965" header="0.51181102362204722" footer="0.51181102362204722"/>
  <pageSetup paperSize="9" scale="75" orientation="landscape" horizontalDpi="300" verticalDpi="300" r:id="rId1"/>
  <headerFooter alignWithMargins="0">
    <oddHeader>&amp;C&amp;"ＭＳ Ｐゴシック,太字"&amp;20令和７年度国民健康保険事業特別会計予算案の概要&amp;R&amp;"ＭＳ Ｐゴシック,太字"&amp;18資料２</oddHeader>
  </headerFooter>
  <colBreaks count="1" manualBreakCount="1">
    <brk id="5"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グラフデータ</vt:lpstr>
      <vt:lpstr>グラフデータ!Print_Area</vt:lpstr>
    </vt:vector>
  </TitlesOfParts>
  <Company>鎌倉市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鎌倉市</dc:creator>
  <cp:lastModifiedBy>MSPC022</cp:lastModifiedBy>
  <cp:lastPrinted>2025-01-16T01:55:19Z</cp:lastPrinted>
  <dcterms:created xsi:type="dcterms:W3CDTF">2001-01-18T05:37:08Z</dcterms:created>
  <dcterms:modified xsi:type="dcterms:W3CDTF">2025-01-16T01:55:30Z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2022-01-18T01:37:23Z</vt:filetime>
  </property>
</Properties>
</file>