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mc:AlternateContent xmlns:mc="http://schemas.openxmlformats.org/markup-compatibility/2006">
    <mc:Choice Requires="x15">
      <x15ac:absPath xmlns:x15ac="http://schemas.microsoft.com/office/spreadsheetml/2010/11/ac" url="Y:\145　指定班所管事業\040　指導\005　運営状況点検書\R８運営状況点検書\"/>
    </mc:Choice>
  </mc:AlternateContent>
  <xr:revisionPtr revIDLastSave="0" documentId="8_{D869FF66-ACF2-4E73-AF25-31B0281F098E}" xr6:coauthVersionLast="47" xr6:coauthVersionMax="47" xr10:uidLastSave="{00000000-0000-0000-0000-000000000000}"/>
  <bookViews>
    <workbookView xWindow="-108" yWindow="-108" windowWidth="23256" windowHeight="13896" firstSheet="4" activeTab="4" xr2:uid="{00000000-000D-0000-FFFF-FFFF00000000}"/>
  </bookViews>
  <sheets>
    <sheet name="認知症デイ" sheetId="1" r:id="rId1"/>
    <sheet name="人員・設備" sheetId="2" r:id="rId2"/>
    <sheet name="運営" sheetId="3" r:id="rId3"/>
    <sheet name="報酬" sheetId="4" r:id="rId4"/>
    <sheet name="認知症対応通所（１枚版）" sheetId="8" r:id="rId5"/>
    <sheet name="シフト記号表（勤務時間帯）" sheetId="9" r:id="rId6"/>
    <sheet name="記入方法" sheetId="10" r:id="rId7"/>
    <sheet name="【記入例】認知症対応型通所" sheetId="6" r:id="rId8"/>
    <sheet name="【記入例】シフト表" sheetId="7" r:id="rId9"/>
    <sheet name="プルダウン・リスト" sheetId="11" state="hidden" r:id="rId10"/>
  </sheets>
  <externalReferences>
    <externalReference r:id="rId11"/>
  </externalReferences>
  <definedNames>
    <definedName name="【記載例】シフト記号">'[1]【記載例】シフト記号表（勤務時間帯）'!$C$6:$C$35</definedName>
    <definedName name="_xlnm.Print_Area" localSheetId="2">運営!$A$1:$AN$271</definedName>
    <definedName name="_xlnm.Print_Area" localSheetId="1">人員・設備!$A$1:$AN$55</definedName>
    <definedName name="_xlnm.Print_Area" localSheetId="0">認知症デイ!$A$1:$AN$41</definedName>
    <definedName name="_xlnm.Print_Area" localSheetId="3">報酬!$A$1:$AN$290</definedName>
    <definedName name="シフト記号表">'[1]シフト記号表（勤務時間帯）'!$C$6:$C$35</definedName>
    <definedName name="職種">[1]プルダウン・リスト!$C$12:$L$12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5" i="9" l="1"/>
  <c r="U25" i="9"/>
  <c r="Q25" i="9"/>
  <c r="K25" i="9"/>
  <c r="S24" i="9"/>
  <c r="U24" i="9"/>
  <c r="Q24" i="9"/>
  <c r="K24" i="9"/>
  <c r="S23" i="9"/>
  <c r="U23" i="9"/>
  <c r="Q23" i="9"/>
  <c r="K23" i="9"/>
  <c r="S22" i="9"/>
  <c r="U22" i="9"/>
  <c r="Q22" i="9"/>
  <c r="K22" i="9"/>
  <c r="S21" i="9"/>
  <c r="U21" i="9"/>
  <c r="Q21" i="9"/>
  <c r="K21" i="9"/>
  <c r="S20" i="9"/>
  <c r="U20" i="9"/>
  <c r="Q20" i="9"/>
  <c r="K20" i="9"/>
  <c r="S19" i="9"/>
  <c r="U19" i="9"/>
  <c r="Q19" i="9"/>
  <c r="K19" i="9"/>
  <c r="S18" i="9"/>
  <c r="U18" i="9"/>
  <c r="Q18" i="9"/>
  <c r="K18" i="9"/>
  <c r="S17" i="9"/>
  <c r="U17" i="9"/>
  <c r="Q17" i="9"/>
  <c r="K17" i="9"/>
  <c r="S16" i="9"/>
  <c r="U16" i="9"/>
  <c r="Q16" i="9"/>
  <c r="K16" i="9"/>
  <c r="S15" i="9"/>
  <c r="U15" i="9"/>
  <c r="Q15" i="9"/>
  <c r="K15" i="9"/>
  <c r="S14" i="9"/>
  <c r="U14" i="9"/>
  <c r="Q14" i="9"/>
  <c r="K14" i="9"/>
  <c r="S13" i="9"/>
  <c r="U13" i="9"/>
  <c r="Q13" i="9"/>
  <c r="K13" i="9"/>
  <c r="S12" i="9"/>
  <c r="U12" i="9"/>
  <c r="Q12" i="9"/>
  <c r="K12" i="9"/>
  <c r="S11" i="9"/>
  <c r="U11" i="9"/>
  <c r="Q11" i="9"/>
  <c r="K11" i="9"/>
  <c r="S10" i="9"/>
  <c r="U10" i="9"/>
  <c r="Q10" i="9"/>
  <c r="K10" i="9"/>
  <c r="S9" i="9"/>
  <c r="U9" i="9"/>
  <c r="Q9" i="9"/>
  <c r="K9" i="9"/>
  <c r="S8" i="9"/>
  <c r="U8" i="9"/>
  <c r="Q8" i="9"/>
  <c r="K8" i="9"/>
  <c r="S7" i="9"/>
  <c r="U7" i="9"/>
  <c r="Q7" i="9"/>
  <c r="K7" i="9"/>
  <c r="S6" i="9"/>
  <c r="U6" i="9"/>
  <c r="Q6" i="9"/>
  <c r="K6" i="9"/>
  <c r="S25" i="7"/>
  <c r="Q25" i="7"/>
  <c r="U25" i="7"/>
  <c r="K25" i="7"/>
  <c r="U24" i="7"/>
  <c r="S24" i="7"/>
  <c r="Q24" i="7"/>
  <c r="K24" i="7"/>
  <c r="S23" i="7"/>
  <c r="U23" i="7"/>
  <c r="Q23" i="7"/>
  <c r="K23" i="7"/>
  <c r="S22" i="7"/>
  <c r="U22" i="7"/>
  <c r="Q22" i="7"/>
  <c r="K22" i="7"/>
  <c r="S21" i="7"/>
  <c r="Q21" i="7"/>
  <c r="U21" i="7"/>
  <c r="K21" i="7"/>
  <c r="U20" i="7"/>
  <c r="S20" i="7"/>
  <c r="Q20" i="7"/>
  <c r="K20" i="7"/>
  <c r="S19" i="7"/>
  <c r="U19" i="7"/>
  <c r="Q19" i="7"/>
  <c r="K19" i="7"/>
  <c r="S18" i="7"/>
  <c r="U18" i="7"/>
  <c r="Q18" i="7"/>
  <c r="K18" i="7"/>
  <c r="S17" i="7"/>
  <c r="Q17" i="7"/>
  <c r="U17" i="7"/>
  <c r="K17" i="7"/>
  <c r="U16" i="7"/>
  <c r="S16" i="7"/>
  <c r="Q16" i="7"/>
  <c r="K16" i="7"/>
  <c r="S15" i="7"/>
  <c r="U15" i="7"/>
  <c r="Q15" i="7"/>
  <c r="K15" i="7"/>
  <c r="S14" i="7"/>
  <c r="U14" i="7"/>
  <c r="Q14" i="7"/>
  <c r="K14" i="7"/>
  <c r="S13" i="7"/>
  <c r="Q13" i="7"/>
  <c r="U13" i="7"/>
  <c r="K13" i="7"/>
  <c r="U12" i="7"/>
  <c r="S12" i="7"/>
  <c r="Q12" i="7"/>
  <c r="K12" i="7"/>
  <c r="S11" i="7"/>
  <c r="U11" i="7"/>
  <c r="Q11" i="7"/>
  <c r="K11" i="7"/>
  <c r="S10" i="7"/>
  <c r="U10" i="7"/>
  <c r="Q10" i="7"/>
  <c r="K10" i="7"/>
  <c r="S9" i="7"/>
  <c r="Q9" i="7"/>
  <c r="U9" i="7"/>
  <c r="K9" i="7"/>
  <c r="U8" i="7"/>
  <c r="S8" i="7"/>
  <c r="Q8" i="7"/>
  <c r="K8" i="7"/>
  <c r="S7" i="7"/>
  <c r="U7" i="7"/>
  <c r="Q7" i="7"/>
  <c r="K7" i="7"/>
  <c r="S6" i="7"/>
  <c r="U6" i="7"/>
  <c r="Q6" i="7"/>
  <c r="K6" i="7"/>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X64" i="8"/>
  <c r="AZ64" i="8"/>
  <c r="AS63" i="8"/>
  <c r="AJ62" i="8"/>
  <c r="AW60" i="8"/>
  <c r="AV60" i="8"/>
  <c r="AU60" i="8"/>
  <c r="AT60" i="8"/>
  <c r="AS60" i="8"/>
  <c r="AR60" i="8"/>
  <c r="AQ60" i="8"/>
  <c r="AP60" i="8"/>
  <c r="AO60" i="8"/>
  <c r="AN60" i="8"/>
  <c r="AM60" i="8"/>
  <c r="AL60" i="8"/>
  <c r="AK60" i="8"/>
  <c r="AJ60" i="8"/>
  <c r="AI60" i="8"/>
  <c r="AH60" i="8"/>
  <c r="AG60" i="8"/>
  <c r="AF60" i="8"/>
  <c r="AE60" i="8"/>
  <c r="AD60" i="8"/>
  <c r="AC60" i="8"/>
  <c r="AB60" i="8"/>
  <c r="AX60" i="8"/>
  <c r="AZ60" i="8"/>
  <c r="AA60" i="8"/>
  <c r="Z60" i="8"/>
  <c r="Y60" i="8"/>
  <c r="X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X59" i="8"/>
  <c r="AZ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X57" i="8"/>
  <c r="AZ57" i="8"/>
  <c r="AE57" i="8"/>
  <c r="AD57" i="8"/>
  <c r="AC57" i="8"/>
  <c r="AB57" i="8"/>
  <c r="AA57" i="8"/>
  <c r="Z57" i="8"/>
  <c r="Y57" i="8"/>
  <c r="X57" i="8"/>
  <c r="W57" i="8"/>
  <c r="V57" i="8"/>
  <c r="U57" i="8"/>
  <c r="T57" i="8"/>
  <c r="S57" i="8"/>
  <c r="F57" i="8"/>
  <c r="AW56" i="8"/>
  <c r="AV56" i="8"/>
  <c r="AU56" i="8"/>
  <c r="AT56" i="8"/>
  <c r="AS56" i="8"/>
  <c r="AR56" i="8"/>
  <c r="AQ56" i="8"/>
  <c r="AP56" i="8"/>
  <c r="AO56" i="8"/>
  <c r="AN56" i="8"/>
  <c r="AM56" i="8"/>
  <c r="AL56" i="8"/>
  <c r="AK56" i="8"/>
  <c r="AJ56" i="8"/>
  <c r="AI56" i="8"/>
  <c r="AH56" i="8"/>
  <c r="AX56" i="8"/>
  <c r="AZ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AX54" i="8"/>
  <c r="AZ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X51" i="8"/>
  <c r="AZ51" i="8"/>
  <c r="AF51" i="8"/>
  <c r="AE51" i="8"/>
  <c r="AD51" i="8"/>
  <c r="AC51" i="8"/>
  <c r="AB51" i="8"/>
  <c r="AA51" i="8"/>
  <c r="Z51" i="8"/>
  <c r="Y51" i="8"/>
  <c r="X51" i="8"/>
  <c r="W51" i="8"/>
  <c r="V51" i="8"/>
  <c r="U51" i="8"/>
  <c r="T51" i="8"/>
  <c r="S51" i="8"/>
  <c r="F51" i="8"/>
  <c r="AZ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X50"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AX48" i="8"/>
  <c r="AZ48" i="8"/>
  <c r="T48" i="8"/>
  <c r="S48" i="8"/>
  <c r="F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AX47" i="8"/>
  <c r="AZ47" i="8"/>
  <c r="V47" i="8"/>
  <c r="U47" i="8"/>
  <c r="T47" i="8"/>
  <c r="S47"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W44" i="8"/>
  <c r="AV44" i="8"/>
  <c r="AU44" i="8"/>
  <c r="AT44" i="8"/>
  <c r="AS44" i="8"/>
  <c r="AR44" i="8"/>
  <c r="AQ44" i="8"/>
  <c r="AP44" i="8"/>
  <c r="AO44" i="8"/>
  <c r="AN44" i="8"/>
  <c r="AM44" i="8"/>
  <c r="AL44" i="8"/>
  <c r="AK44" i="8"/>
  <c r="AJ44" i="8"/>
  <c r="AI44" i="8"/>
  <c r="AH44" i="8"/>
  <c r="AX44" i="8"/>
  <c r="AZ44" i="8"/>
  <c r="AG44" i="8"/>
  <c r="AF44" i="8"/>
  <c r="AE44" i="8"/>
  <c r="AD44" i="8"/>
  <c r="AC44" i="8"/>
  <c r="AB44" i="8"/>
  <c r="AA44" i="8"/>
  <c r="Z44" i="8"/>
  <c r="Y44" i="8"/>
  <c r="X44" i="8"/>
  <c r="W44" i="8"/>
  <c r="V44" i="8"/>
  <c r="U44" i="8"/>
  <c r="T44" i="8"/>
  <c r="S44" i="8"/>
  <c r="B43" i="8"/>
  <c r="B46" i="8"/>
  <c r="B49" i="8"/>
  <c r="B52" i="8"/>
  <c r="B55" i="8"/>
  <c r="B58"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Z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AX39" i="8"/>
  <c r="F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AX38" i="8"/>
  <c r="AZ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AX35" i="8"/>
  <c r="AZ35" i="8"/>
  <c r="X35" i="8"/>
  <c r="W35" i="8"/>
  <c r="V35" i="8"/>
  <c r="U35" i="8"/>
  <c r="T35" i="8"/>
  <c r="S35" i="8"/>
  <c r="B34" i="8"/>
  <c r="B37" i="8"/>
  <c r="B40"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AX27" i="8"/>
  <c r="AZ27" i="8"/>
  <c r="W27" i="8"/>
  <c r="V27" i="8"/>
  <c r="U27" i="8"/>
  <c r="T27" i="8"/>
  <c r="S27" i="8"/>
  <c r="F27" i="8"/>
  <c r="AW26" i="8"/>
  <c r="AV26" i="8"/>
  <c r="AU26" i="8"/>
  <c r="AT26" i="8"/>
  <c r="AS26" i="8"/>
  <c r="AR26" i="8"/>
  <c r="AQ26" i="8"/>
  <c r="AP26" i="8"/>
  <c r="AO26" i="8"/>
  <c r="AN26" i="8"/>
  <c r="AM26" i="8"/>
  <c r="AL26" i="8"/>
  <c r="AK26" i="8"/>
  <c r="AJ26" i="8"/>
  <c r="AI26" i="8"/>
  <c r="AH26" i="8"/>
  <c r="AG26" i="8"/>
  <c r="AF26" i="8"/>
  <c r="AE26" i="8"/>
  <c r="AD26" i="8"/>
  <c r="AC26" i="8"/>
  <c r="AB26" i="8"/>
  <c r="AA26" i="8"/>
  <c r="Z26" i="8"/>
  <c r="AX26" i="8"/>
  <c r="AZ26" i="8"/>
  <c r="Y26" i="8"/>
  <c r="X26" i="8"/>
  <c r="W26" i="8"/>
  <c r="V26" i="8"/>
  <c r="U26" i="8"/>
  <c r="T26" i="8"/>
  <c r="S26" i="8"/>
  <c r="B25" i="8"/>
  <c r="B28" i="8"/>
  <c r="B31" i="8"/>
  <c r="AW24" i="8"/>
  <c r="AV24" i="8"/>
  <c r="AU24" i="8"/>
  <c r="AT24" i="8"/>
  <c r="AS24" i="8"/>
  <c r="AR24" i="8"/>
  <c r="AQ24" i="8"/>
  <c r="AP24" i="8"/>
  <c r="AO24" i="8"/>
  <c r="AN24" i="8"/>
  <c r="AM24" i="8"/>
  <c r="AL24" i="8"/>
  <c r="AK24" i="8"/>
  <c r="AJ24" i="8"/>
  <c r="AI24" i="8"/>
  <c r="AH24" i="8"/>
  <c r="AG24" i="8"/>
  <c r="AF24" i="8"/>
  <c r="AE24" i="8"/>
  <c r="AD24" i="8"/>
  <c r="AC24" i="8"/>
  <c r="AB24" i="8"/>
  <c r="AX24" i="8"/>
  <c r="AZ24" i="8"/>
  <c r="AA24" i="8"/>
  <c r="Z24" i="8"/>
  <c r="Y24" i="8"/>
  <c r="X24" i="8"/>
  <c r="W24" i="8"/>
  <c r="V24" i="8"/>
  <c r="U24" i="8"/>
  <c r="T24" i="8"/>
  <c r="S24" i="8"/>
  <c r="F24" i="8"/>
  <c r="AW23" i="8"/>
  <c r="AV23" i="8"/>
  <c r="AU23" i="8"/>
  <c r="AT23" i="8"/>
  <c r="AS23" i="8"/>
  <c r="AR23" i="8"/>
  <c r="AQ23" i="8"/>
  <c r="AP23" i="8"/>
  <c r="AO23" i="8"/>
  <c r="AN23" i="8"/>
  <c r="AM23" i="8"/>
  <c r="AL23" i="8"/>
  <c r="AK23" i="8"/>
  <c r="AJ23" i="8"/>
  <c r="AI23" i="8"/>
  <c r="AH23" i="8"/>
  <c r="AG23" i="8"/>
  <c r="AF23" i="8"/>
  <c r="AE23" i="8"/>
  <c r="AD23" i="8"/>
  <c r="AX23" i="8"/>
  <c r="AZ23" i="8"/>
  <c r="AC23" i="8"/>
  <c r="AB23" i="8"/>
  <c r="AA23" i="8"/>
  <c r="Z23" i="8"/>
  <c r="Y23" i="8"/>
  <c r="X23" i="8"/>
  <c r="W23" i="8"/>
  <c r="V23" i="8"/>
  <c r="U23" i="8"/>
  <c r="T23" i="8"/>
  <c r="S23" i="8"/>
  <c r="AS20" i="8"/>
  <c r="AS21" i="8"/>
  <c r="AR20" i="8"/>
  <c r="AR21" i="8"/>
  <c r="AN20" i="8"/>
  <c r="AN21" i="8"/>
  <c r="AH20" i="8"/>
  <c r="AH21" i="8" s="1"/>
  <c r="AG20" i="8"/>
  <c r="AG21" i="8" s="1"/>
  <c r="AF20" i="8"/>
  <c r="AF21" i="8" s="1"/>
  <c r="AW19" i="8"/>
  <c r="AW20" i="8"/>
  <c r="AW21" i="8"/>
  <c r="AV19" i="8"/>
  <c r="AV20" i="8"/>
  <c r="AV21" i="8"/>
  <c r="AU19" i="8"/>
  <c r="AU20" i="8" s="1"/>
  <c r="AU21" i="8" s="1"/>
  <c r="AX17" i="8"/>
  <c r="BC14" i="8"/>
  <c r="AC2" i="8"/>
  <c r="AD20" i="8" s="1"/>
  <c r="AD21" i="8" s="1"/>
  <c r="AW71" i="6"/>
  <c r="AV71" i="6"/>
  <c r="AU71" i="6"/>
  <c r="AT71" i="6"/>
  <c r="AS71" i="6"/>
  <c r="AR71" i="6"/>
  <c r="AQ71" i="6"/>
  <c r="AP71" i="6"/>
  <c r="AO71" i="6"/>
  <c r="AN71" i="6"/>
  <c r="AM71" i="6"/>
  <c r="AL71" i="6"/>
  <c r="AK71" i="6"/>
  <c r="AJ71" i="6"/>
  <c r="AI71" i="6"/>
  <c r="AH71" i="6"/>
  <c r="AG71" i="6"/>
  <c r="AF71" i="6"/>
  <c r="AE71" i="6"/>
  <c r="AD71" i="6"/>
  <c r="AC71" i="6"/>
  <c r="AB71" i="6"/>
  <c r="AA71" i="6"/>
  <c r="Z71" i="6"/>
  <c r="Y71" i="6"/>
  <c r="X71" i="6"/>
  <c r="W71" i="6"/>
  <c r="V71" i="6"/>
  <c r="U71" i="6"/>
  <c r="T71" i="6"/>
  <c r="S71" i="6"/>
  <c r="AW70" i="6"/>
  <c r="AG68" i="6"/>
  <c r="AF68" i="6"/>
  <c r="AE68" i="6"/>
  <c r="AV67" i="6"/>
  <c r="AW63" i="6"/>
  <c r="AV63" i="6"/>
  <c r="AH63" i="6"/>
  <c r="AW60" i="6"/>
  <c r="AV60" i="6"/>
  <c r="AU60" i="6"/>
  <c r="AT60" i="6"/>
  <c r="AS60" i="6"/>
  <c r="AR60" i="6"/>
  <c r="AQ60" i="6"/>
  <c r="AP60" i="6"/>
  <c r="AO60" i="6"/>
  <c r="AN60" i="6"/>
  <c r="AM60" i="6"/>
  <c r="AL60" i="6"/>
  <c r="AK60" i="6"/>
  <c r="AJ60" i="6"/>
  <c r="AI60" i="6"/>
  <c r="AH60" i="6"/>
  <c r="AX60" i="6"/>
  <c r="AZ60" i="6"/>
  <c r="AG60" i="6"/>
  <c r="AF60" i="6"/>
  <c r="AE60" i="6"/>
  <c r="AD60" i="6"/>
  <c r="AC60" i="6"/>
  <c r="AB60" i="6"/>
  <c r="AA60" i="6"/>
  <c r="Z60" i="6"/>
  <c r="Y60" i="6"/>
  <c r="X60" i="6"/>
  <c r="W60" i="6"/>
  <c r="V60" i="6"/>
  <c r="U60" i="6"/>
  <c r="T60" i="6"/>
  <c r="S60" i="6"/>
  <c r="F60" i="6"/>
  <c r="AW59" i="6"/>
  <c r="AV59" i="6"/>
  <c r="AU59"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AX59" i="6"/>
  <c r="AZ59" i="6"/>
  <c r="AW57" i="6"/>
  <c r="AV57" i="6"/>
  <c r="AU57" i="6"/>
  <c r="AT57" i="6"/>
  <c r="AS57" i="6"/>
  <c r="AR57" i="6"/>
  <c r="AQ57" i="6"/>
  <c r="AP57" i="6"/>
  <c r="AO57" i="6"/>
  <c r="AN57" i="6"/>
  <c r="AM57" i="6"/>
  <c r="AL57" i="6"/>
  <c r="AK57" i="6"/>
  <c r="AJ57" i="6"/>
  <c r="AI57" i="6"/>
  <c r="AH57" i="6"/>
  <c r="AG57" i="6"/>
  <c r="AF57" i="6"/>
  <c r="AE57" i="6"/>
  <c r="AD57" i="6"/>
  <c r="AC57" i="6"/>
  <c r="AB57" i="6"/>
  <c r="AA57" i="6"/>
  <c r="Z57" i="6"/>
  <c r="Y57" i="6"/>
  <c r="X57" i="6"/>
  <c r="W57" i="6"/>
  <c r="V57" i="6"/>
  <c r="AX57" i="6"/>
  <c r="AZ57" i="6"/>
  <c r="U57" i="6"/>
  <c r="T57" i="6"/>
  <c r="S57" i="6"/>
  <c r="F57"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X56" i="6"/>
  <c r="AX56" i="6"/>
  <c r="AZ56" i="6"/>
  <c r="W56" i="6"/>
  <c r="V56" i="6"/>
  <c r="U56" i="6"/>
  <c r="T56" i="6"/>
  <c r="S56" i="6"/>
  <c r="AW54" i="6"/>
  <c r="AV54" i="6"/>
  <c r="AU54" i="6"/>
  <c r="AT54" i="6"/>
  <c r="AS54" i="6"/>
  <c r="AR54" i="6"/>
  <c r="AQ54" i="6"/>
  <c r="AP54" i="6"/>
  <c r="AO54" i="6"/>
  <c r="AN54" i="6"/>
  <c r="AM54" i="6"/>
  <c r="AL54" i="6"/>
  <c r="AK54" i="6"/>
  <c r="AJ54" i="6"/>
  <c r="AI54" i="6"/>
  <c r="AH54" i="6"/>
  <c r="AG54" i="6"/>
  <c r="AF54" i="6"/>
  <c r="AE54" i="6"/>
  <c r="AD54" i="6"/>
  <c r="AC54" i="6"/>
  <c r="AB54" i="6"/>
  <c r="AA54" i="6"/>
  <c r="Z54" i="6"/>
  <c r="Y54" i="6"/>
  <c r="X54" i="6"/>
  <c r="W54" i="6"/>
  <c r="V54" i="6"/>
  <c r="U54" i="6"/>
  <c r="T54" i="6"/>
  <c r="S54" i="6"/>
  <c r="F54" i="6"/>
  <c r="AW53" i="6"/>
  <c r="AV53" i="6"/>
  <c r="AU53" i="6"/>
  <c r="AT53" i="6"/>
  <c r="AS53" i="6"/>
  <c r="AR53" i="6"/>
  <c r="AQ53" i="6"/>
  <c r="AP53" i="6"/>
  <c r="AO53" i="6"/>
  <c r="AN53" i="6"/>
  <c r="AM53" i="6"/>
  <c r="AL53" i="6"/>
  <c r="AK53" i="6"/>
  <c r="AJ53" i="6"/>
  <c r="AI53" i="6"/>
  <c r="AH53" i="6"/>
  <c r="AG53" i="6"/>
  <c r="AF53" i="6"/>
  <c r="AE53" i="6"/>
  <c r="AD53" i="6"/>
  <c r="AC53" i="6"/>
  <c r="AB53" i="6"/>
  <c r="AX53" i="6"/>
  <c r="AZ53" i="6"/>
  <c r="AA53" i="6"/>
  <c r="Z53" i="6"/>
  <c r="Y53" i="6"/>
  <c r="X53" i="6"/>
  <c r="W53" i="6"/>
  <c r="V53" i="6"/>
  <c r="U53" i="6"/>
  <c r="T53" i="6"/>
  <c r="S53" i="6"/>
  <c r="AW51" i="6"/>
  <c r="AV51" i="6"/>
  <c r="AU51" i="6"/>
  <c r="AT51" i="6"/>
  <c r="AS51" i="6"/>
  <c r="AR51" i="6"/>
  <c r="AQ51" i="6"/>
  <c r="AP51" i="6"/>
  <c r="AO51" i="6"/>
  <c r="AN51" i="6"/>
  <c r="AM51" i="6"/>
  <c r="AL51" i="6"/>
  <c r="AK51" i="6"/>
  <c r="AJ51" i="6"/>
  <c r="AI51" i="6"/>
  <c r="AH51" i="6"/>
  <c r="AG51" i="6"/>
  <c r="AF51" i="6"/>
  <c r="AE51" i="6"/>
  <c r="AD51" i="6"/>
  <c r="AX51" i="6"/>
  <c r="AZ51" i="6"/>
  <c r="AC51" i="6"/>
  <c r="AB51" i="6"/>
  <c r="AA51" i="6"/>
  <c r="Z51" i="6"/>
  <c r="Y51" i="6"/>
  <c r="X51" i="6"/>
  <c r="W51" i="6"/>
  <c r="V51" i="6"/>
  <c r="U51" i="6"/>
  <c r="T51" i="6"/>
  <c r="S51" i="6"/>
  <c r="F51" i="6"/>
  <c r="AW50" i="6"/>
  <c r="AV50" i="6"/>
  <c r="AU50" i="6"/>
  <c r="AT50" i="6"/>
  <c r="AS50" i="6"/>
  <c r="AR50" i="6"/>
  <c r="AQ50" i="6"/>
  <c r="AP50" i="6"/>
  <c r="AO50" i="6"/>
  <c r="AN50" i="6"/>
  <c r="AM50" i="6"/>
  <c r="AL50" i="6"/>
  <c r="AK50" i="6"/>
  <c r="AJ50" i="6"/>
  <c r="AI50" i="6"/>
  <c r="AH50" i="6"/>
  <c r="AG50" i="6"/>
  <c r="AF50" i="6"/>
  <c r="AX50" i="6"/>
  <c r="AZ50" i="6"/>
  <c r="AE50" i="6"/>
  <c r="AD50" i="6"/>
  <c r="AC50" i="6"/>
  <c r="AB50" i="6"/>
  <c r="AA50" i="6"/>
  <c r="Z50" i="6"/>
  <c r="Y50" i="6"/>
  <c r="X50" i="6"/>
  <c r="W50" i="6"/>
  <c r="V50" i="6"/>
  <c r="U50" i="6"/>
  <c r="T50" i="6"/>
  <c r="S50" i="6"/>
  <c r="AW48" i="6"/>
  <c r="AV48" i="6"/>
  <c r="AU48" i="6"/>
  <c r="AT48" i="6"/>
  <c r="AS48" i="6"/>
  <c r="AR48" i="6"/>
  <c r="AQ48" i="6"/>
  <c r="AP48" i="6"/>
  <c r="AO48" i="6"/>
  <c r="AN48" i="6"/>
  <c r="AM48" i="6"/>
  <c r="AL48" i="6"/>
  <c r="AK48" i="6"/>
  <c r="AJ48" i="6"/>
  <c r="AI48" i="6"/>
  <c r="AH48" i="6"/>
  <c r="AX48" i="6"/>
  <c r="AZ48" i="6"/>
  <c r="AG48" i="6"/>
  <c r="AF48" i="6"/>
  <c r="AE48" i="6"/>
  <c r="AD48" i="6"/>
  <c r="AC48" i="6"/>
  <c r="AB48" i="6"/>
  <c r="AA48" i="6"/>
  <c r="Z48" i="6"/>
  <c r="Y48" i="6"/>
  <c r="X48" i="6"/>
  <c r="W48" i="6"/>
  <c r="V48" i="6"/>
  <c r="U48" i="6"/>
  <c r="T48" i="6"/>
  <c r="S48" i="6"/>
  <c r="F48" i="6"/>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AX47" i="6"/>
  <c r="AZ47" i="6"/>
  <c r="AW45" i="6"/>
  <c r="AV45" i="6"/>
  <c r="AU45" i="6"/>
  <c r="AT45" i="6"/>
  <c r="AS45" i="6"/>
  <c r="AR45" i="6"/>
  <c r="AQ45" i="6"/>
  <c r="AP45" i="6"/>
  <c r="AO45" i="6"/>
  <c r="AN45" i="6"/>
  <c r="AM45" i="6"/>
  <c r="AL45" i="6"/>
  <c r="AK45" i="6"/>
  <c r="AJ45" i="6"/>
  <c r="AI45" i="6"/>
  <c r="AH45" i="6"/>
  <c r="AG45" i="6"/>
  <c r="AF45" i="6"/>
  <c r="AE45" i="6"/>
  <c r="AD45" i="6"/>
  <c r="AC45" i="6"/>
  <c r="AB45" i="6"/>
  <c r="AA45" i="6"/>
  <c r="Z45" i="6"/>
  <c r="Y45" i="6"/>
  <c r="X45" i="6"/>
  <c r="W45" i="6"/>
  <c r="V45" i="6"/>
  <c r="U45" i="6"/>
  <c r="T45" i="6"/>
  <c r="S45" i="6"/>
  <c r="F45" i="6"/>
  <c r="AW44" i="6"/>
  <c r="AV44" i="6"/>
  <c r="AU44" i="6"/>
  <c r="AT44" i="6"/>
  <c r="AS44" i="6"/>
  <c r="AR44" i="6"/>
  <c r="AQ44" i="6"/>
  <c r="AP44" i="6"/>
  <c r="AO44" i="6"/>
  <c r="AN44" i="6"/>
  <c r="AM44" i="6"/>
  <c r="AL44" i="6"/>
  <c r="AK44" i="6"/>
  <c r="AJ44" i="6"/>
  <c r="AI44" i="6"/>
  <c r="AH44" i="6"/>
  <c r="AG44" i="6"/>
  <c r="AF44" i="6"/>
  <c r="AE44" i="6"/>
  <c r="AD44" i="6"/>
  <c r="AC44" i="6"/>
  <c r="AB44" i="6"/>
  <c r="AA44" i="6"/>
  <c r="Z44" i="6"/>
  <c r="Y44" i="6"/>
  <c r="X44" i="6"/>
  <c r="W44" i="6"/>
  <c r="V44" i="6"/>
  <c r="U44" i="6"/>
  <c r="T44" i="6"/>
  <c r="S44" i="6"/>
  <c r="AW42" i="6"/>
  <c r="AV42" i="6"/>
  <c r="AU42" i="6"/>
  <c r="AT42" i="6"/>
  <c r="AS42" i="6"/>
  <c r="AR42" i="6"/>
  <c r="AQ42" i="6"/>
  <c r="AP42" i="6"/>
  <c r="AO42" i="6"/>
  <c r="AN42" i="6"/>
  <c r="AM42" i="6"/>
  <c r="AL42" i="6"/>
  <c r="AK42" i="6"/>
  <c r="AJ42" i="6"/>
  <c r="AI42" i="6"/>
  <c r="AH42" i="6"/>
  <c r="AG42" i="6"/>
  <c r="AF42" i="6"/>
  <c r="AE42" i="6"/>
  <c r="AD42" i="6"/>
  <c r="AC42" i="6"/>
  <c r="AB42" i="6"/>
  <c r="AA42" i="6"/>
  <c r="Z42" i="6"/>
  <c r="Y42" i="6"/>
  <c r="X42" i="6"/>
  <c r="W42" i="6"/>
  <c r="V42" i="6"/>
  <c r="U42" i="6"/>
  <c r="T42" i="6"/>
  <c r="S42" i="6"/>
  <c r="F42" i="6"/>
  <c r="AW41" i="6"/>
  <c r="AV41" i="6"/>
  <c r="AU41" i="6"/>
  <c r="AT41" i="6"/>
  <c r="AS41" i="6"/>
  <c r="AR41" i="6"/>
  <c r="AQ41" i="6"/>
  <c r="AP41" i="6"/>
  <c r="AO41" i="6"/>
  <c r="AN41" i="6"/>
  <c r="AM41" i="6"/>
  <c r="AL41" i="6"/>
  <c r="AK41" i="6"/>
  <c r="AJ41" i="6"/>
  <c r="AI41" i="6"/>
  <c r="AH41" i="6"/>
  <c r="AG41" i="6"/>
  <c r="AF41" i="6"/>
  <c r="AE41" i="6"/>
  <c r="AD41" i="6"/>
  <c r="AC41" i="6"/>
  <c r="AB41" i="6"/>
  <c r="AX41" i="6"/>
  <c r="AZ41" i="6"/>
  <c r="AA41" i="6"/>
  <c r="Z41" i="6"/>
  <c r="Y41" i="6"/>
  <c r="X41" i="6"/>
  <c r="W41" i="6"/>
  <c r="V41" i="6"/>
  <c r="U41" i="6"/>
  <c r="T41" i="6"/>
  <c r="S41" i="6"/>
  <c r="AW39" i="6"/>
  <c r="AV39" i="6"/>
  <c r="AU39" i="6"/>
  <c r="AT39" i="6"/>
  <c r="AS39" i="6"/>
  <c r="AR39" i="6"/>
  <c r="AQ39" i="6"/>
  <c r="AP39" i="6"/>
  <c r="AO39" i="6"/>
  <c r="AN39" i="6"/>
  <c r="AM39" i="6"/>
  <c r="AL39" i="6"/>
  <c r="AK39" i="6"/>
  <c r="AJ39" i="6"/>
  <c r="AI39" i="6"/>
  <c r="AH39" i="6"/>
  <c r="AG39" i="6"/>
  <c r="AF39" i="6"/>
  <c r="AE39" i="6"/>
  <c r="AD39" i="6"/>
  <c r="AX39" i="6"/>
  <c r="AZ39" i="6"/>
  <c r="AC39" i="6"/>
  <c r="AB39" i="6"/>
  <c r="AA39" i="6"/>
  <c r="Z39" i="6"/>
  <c r="Y39" i="6"/>
  <c r="X39" i="6"/>
  <c r="W39" i="6"/>
  <c r="V39" i="6"/>
  <c r="U39" i="6"/>
  <c r="T39" i="6"/>
  <c r="S39" i="6"/>
  <c r="F39" i="6"/>
  <c r="AW38" i="6"/>
  <c r="AV38" i="6"/>
  <c r="AU38" i="6"/>
  <c r="AT38" i="6"/>
  <c r="AS38" i="6"/>
  <c r="AR38" i="6"/>
  <c r="AQ38" i="6"/>
  <c r="AP38" i="6"/>
  <c r="AO38" i="6"/>
  <c r="AN38" i="6"/>
  <c r="AM38" i="6"/>
  <c r="AL38" i="6"/>
  <c r="AK38" i="6"/>
  <c r="AJ38" i="6"/>
  <c r="AI38" i="6"/>
  <c r="AH38" i="6"/>
  <c r="AG38" i="6"/>
  <c r="AF38" i="6"/>
  <c r="AX38" i="6"/>
  <c r="AZ38" i="6"/>
  <c r="AE38" i="6"/>
  <c r="AD38" i="6"/>
  <c r="AC38" i="6"/>
  <c r="AB38" i="6"/>
  <c r="AA38" i="6"/>
  <c r="Z38" i="6"/>
  <c r="Y38" i="6"/>
  <c r="X38" i="6"/>
  <c r="W38" i="6"/>
  <c r="V38" i="6"/>
  <c r="U38" i="6"/>
  <c r="T38" i="6"/>
  <c r="S38" i="6"/>
  <c r="AW36" i="6"/>
  <c r="AV36" i="6"/>
  <c r="AU36" i="6"/>
  <c r="AT36" i="6"/>
  <c r="AS36" i="6"/>
  <c r="AR36" i="6"/>
  <c r="AQ36" i="6"/>
  <c r="AP36" i="6"/>
  <c r="AO36" i="6"/>
  <c r="AN36" i="6"/>
  <c r="AM36" i="6"/>
  <c r="AL36" i="6"/>
  <c r="AK36" i="6"/>
  <c r="AJ36" i="6"/>
  <c r="AI36" i="6"/>
  <c r="AH36" i="6"/>
  <c r="AX36" i="6"/>
  <c r="AZ36" i="6"/>
  <c r="AG36" i="6"/>
  <c r="AF36" i="6"/>
  <c r="AE36" i="6"/>
  <c r="AD36" i="6"/>
  <c r="AC36" i="6"/>
  <c r="AB36" i="6"/>
  <c r="AA36" i="6"/>
  <c r="Z36" i="6"/>
  <c r="Y36" i="6"/>
  <c r="X36" i="6"/>
  <c r="W36" i="6"/>
  <c r="V36" i="6"/>
  <c r="U36" i="6"/>
  <c r="T36" i="6"/>
  <c r="S36" i="6"/>
  <c r="F36"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AX35" i="6"/>
  <c r="AZ35"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F33"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AX32" i="6"/>
  <c r="AZ32" i="6"/>
  <c r="W32" i="6"/>
  <c r="V32" i="6"/>
  <c r="U32" i="6"/>
  <c r="T32" i="6"/>
  <c r="S32"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F30" i="6"/>
  <c r="AW29" i="6"/>
  <c r="AV29" i="6"/>
  <c r="AU29" i="6"/>
  <c r="AT29" i="6"/>
  <c r="AS29" i="6"/>
  <c r="AR29" i="6"/>
  <c r="AQ29" i="6"/>
  <c r="AP29" i="6"/>
  <c r="AO29" i="6"/>
  <c r="AN29" i="6"/>
  <c r="AM29" i="6"/>
  <c r="AL29" i="6"/>
  <c r="AK29" i="6"/>
  <c r="AJ29" i="6"/>
  <c r="AI29" i="6"/>
  <c r="AH29" i="6"/>
  <c r="AG29" i="6"/>
  <c r="AF29" i="6"/>
  <c r="AE29" i="6"/>
  <c r="AD29" i="6"/>
  <c r="AC29" i="6"/>
  <c r="AB29" i="6"/>
  <c r="AX29" i="6"/>
  <c r="AZ29" i="6"/>
  <c r="AA29" i="6"/>
  <c r="Z29" i="6"/>
  <c r="Y29" i="6"/>
  <c r="X29" i="6"/>
  <c r="W29" i="6"/>
  <c r="V29" i="6"/>
  <c r="U29" i="6"/>
  <c r="T29" i="6"/>
  <c r="S29" i="6"/>
  <c r="AW27" i="6"/>
  <c r="AV27" i="6"/>
  <c r="AU27" i="6"/>
  <c r="AT27" i="6"/>
  <c r="AS27" i="6"/>
  <c r="AR27" i="6"/>
  <c r="AQ27" i="6"/>
  <c r="AP27" i="6"/>
  <c r="AO27" i="6"/>
  <c r="AN27" i="6"/>
  <c r="AM27" i="6"/>
  <c r="AL27" i="6"/>
  <c r="AK27" i="6"/>
  <c r="AJ27" i="6"/>
  <c r="AI27" i="6"/>
  <c r="AH27" i="6"/>
  <c r="AG27" i="6"/>
  <c r="AF27" i="6"/>
  <c r="AE27" i="6"/>
  <c r="AD27" i="6"/>
  <c r="AX27" i="6"/>
  <c r="AZ27" i="6"/>
  <c r="AC27" i="6"/>
  <c r="AB27" i="6"/>
  <c r="AA27" i="6"/>
  <c r="Z27" i="6"/>
  <c r="Y27" i="6"/>
  <c r="X27" i="6"/>
  <c r="W27" i="6"/>
  <c r="V27" i="6"/>
  <c r="U27" i="6"/>
  <c r="T27" i="6"/>
  <c r="S27" i="6"/>
  <c r="F27" i="6"/>
  <c r="AW26" i="6"/>
  <c r="AV26" i="6"/>
  <c r="AU26" i="6"/>
  <c r="AT26" i="6"/>
  <c r="AS26" i="6"/>
  <c r="AR26" i="6"/>
  <c r="AQ26" i="6"/>
  <c r="AP26" i="6"/>
  <c r="AO26" i="6"/>
  <c r="AN26" i="6"/>
  <c r="AM26" i="6"/>
  <c r="AL26" i="6"/>
  <c r="AK26" i="6"/>
  <c r="AJ26" i="6"/>
  <c r="AI26" i="6"/>
  <c r="AH26" i="6"/>
  <c r="AG26" i="6"/>
  <c r="AF26" i="6"/>
  <c r="AX26" i="6"/>
  <c r="AZ26" i="6"/>
  <c r="AE26" i="6"/>
  <c r="AD26" i="6"/>
  <c r="AC26" i="6"/>
  <c r="AB26" i="6"/>
  <c r="AA26" i="6"/>
  <c r="Z26" i="6"/>
  <c r="Y26" i="6"/>
  <c r="X26" i="6"/>
  <c r="W26" i="6"/>
  <c r="V26" i="6"/>
  <c r="U26" i="6"/>
  <c r="T26" i="6"/>
  <c r="S26" i="6"/>
  <c r="B25" i="6"/>
  <c r="B28" i="6"/>
  <c r="B31" i="6"/>
  <c r="B34" i="6"/>
  <c r="B37" i="6"/>
  <c r="B40" i="6"/>
  <c r="B43" i="6"/>
  <c r="B46" i="6"/>
  <c r="B49" i="6"/>
  <c r="B52" i="6"/>
  <c r="B55" i="6"/>
  <c r="B58" i="6"/>
  <c r="AW24" i="6"/>
  <c r="AV24" i="6"/>
  <c r="AU24" i="6"/>
  <c r="AT24" i="6"/>
  <c r="AS24" i="6"/>
  <c r="AR24" i="6"/>
  <c r="AQ24" i="6"/>
  <c r="AP24" i="6"/>
  <c r="AO24" i="6"/>
  <c r="AN24" i="6"/>
  <c r="AM24" i="6"/>
  <c r="AL24" i="6"/>
  <c r="AK24" i="6"/>
  <c r="AJ24" i="6"/>
  <c r="AI24" i="6"/>
  <c r="AH24" i="6"/>
  <c r="AX24" i="6"/>
  <c r="AZ24" i="6"/>
  <c r="AG24" i="6"/>
  <c r="AF24" i="6"/>
  <c r="AE24" i="6"/>
  <c r="AD24" i="6"/>
  <c r="AC24" i="6"/>
  <c r="AB24" i="6"/>
  <c r="AA24" i="6"/>
  <c r="Z24" i="6"/>
  <c r="Y24" i="6"/>
  <c r="X24" i="6"/>
  <c r="W24" i="6"/>
  <c r="V24" i="6"/>
  <c r="U24" i="6"/>
  <c r="T24" i="6"/>
  <c r="S24" i="6"/>
  <c r="F24" i="6"/>
  <c r="AG70"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AX23" i="6"/>
  <c r="AZ23" i="6"/>
  <c r="S23" i="6"/>
  <c r="AW19" i="6"/>
  <c r="AW20" i="6"/>
  <c r="AW21" i="6"/>
  <c r="AV19" i="6"/>
  <c r="AV20" i="6"/>
  <c r="AV21" i="6"/>
  <c r="AU19" i="6"/>
  <c r="AU20" i="6"/>
  <c r="AU21" i="6"/>
  <c r="AX17" i="6"/>
  <c r="BC14" i="6"/>
  <c r="AC2" i="6"/>
  <c r="W20" i="6" s="1"/>
  <c r="W21" i="6" s="1"/>
  <c r="AX36" i="8"/>
  <c r="AZ36" i="8"/>
  <c r="AN67" i="8"/>
  <c r="U63" i="8"/>
  <c r="T63" i="8"/>
  <c r="AB64" i="8"/>
  <c r="AA64" i="8"/>
  <c r="AV63" i="8"/>
  <c r="S67" i="8"/>
  <c r="AC70" i="8"/>
  <c r="AV68" i="8"/>
  <c r="AE64" i="8"/>
  <c r="Z63" i="8"/>
  <c r="AU69" i="8"/>
  <c r="AU68" i="8"/>
  <c r="AI67" i="8"/>
  <c r="AD64" i="8"/>
  <c r="AT69" i="8"/>
  <c r="AH68" i="8"/>
  <c r="AH67" i="8"/>
  <c r="AC64" i="8"/>
  <c r="AS69" i="8"/>
  <c r="AG68" i="8"/>
  <c r="Z67" i="8"/>
  <c r="S63" i="8"/>
  <c r="AR69" i="8"/>
  <c r="AF68" i="8"/>
  <c r="Y67" i="8"/>
  <c r="AQ69" i="8"/>
  <c r="AE68" i="8"/>
  <c r="X67" i="8"/>
  <c r="AX62" i="8"/>
  <c r="AZ62" i="8"/>
  <c r="AP69" i="8"/>
  <c r="AD68" i="8"/>
  <c r="AU63" i="8"/>
  <c r="AW62" i="8"/>
  <c r="AK69" i="8"/>
  <c r="AC68" i="8"/>
  <c r="AT63" i="8"/>
  <c r="AK62" i="8"/>
  <c r="AB68" i="8"/>
  <c r="AJ69" i="8"/>
  <c r="AX53" i="8"/>
  <c r="AZ53" i="8"/>
  <c r="AP70" i="8"/>
  <c r="Z70" i="8"/>
  <c r="AO69" i="8"/>
  <c r="Y69" i="8"/>
  <c r="AN68" i="8"/>
  <c r="X68" i="8"/>
  <c r="AM67" i="8"/>
  <c r="W67" i="8"/>
  <c r="AN64" i="8"/>
  <c r="X64" i="8"/>
  <c r="AO63" i="8"/>
  <c r="Y63" i="8"/>
  <c r="AP62" i="8"/>
  <c r="Z62" i="8"/>
  <c r="AO70" i="8"/>
  <c r="Y70" i="8"/>
  <c r="AN69" i="8"/>
  <c r="X69" i="8"/>
  <c r="AM68" i="8"/>
  <c r="W68" i="8"/>
  <c r="AL67" i="8"/>
  <c r="V67" i="8"/>
  <c r="AM64" i="8"/>
  <c r="W64" i="8"/>
  <c r="AN63" i="8"/>
  <c r="X63" i="8"/>
  <c r="AO62" i="8"/>
  <c r="Y62" i="8"/>
  <c r="AN70" i="8"/>
  <c r="X70" i="8"/>
  <c r="AM69" i="8"/>
  <c r="W69" i="8"/>
  <c r="AL68" i="8"/>
  <c r="V68" i="8"/>
  <c r="AK67" i="8"/>
  <c r="U67" i="8"/>
  <c r="AL64" i="8"/>
  <c r="V64" i="8"/>
  <c r="AM63" i="8"/>
  <c r="W63" i="8"/>
  <c r="AN62" i="8"/>
  <c r="X62" i="8"/>
  <c r="AM70" i="8"/>
  <c r="W70" i="8"/>
  <c r="AL69" i="8"/>
  <c r="V69" i="8"/>
  <c r="AK68" i="8"/>
  <c r="U68" i="8"/>
  <c r="AJ67" i="8"/>
  <c r="T67" i="8"/>
  <c r="AK64" i="8"/>
  <c r="U64" i="8"/>
  <c r="AL63" i="8"/>
  <c r="V63" i="8"/>
  <c r="AM62" i="8"/>
  <c r="W62" i="8"/>
  <c r="AV70" i="8"/>
  <c r="AB70" i="8"/>
  <c r="AI69" i="8"/>
  <c r="AT68" i="8"/>
  <c r="Z68" i="8"/>
  <c r="AG67" i="8"/>
  <c r="AT64" i="8"/>
  <c r="Z64" i="8"/>
  <c r="AI63" i="8"/>
  <c r="AV62" i="8"/>
  <c r="AB62" i="8"/>
  <c r="AU70" i="8"/>
  <c r="AH69" i="8"/>
  <c r="AS68" i="8"/>
  <c r="Y68" i="8"/>
  <c r="AF67" i="8"/>
  <c r="AS64" i="8"/>
  <c r="Y64" i="8"/>
  <c r="AU62" i="8"/>
  <c r="AA62" i="8"/>
  <c r="V70" i="8"/>
  <c r="AG69" i="8"/>
  <c r="AR68" i="8"/>
  <c r="T68" i="8"/>
  <c r="AE67" i="8"/>
  <c r="T64" i="8"/>
  <c r="AG63" i="8"/>
  <c r="V62" i="8"/>
  <c r="AF69" i="8"/>
  <c r="AQ64" i="8"/>
  <c r="AF63" i="8"/>
  <c r="U62" i="8"/>
  <c r="AR70" i="8"/>
  <c r="AE69" i="8"/>
  <c r="AP68" i="8"/>
  <c r="AW67" i="8"/>
  <c r="AC67" i="8"/>
  <c r="AE63" i="8"/>
  <c r="T62" i="8"/>
  <c r="AQ70" i="8"/>
  <c r="AD69" i="8"/>
  <c r="AO68" i="8"/>
  <c r="AV67" i="8"/>
  <c r="AB67" i="8"/>
  <c r="AO64" i="8"/>
  <c r="AD63" i="8"/>
  <c r="AQ62" i="8"/>
  <c r="AL70" i="8"/>
  <c r="AC69" i="8"/>
  <c r="AJ68" i="8"/>
  <c r="AU67" i="8"/>
  <c r="AA67" i="8"/>
  <c r="AJ64" i="8"/>
  <c r="AC63" i="8"/>
  <c r="AK70" i="8"/>
  <c r="AV69" i="8"/>
  <c r="AI68" i="8"/>
  <c r="AA70" i="8"/>
  <c r="AH63" i="8"/>
  <c r="AT70" i="8"/>
  <c r="AR64" i="8"/>
  <c r="AT62" i="8"/>
  <c r="AS70" i="8"/>
  <c r="U70" i="8"/>
  <c r="AQ68" i="8"/>
  <c r="S68" i="8"/>
  <c r="AD67" i="8"/>
  <c r="S64" i="8"/>
  <c r="AS62" i="8"/>
  <c r="T70" i="8"/>
  <c r="AP64" i="8"/>
  <c r="AR62" i="8"/>
  <c r="S70" i="8"/>
  <c r="AX63" i="8"/>
  <c r="AZ63" i="8"/>
  <c r="S62" i="8"/>
  <c r="AW69" i="8"/>
  <c r="AW63" i="8"/>
  <c r="AL62" i="8"/>
  <c r="AX45" i="8"/>
  <c r="AZ45" i="8"/>
  <c r="AC62" i="8"/>
  <c r="AA63" i="8"/>
  <c r="AF64" i="8"/>
  <c r="AW68" i="8"/>
  <c r="AD70" i="8"/>
  <c r="AD62" i="8"/>
  <c r="AB63" i="8"/>
  <c r="AG64" i="8"/>
  <c r="S69" i="8"/>
  <c r="AE70" i="8"/>
  <c r="AX33" i="8"/>
  <c r="AZ33" i="8"/>
  <c r="AE62" i="8"/>
  <c r="AJ63" i="8"/>
  <c r="AH64" i="8"/>
  <c r="T69" i="8"/>
  <c r="AF70" i="8"/>
  <c r="AF62" i="8"/>
  <c r="AK63" i="8"/>
  <c r="AI64" i="8"/>
  <c r="AR67" i="8"/>
  <c r="AG70" i="8"/>
  <c r="AX32" i="8"/>
  <c r="AZ32" i="8"/>
  <c r="AP63" i="8"/>
  <c r="AS67" i="8"/>
  <c r="Z69" i="8"/>
  <c r="AH70" i="8"/>
  <c r="AT67" i="8"/>
  <c r="AO67" i="8"/>
  <c r="AP67" i="8"/>
  <c r="AQ67" i="8"/>
  <c r="U69" i="8"/>
  <c r="AG62" i="8"/>
  <c r="AU64" i="8"/>
  <c r="AX29" i="8"/>
  <c r="AZ29" i="8"/>
  <c r="AH62" i="8"/>
  <c r="AQ63" i="8"/>
  <c r="AV64" i="8"/>
  <c r="AA69" i="8"/>
  <c r="AI70" i="8"/>
  <c r="AI62" i="8"/>
  <c r="AR63" i="8"/>
  <c r="AW64" i="8"/>
  <c r="AA68" i="8"/>
  <c r="AB69" i="8"/>
  <c r="AJ70" i="8"/>
  <c r="AX42" i="8"/>
  <c r="AZ42" i="8"/>
  <c r="AX41" i="8"/>
  <c r="AZ41" i="8"/>
  <c r="AX30" i="8"/>
  <c r="AZ30" i="8"/>
  <c r="AQ20" i="8"/>
  <c r="AQ21" i="8"/>
  <c r="AA20" i="8"/>
  <c r="AA21" i="8"/>
  <c r="AE20" i="8"/>
  <c r="AE21" i="8"/>
  <c r="AV68" i="6"/>
  <c r="AF69" i="6"/>
  <c r="AX30" i="6"/>
  <c r="AZ30" i="6"/>
  <c r="AG62" i="6"/>
  <c r="AV64" i="6"/>
  <c r="AG69" i="6"/>
  <c r="AX33" i="6"/>
  <c r="AZ33" i="6"/>
  <c r="AX42" i="6"/>
  <c r="AZ42" i="6"/>
  <c r="AX54" i="6"/>
  <c r="AZ54" i="6"/>
  <c r="AH62" i="6"/>
  <c r="AW64" i="6"/>
  <c r="AH69" i="6"/>
  <c r="AI62" i="6"/>
  <c r="AV70" i="6"/>
  <c r="AF70" i="6"/>
  <c r="AU69" i="6"/>
  <c r="AE69" i="6"/>
  <c r="AT68" i="6"/>
  <c r="AD68" i="6"/>
  <c r="AS67" i="6"/>
  <c r="AC67" i="6"/>
  <c r="AT64" i="6"/>
  <c r="AD64" i="6"/>
  <c r="AU63" i="6"/>
  <c r="AE63" i="6"/>
  <c r="AV62" i="6"/>
  <c r="AF62" i="6"/>
  <c r="AQ67" i="6"/>
  <c r="AB64" i="6"/>
  <c r="AC63" i="6"/>
  <c r="AT62" i="6"/>
  <c r="AR69" i="6"/>
  <c r="AB69" i="6"/>
  <c r="AA68" i="6"/>
  <c r="AQ64" i="6"/>
  <c r="AR63" i="6"/>
  <c r="AC62" i="6"/>
  <c r="AB70" i="6"/>
  <c r="AA69" i="6"/>
  <c r="Z68" i="6"/>
  <c r="Y67" i="6"/>
  <c r="AQ63" i="6"/>
  <c r="AR62" i="6"/>
  <c r="AQ70" i="6"/>
  <c r="AP69" i="6"/>
  <c r="AO68" i="6"/>
  <c r="AN67" i="6"/>
  <c r="Y64" i="6"/>
  <c r="AQ62" i="6"/>
  <c r="AK68" i="6"/>
  <c r="U64" i="6"/>
  <c r="AK69" i="6"/>
  <c r="AJ68" i="6"/>
  <c r="AI67" i="6"/>
  <c r="T64" i="6"/>
  <c r="AK63" i="6"/>
  <c r="V62" i="6"/>
  <c r="AJ69" i="6"/>
  <c r="T69" i="6"/>
  <c r="S68" i="6"/>
  <c r="AI64" i="6"/>
  <c r="T63" i="6"/>
  <c r="T70" i="6"/>
  <c r="AH68" i="6"/>
  <c r="S63" i="6"/>
  <c r="T62" i="6"/>
  <c r="AU70" i="6"/>
  <c r="AE70" i="6"/>
  <c r="AT69" i="6"/>
  <c r="AD69" i="6"/>
  <c r="AS68" i="6"/>
  <c r="AC68" i="6"/>
  <c r="AR67" i="6"/>
  <c r="AB67" i="6"/>
  <c r="AS64" i="6"/>
  <c r="AC64" i="6"/>
  <c r="AT63" i="6"/>
  <c r="AD63" i="6"/>
  <c r="AU62" i="6"/>
  <c r="AE62" i="6"/>
  <c r="AB68" i="6"/>
  <c r="AR64" i="6"/>
  <c r="AS63" i="6"/>
  <c r="AD62" i="6"/>
  <c r="AC70" i="6"/>
  <c r="AQ68" i="6"/>
  <c r="AP67" i="6"/>
  <c r="AA64" i="6"/>
  <c r="AB63" i="6"/>
  <c r="AR70" i="6"/>
  <c r="AQ69" i="6"/>
  <c r="AP68" i="6"/>
  <c r="AP64" i="6"/>
  <c r="Z64" i="6"/>
  <c r="AA63" i="6"/>
  <c r="AB62" i="6"/>
  <c r="AA70" i="6"/>
  <c r="Z69" i="6"/>
  <c r="Y68" i="6"/>
  <c r="X67" i="6"/>
  <c r="Z63" i="6"/>
  <c r="AA62" i="6"/>
  <c r="AM70" i="6"/>
  <c r="AL69" i="6"/>
  <c r="U68" i="6"/>
  <c r="T67" i="6"/>
  <c r="AL63" i="6"/>
  <c r="V70" i="6"/>
  <c r="U69" i="6"/>
  <c r="T68" i="6"/>
  <c r="AJ64" i="6"/>
  <c r="U63" i="6"/>
  <c r="U70" i="6"/>
  <c r="AI68" i="6"/>
  <c r="AH67" i="6"/>
  <c r="S64" i="6"/>
  <c r="AK62" i="6"/>
  <c r="AI69" i="6"/>
  <c r="AW67" i="6"/>
  <c r="AH64" i="6"/>
  <c r="AJ62" i="6"/>
  <c r="AT70" i="6"/>
  <c r="AD70" i="6"/>
  <c r="AS69" i="6"/>
  <c r="AC69" i="6"/>
  <c r="AR68" i="6"/>
  <c r="AA67" i="6"/>
  <c r="AS62" i="6"/>
  <c r="AO64" i="6"/>
  <c r="W62" i="6"/>
  <c r="AS70" i="6"/>
  <c r="Z67" i="6"/>
  <c r="AO67" i="6"/>
  <c r="AP63" i="6"/>
  <c r="V63" i="6"/>
  <c r="AP70" i="6"/>
  <c r="Z70" i="6"/>
  <c r="AO69" i="6"/>
  <c r="Y69" i="6"/>
  <c r="AN68" i="6"/>
  <c r="X68" i="6"/>
  <c r="AM67" i="6"/>
  <c r="W67" i="6"/>
  <c r="AN64" i="6"/>
  <c r="X64" i="6"/>
  <c r="AO63" i="6"/>
  <c r="Y63" i="6"/>
  <c r="AP62" i="6"/>
  <c r="Z62" i="6"/>
  <c r="AO70" i="6"/>
  <c r="Y70" i="6"/>
  <c r="AN69" i="6"/>
  <c r="X69" i="6"/>
  <c r="AM68" i="6"/>
  <c r="W68" i="6"/>
  <c r="AL67" i="6"/>
  <c r="V67" i="6"/>
  <c r="AM64" i="6"/>
  <c r="W64" i="6"/>
  <c r="AN63" i="6"/>
  <c r="X63" i="6"/>
  <c r="AO62" i="6"/>
  <c r="Y62" i="6"/>
  <c r="AN70" i="6"/>
  <c r="X70" i="6"/>
  <c r="AM69" i="6"/>
  <c r="W69" i="6"/>
  <c r="AL68" i="6"/>
  <c r="V68" i="6"/>
  <c r="AK67" i="6"/>
  <c r="U67" i="6"/>
  <c r="AL64" i="6"/>
  <c r="V64" i="6"/>
  <c r="AM63" i="6"/>
  <c r="W63" i="6"/>
  <c r="AN62" i="6"/>
  <c r="X62" i="6"/>
  <c r="W70" i="6"/>
  <c r="V69" i="6"/>
  <c r="AJ67" i="6"/>
  <c r="AK64" i="6"/>
  <c r="AM62" i="6"/>
  <c r="AL70" i="6"/>
  <c r="S67" i="6"/>
  <c r="AL62" i="6"/>
  <c r="AK70" i="6"/>
  <c r="AJ63" i="6"/>
  <c r="U62" i="6"/>
  <c r="AJ70" i="6"/>
  <c r="AI63" i="6"/>
  <c r="S69" i="6"/>
  <c r="AE64" i="6"/>
  <c r="AG64" i="6"/>
  <c r="S62" i="6"/>
  <c r="AD67" i="6"/>
  <c r="AE67" i="6"/>
  <c r="AX62" i="6"/>
  <c r="AZ62" i="6"/>
  <c r="S70" i="6"/>
  <c r="AF63" i="6"/>
  <c r="AT67" i="6"/>
  <c r="AH70" i="6"/>
  <c r="AX63" i="6"/>
  <c r="AZ63" i="6"/>
  <c r="AU68" i="6"/>
  <c r="AF64" i="6"/>
  <c r="AW68" i="6"/>
  <c r="AU64" i="6"/>
  <c r="AX45" i="6"/>
  <c r="AZ45" i="6"/>
  <c r="AV69" i="6"/>
  <c r="AW62" i="6"/>
  <c r="AW69" i="6"/>
  <c r="AX44" i="6"/>
  <c r="AZ44" i="6"/>
  <c r="AF67" i="6"/>
  <c r="AG67" i="6"/>
  <c r="AG63" i="6"/>
  <c r="AU67" i="6"/>
  <c r="AI70" i="6"/>
  <c r="AX64" i="6"/>
  <c r="AZ64" i="6"/>
  <c r="T20" i="8"/>
  <c r="T21" i="8"/>
  <c r="AI20" i="8"/>
  <c r="AI21" i="8"/>
  <c r="Y20" i="8"/>
  <c r="Y21" i="8"/>
  <c r="BB8" i="8"/>
  <c r="U20" i="8"/>
  <c r="U21" i="8" s="1"/>
  <c r="AJ20" i="8"/>
  <c r="AJ21" i="8" s="1"/>
  <c r="V20" i="8"/>
  <c r="V21" i="8" s="1"/>
  <c r="W20" i="8"/>
  <c r="W21" i="8" s="1"/>
  <c r="AK20" i="8"/>
  <c r="AK21" i="8" s="1"/>
  <c r="Z20" i="8"/>
  <c r="Z21" i="8"/>
  <c r="X20" i="8"/>
  <c r="X21" i="8"/>
  <c r="AL20" i="8"/>
  <c r="AL21" i="8"/>
  <c r="AO20" i="8"/>
  <c r="AO21" i="8" s="1"/>
  <c r="AP20" i="8"/>
  <c r="AP21" i="8" s="1"/>
  <c r="AB20" i="8"/>
  <c r="AB21" i="8" s="1"/>
  <c r="AC20" i="8"/>
  <c r="AC21" i="8" s="1"/>
  <c r="AO20" i="6"/>
  <c r="AO21" i="6" s="1"/>
  <c r="AE20" i="6"/>
  <c r="AE21" i="6" s="1"/>
  <c r="Y20" i="6"/>
  <c r="Y21" i="6"/>
  <c r="AH20" i="6"/>
  <c r="AH21" i="6"/>
  <c r="AI20" i="6"/>
  <c r="AI21" i="6"/>
  <c r="AB20" i="6"/>
  <c r="AB21" i="6"/>
  <c r="BB8" i="6"/>
  <c r="AJ20" i="6"/>
  <c r="AJ21" i="6"/>
  <c r="AC20" i="6"/>
  <c r="AC21" i="6"/>
  <c r="AT20" i="6"/>
  <c r="AT21" i="6"/>
  <c r="AQ20" i="6"/>
  <c r="AQ21" i="6"/>
  <c r="AK20" i="6"/>
  <c r="AK21" i="6" s="1"/>
  <c r="AD20" i="6"/>
  <c r="AD21" i="6" s="1"/>
  <c r="S20" i="6"/>
  <c r="S21" i="6"/>
  <c r="AL20" i="6"/>
  <c r="AL21" i="6"/>
  <c r="AA20" i="6"/>
  <c r="AA21" i="6"/>
  <c r="AM20" i="6"/>
  <c r="AM21" i="6"/>
  <c r="AS20" i="6"/>
  <c r="AS21" i="6"/>
  <c r="T20" i="6"/>
  <c r="T21" i="6"/>
  <c r="AN20" i="6"/>
  <c r="AN21" i="6" s="1"/>
  <c r="AP20" i="6"/>
  <c r="AP21" i="6" s="1"/>
  <c r="X20" i="6"/>
  <c r="X21" i="6"/>
  <c r="AR20" i="6"/>
  <c r="AR21" i="6"/>
  <c r="AF20" i="6"/>
  <c r="AF21" i="6" s="1"/>
  <c r="U20" i="6"/>
  <c r="U21" i="6"/>
  <c r="Z20" i="6"/>
  <c r="Z21" i="6"/>
  <c r="AG20" i="6"/>
  <c r="AG21" i="6"/>
  <c r="V20" i="6"/>
  <c r="V21" i="6" s="1"/>
  <c r="S20" i="8" l="1"/>
  <c r="S21" i="8" s="1"/>
  <c r="AT20" i="8"/>
  <c r="AT21" i="8" s="1"/>
  <c r="AM20" i="8"/>
  <c r="AM21" i="8" s="1"/>
</calcChain>
</file>

<file path=xl/sharedStrings.xml><?xml version="1.0" encoding="utf-8"?>
<sst xmlns="http://schemas.openxmlformats.org/spreadsheetml/2006/main" count="1681" uniqueCount="691">
  <si>
    <t>１　管理者について</t>
    <rPh sb="2" eb="5">
      <t>カンリシャ</t>
    </rPh>
    <phoneticPr fontId="2"/>
  </si>
  <si>
    <t>３　設備について</t>
    <rPh sb="2" eb="4">
      <t>セツビ</t>
    </rPh>
    <phoneticPr fontId="2"/>
  </si>
  <si>
    <t>２　提供拒否の禁止</t>
    <rPh sb="2" eb="4">
      <t>テイキョウ</t>
    </rPh>
    <rPh sb="4" eb="6">
      <t>キョヒ</t>
    </rPh>
    <rPh sb="7" eb="9">
      <t>キンシ</t>
    </rPh>
    <phoneticPr fontId="2"/>
  </si>
  <si>
    <t>３　サービス提供困難時の対応</t>
    <rPh sb="6" eb="8">
      <t>テイキョウ</t>
    </rPh>
    <rPh sb="8" eb="10">
      <t>コンナン</t>
    </rPh>
    <rPh sb="10" eb="11">
      <t>トキ</t>
    </rPh>
    <rPh sb="12" eb="14">
      <t>タイオウ</t>
    </rPh>
    <phoneticPr fontId="2"/>
  </si>
  <si>
    <t>４　受給資格等の確認</t>
    <rPh sb="2" eb="4">
      <t>ジュキュウ</t>
    </rPh>
    <rPh sb="4" eb="6">
      <t>シカク</t>
    </rPh>
    <rPh sb="6" eb="7">
      <t>トウ</t>
    </rPh>
    <rPh sb="8" eb="10">
      <t>カクニン</t>
    </rPh>
    <phoneticPr fontId="2"/>
  </si>
  <si>
    <t>６　心身の状況等の把握</t>
    <rPh sb="2" eb="4">
      <t>シンシン</t>
    </rPh>
    <rPh sb="5" eb="7">
      <t>ジョウキョウ</t>
    </rPh>
    <rPh sb="7" eb="8">
      <t>トウ</t>
    </rPh>
    <rPh sb="9" eb="11">
      <t>ハアク</t>
    </rPh>
    <phoneticPr fontId="2"/>
  </si>
  <si>
    <t>７　居宅介護支援事業者等との連携</t>
    <rPh sb="2" eb="4">
      <t>キョタク</t>
    </rPh>
    <rPh sb="4" eb="6">
      <t>カイゴ</t>
    </rPh>
    <rPh sb="6" eb="8">
      <t>シエン</t>
    </rPh>
    <rPh sb="8" eb="11">
      <t>ジギョウシャ</t>
    </rPh>
    <rPh sb="11" eb="12">
      <t>トウ</t>
    </rPh>
    <rPh sb="14" eb="16">
      <t>レンケイ</t>
    </rPh>
    <phoneticPr fontId="2"/>
  </si>
  <si>
    <t>８　法定代理受領サービスの提供を受けるための援助</t>
    <rPh sb="2" eb="4">
      <t>ホウテイ</t>
    </rPh>
    <rPh sb="4" eb="6">
      <t>ダイリ</t>
    </rPh>
    <rPh sb="6" eb="8">
      <t>ジュリョウ</t>
    </rPh>
    <rPh sb="13" eb="15">
      <t>テイキョウ</t>
    </rPh>
    <rPh sb="16" eb="17">
      <t>ウ</t>
    </rPh>
    <rPh sb="22" eb="24">
      <t>エンジョ</t>
    </rPh>
    <phoneticPr fontId="2"/>
  </si>
  <si>
    <t>９　居宅サービス計画に沿ったサービスの提供</t>
    <rPh sb="2" eb="4">
      <t>キョタク</t>
    </rPh>
    <rPh sb="8" eb="10">
      <t>ケイカク</t>
    </rPh>
    <rPh sb="11" eb="12">
      <t>ソ</t>
    </rPh>
    <rPh sb="19" eb="21">
      <t>テイキョウ</t>
    </rPh>
    <phoneticPr fontId="2"/>
  </si>
  <si>
    <t>１０　居宅サービス計画等の変更の援助</t>
    <rPh sb="3" eb="5">
      <t>キョタク</t>
    </rPh>
    <rPh sb="9" eb="11">
      <t>ケイカク</t>
    </rPh>
    <rPh sb="11" eb="12">
      <t>トウ</t>
    </rPh>
    <rPh sb="13" eb="15">
      <t>ヘンコウ</t>
    </rPh>
    <rPh sb="16" eb="18">
      <t>エンジョ</t>
    </rPh>
    <phoneticPr fontId="2"/>
  </si>
  <si>
    <t>１１　サービス提供の記録</t>
    <rPh sb="7" eb="9">
      <t>テイキョウ</t>
    </rPh>
    <rPh sb="10" eb="12">
      <t>キロク</t>
    </rPh>
    <phoneticPr fontId="2"/>
  </si>
  <si>
    <t>１２　利用料等の受領</t>
    <rPh sb="3" eb="6">
      <t>リヨウリョウ</t>
    </rPh>
    <rPh sb="6" eb="7">
      <t>トウ</t>
    </rPh>
    <rPh sb="8" eb="10">
      <t>ジュリョウ</t>
    </rPh>
    <phoneticPr fontId="2"/>
  </si>
  <si>
    <t>１３　保険給付の請求のための証明書の交付</t>
    <rPh sb="3" eb="5">
      <t>ホケン</t>
    </rPh>
    <rPh sb="5" eb="7">
      <t>キュウフ</t>
    </rPh>
    <rPh sb="8" eb="10">
      <t>セイキュウ</t>
    </rPh>
    <rPh sb="14" eb="17">
      <t>ショウメイショ</t>
    </rPh>
    <rPh sb="18" eb="20">
      <t>コウフ</t>
    </rPh>
    <phoneticPr fontId="2"/>
  </si>
  <si>
    <t>　人員・設備に関する報告</t>
    <rPh sb="1" eb="3">
      <t>ジンイン</t>
    </rPh>
    <rPh sb="4" eb="6">
      <t>セツビ</t>
    </rPh>
    <rPh sb="7" eb="8">
      <t>カン</t>
    </rPh>
    <rPh sb="10" eb="12">
      <t>ホウコク</t>
    </rPh>
    <phoneticPr fontId="2"/>
  </si>
  <si>
    <t>Ⅱ</t>
    <phoneticPr fontId="2"/>
  </si>
  <si>
    <t>Ⅲ</t>
    <phoneticPr fontId="2"/>
  </si>
  <si>
    <t>Ⅰ</t>
    <phoneticPr fontId="2"/>
  </si>
  <si>
    <t>○×を記入</t>
    <rPh sb="3" eb="5">
      <t>キニュウ</t>
    </rPh>
    <phoneticPr fontId="2"/>
  </si>
  <si>
    <t>↓</t>
    <phoneticPr fontId="2"/>
  </si>
  <si>
    <t>５　要介護認定・要支援認定の申請に係る援助</t>
    <rPh sb="2" eb="5">
      <t>ヨウカイゴ</t>
    </rPh>
    <rPh sb="5" eb="7">
      <t>ニンテイ</t>
    </rPh>
    <rPh sb="8" eb="11">
      <t>ヨウシエン</t>
    </rPh>
    <rPh sb="11" eb="13">
      <t>ニンテイ</t>
    </rPh>
    <rPh sb="14" eb="16">
      <t>シンセイ</t>
    </rPh>
    <rPh sb="17" eb="18">
      <t>カカ</t>
    </rPh>
    <rPh sb="19" eb="21">
      <t>エンジョ</t>
    </rPh>
    <phoneticPr fontId="2"/>
  </si>
  <si>
    <t>【記入欄】</t>
    <rPh sb="1" eb="4">
      <t>キニュウラン</t>
    </rPh>
    <phoneticPr fontId="2"/>
  </si>
  <si>
    <t>１　内容及び手続きの説明及び同意</t>
    <rPh sb="2" eb="4">
      <t>ナイヨウ</t>
    </rPh>
    <rPh sb="4" eb="5">
      <t>オヨ</t>
    </rPh>
    <rPh sb="6" eb="8">
      <t>テツヅ</t>
    </rPh>
    <rPh sb="10" eb="12">
      <t>セツメイ</t>
    </rPh>
    <rPh sb="12" eb="13">
      <t>オヨ</t>
    </rPh>
    <rPh sb="14" eb="16">
      <t>ドウイ</t>
    </rPh>
    <phoneticPr fontId="2"/>
  </si>
  <si>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2"/>
  </si>
  <si>
    <t>（実施　・　実施予定）</t>
    <rPh sb="1" eb="3">
      <t>ジッシ</t>
    </rPh>
    <rPh sb="6" eb="8">
      <t>ジッシ</t>
    </rPh>
    <rPh sb="8" eb="10">
      <t>ヨテイ</t>
    </rPh>
    <phoneticPr fontId="2"/>
  </si>
  <si>
    <t>年</t>
    <rPh sb="0" eb="1">
      <t>ネン</t>
    </rPh>
    <phoneticPr fontId="2"/>
  </si>
  <si>
    <t>月</t>
    <rPh sb="0" eb="1">
      <t>ツキ</t>
    </rPh>
    <phoneticPr fontId="2"/>
  </si>
  <si>
    <t>日</t>
    <rPh sb="0" eb="1">
      <t>ヒ</t>
    </rPh>
    <phoneticPr fontId="2"/>
  </si>
  <si>
    <t>介護保険事業所番号</t>
    <rPh sb="0" eb="2">
      <t>カイゴ</t>
    </rPh>
    <rPh sb="2" eb="4">
      <t>ホケン</t>
    </rPh>
    <rPh sb="4" eb="7">
      <t>ジギョウショ</t>
    </rPh>
    <rPh sb="7" eb="9">
      <t>バンゴウ</t>
    </rPh>
    <phoneticPr fontId="2"/>
  </si>
  <si>
    <t>フリガナ</t>
    <phoneticPr fontId="2"/>
  </si>
  <si>
    <t>名　　称</t>
    <rPh sb="0" eb="1">
      <t>ナ</t>
    </rPh>
    <rPh sb="3" eb="4">
      <t>ショウ</t>
    </rPh>
    <phoneticPr fontId="2"/>
  </si>
  <si>
    <t>　</t>
    <phoneticPr fontId="2"/>
  </si>
  <si>
    <t>住　　所</t>
    <rPh sb="0" eb="1">
      <t>ジュウ</t>
    </rPh>
    <rPh sb="3" eb="4">
      <t>ショ</t>
    </rPh>
    <phoneticPr fontId="2"/>
  </si>
  <si>
    <t>（</t>
    <phoneticPr fontId="2"/>
  </si>
  <si>
    <t>〒</t>
    <phoneticPr fontId="2"/>
  </si>
  <si>
    <t>ｰ</t>
    <phoneticPr fontId="2"/>
  </si>
  <si>
    <t>）</t>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</si>
  <si>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</si>
  <si>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</si>
  <si>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</si>
  <si>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開設年月日</t>
    <rPh sb="0" eb="2">
      <t>カイセツ</t>
    </rPh>
    <rPh sb="2" eb="5">
      <t>ネンガッピ</t>
    </rPh>
    <phoneticPr fontId="2"/>
  </si>
  <si>
    <t>利用定員</t>
    <rPh sb="0" eb="2">
      <t>リヨウ</t>
    </rPh>
    <rPh sb="2" eb="4">
      <t>テイイン</t>
    </rPh>
    <phoneticPr fontId="2"/>
  </si>
  <si>
    <t>事　業　所</t>
    <rPh sb="0" eb="1">
      <t>コト</t>
    </rPh>
    <rPh sb="2" eb="3">
      <t>ギョウ</t>
    </rPh>
    <rPh sb="4" eb="5">
      <t>ショ</t>
    </rPh>
    <phoneticPr fontId="2"/>
  </si>
  <si>
    <t>介護予防認知症対応型通所介護の指定の有無</t>
    <rPh sb="0" eb="2">
      <t>カイゴ</t>
    </rPh>
    <rPh sb="2" eb="4">
      <t>ヨボウ</t>
    </rPh>
    <rPh sb="4" eb="7">
      <t>ニンチショウ</t>
    </rPh>
    <rPh sb="7" eb="10">
      <t>タイオウガタ</t>
    </rPh>
    <rPh sb="10" eb="12">
      <t>ツウショ</t>
    </rPh>
    <rPh sb="12" eb="14">
      <t>カイゴ</t>
    </rPh>
    <rPh sb="15" eb="17">
      <t>シテイ</t>
    </rPh>
    <rPh sb="18" eb="20">
      <t>ウム</t>
    </rPh>
    <phoneticPr fontId="2"/>
  </si>
  <si>
    <t>有　　　・　　　無</t>
    <rPh sb="0" eb="1">
      <t>ア</t>
    </rPh>
    <rPh sb="8" eb="9">
      <t>ナ</t>
    </rPh>
    <phoneticPr fontId="2"/>
  </si>
  <si>
    <t>　</t>
    <phoneticPr fontId="2"/>
  </si>
  <si>
    <t>Ａ</t>
    <phoneticPr fontId="2"/>
  </si>
  <si>
    <t>　運営に関する報告</t>
    <rPh sb="1" eb="3">
      <t>ウンエイ</t>
    </rPh>
    <rPh sb="4" eb="5">
      <t>カン</t>
    </rPh>
    <rPh sb="7" eb="9">
      <t>ホウコク</t>
    </rPh>
    <phoneticPr fontId="2"/>
  </si>
  <si>
    <t>　報酬に関する報告</t>
    <rPh sb="1" eb="3">
      <t>ホウシュウ</t>
    </rPh>
    <rPh sb="4" eb="5">
      <t>カン</t>
    </rPh>
    <rPh sb="7" eb="9">
      <t>ホウコク</t>
    </rPh>
    <phoneticPr fontId="2"/>
  </si>
  <si>
    <t>氏　名</t>
    <rPh sb="0" eb="1">
      <t>シ</t>
    </rPh>
    <rPh sb="2" eb="3">
      <t>メイ</t>
    </rPh>
    <phoneticPr fontId="2"/>
  </si>
  <si>
    <t>管理者の氏名を記入してください。</t>
    <rPh sb="0" eb="2">
      <t>カンリ</t>
    </rPh>
    <rPh sb="2" eb="3">
      <t>シャ</t>
    </rPh>
    <rPh sb="4" eb="6">
      <t>シメイ</t>
    </rPh>
    <rPh sb="7" eb="9">
      <t>キニュウ</t>
    </rPh>
    <phoneticPr fontId="2"/>
  </si>
  <si>
    <t>当該事業所で兼務する職種</t>
    <rPh sb="0" eb="2">
      <t>トウガイ</t>
    </rPh>
    <rPh sb="2" eb="5">
      <t>ジギョウショ</t>
    </rPh>
    <rPh sb="6" eb="8">
      <t>ケンム</t>
    </rPh>
    <rPh sb="10" eb="12">
      <t>ショクシュ</t>
    </rPh>
    <phoneticPr fontId="2"/>
  </si>
  <si>
    <t>事業所名</t>
    <rPh sb="0" eb="3">
      <t>ジギョウショ</t>
    </rPh>
    <rPh sb="3" eb="4">
      <t>ナ</t>
    </rPh>
    <phoneticPr fontId="2"/>
  </si>
  <si>
    <t>職　　　種</t>
    <rPh sb="0" eb="1">
      <t>ショク</t>
    </rPh>
    <rPh sb="4" eb="5">
      <t>タネ</t>
    </rPh>
    <phoneticPr fontId="2"/>
  </si>
  <si>
    <t>1週あたりの時間数</t>
    <rPh sb="1" eb="2">
      <t>シュウ</t>
    </rPh>
    <rPh sb="6" eb="9">
      <t>ジカンスウ</t>
    </rPh>
    <phoneticPr fontId="2"/>
  </si>
  <si>
    <t>時間</t>
    <rPh sb="0" eb="2">
      <t>ジカン</t>
    </rPh>
    <phoneticPr fontId="2"/>
  </si>
  <si>
    <t>※看護職員等の免許など、職種として必要な確認書類は事業所でコピー等を保管しておいてください。</t>
    <rPh sb="1" eb="3">
      <t>カンゴ</t>
    </rPh>
    <rPh sb="3" eb="5">
      <t>ショクイン</t>
    </rPh>
    <rPh sb="5" eb="6">
      <t>トウ</t>
    </rPh>
    <rPh sb="7" eb="9">
      <t>メンキョ</t>
    </rPh>
    <rPh sb="12" eb="14">
      <t>ショクシュ</t>
    </rPh>
    <rPh sb="17" eb="19">
      <t>ヒツヨウ</t>
    </rPh>
    <rPh sb="20" eb="22">
      <t>カクニン</t>
    </rPh>
    <rPh sb="22" eb="24">
      <t>ショルイ</t>
    </rPh>
    <rPh sb="25" eb="28">
      <t>ジギョウショ</t>
    </rPh>
    <rPh sb="32" eb="33">
      <t>トウ</t>
    </rPh>
    <rPh sb="34" eb="36">
      <t>ホカン</t>
    </rPh>
    <phoneticPr fontId="2"/>
  </si>
  <si>
    <t>避難訓練</t>
    <rPh sb="0" eb="2">
      <t>ヒナン</t>
    </rPh>
    <rPh sb="2" eb="4">
      <t>クンレン</t>
    </rPh>
    <phoneticPr fontId="2"/>
  </si>
  <si>
    <t>救出訓練</t>
    <rPh sb="0" eb="2">
      <t>キュウシュツ</t>
    </rPh>
    <rPh sb="2" eb="4">
      <t>クンレン</t>
    </rPh>
    <phoneticPr fontId="2"/>
  </si>
  <si>
    <t>その他</t>
    <rPh sb="2" eb="3">
      <t>タ</t>
    </rPh>
    <phoneticPr fontId="2"/>
  </si>
  <si>
    <t>出席者</t>
    <rPh sb="0" eb="3">
      <t>シュッセキシャ</t>
    </rPh>
    <phoneticPr fontId="2"/>
  </si>
  <si>
    <t>２　介護報酬の請求</t>
    <rPh sb="2" eb="4">
      <t>カイゴ</t>
    </rPh>
    <rPh sb="4" eb="6">
      <t>ホウシュウ</t>
    </rPh>
    <rPh sb="7" eb="9">
      <t>セイキュウ</t>
    </rPh>
    <phoneticPr fontId="2"/>
  </si>
  <si>
    <t>３　加算について</t>
    <rPh sb="2" eb="4">
      <t>カサン</t>
    </rPh>
    <phoneticPr fontId="2"/>
  </si>
  <si>
    <t>Ｂ</t>
    <phoneticPr fontId="2"/>
  </si>
  <si>
    <t>事業所の型</t>
    <rPh sb="0" eb="3">
      <t>ジギョウショ</t>
    </rPh>
    <rPh sb="4" eb="5">
      <t>カタ</t>
    </rPh>
    <phoneticPr fontId="2"/>
  </si>
  <si>
    <t>単位数</t>
    <rPh sb="0" eb="3">
      <t>タンイスウ</t>
    </rPh>
    <phoneticPr fontId="2"/>
  </si>
  <si>
    <t>単位</t>
    <rPh sb="0" eb="2">
      <t>タンイ</t>
    </rPh>
    <phoneticPr fontId="2"/>
  </si>
  <si>
    <t>名/単位</t>
    <rPh sb="0" eb="1">
      <t>メイ</t>
    </rPh>
    <rPh sb="2" eb="4">
      <t>タンイ</t>
    </rPh>
    <phoneticPr fontId="2"/>
  </si>
  <si>
    <t>※施設内に設置している設備、備品等は、実際に使用する際に支障がないよう、日頃より管理、点検を心がけてください。</t>
    <rPh sb="1" eb="3">
      <t>シセツ</t>
    </rPh>
    <rPh sb="3" eb="4">
      <t>ナイ</t>
    </rPh>
    <rPh sb="5" eb="7">
      <t>セッチ</t>
    </rPh>
    <rPh sb="11" eb="13">
      <t>セツビ</t>
    </rPh>
    <rPh sb="14" eb="17">
      <t>ビヒントウ</t>
    </rPh>
    <rPh sb="19" eb="21">
      <t>ジッサイ</t>
    </rPh>
    <rPh sb="22" eb="24">
      <t>シヨウ</t>
    </rPh>
    <rPh sb="26" eb="27">
      <t>サイ</t>
    </rPh>
    <rPh sb="28" eb="30">
      <t>シショウ</t>
    </rPh>
    <rPh sb="36" eb="37">
      <t>ニチ</t>
    </rPh>
    <rPh sb="37" eb="38">
      <t>コロ</t>
    </rPh>
    <rPh sb="40" eb="42">
      <t>カンリ</t>
    </rPh>
    <rPh sb="43" eb="45">
      <t>テンケン</t>
    </rPh>
    <rPh sb="46" eb="47">
      <t>ココロ</t>
    </rPh>
    <phoneticPr fontId="2"/>
  </si>
  <si>
    <t>【同一建物減算】　</t>
    <rPh sb="1" eb="3">
      <t>ドウイツ</t>
    </rPh>
    <rPh sb="3" eb="5">
      <t>タテモノ</t>
    </rPh>
    <rPh sb="5" eb="7">
      <t>ゲンサン</t>
    </rPh>
    <phoneticPr fontId="2"/>
  </si>
  <si>
    <t>１　事業所で実際に行っている介護報酬請求の流れについて、具体的に記入してください。</t>
    <rPh sb="2" eb="5">
      <t>ジギョウショ</t>
    </rPh>
    <rPh sb="6" eb="8">
      <t>ジッサイ</t>
    </rPh>
    <rPh sb="9" eb="10">
      <t>オコナ</t>
    </rPh>
    <rPh sb="14" eb="16">
      <t>カイゴ</t>
    </rPh>
    <rPh sb="16" eb="18">
      <t>ホウシュウ</t>
    </rPh>
    <rPh sb="18" eb="20">
      <t>セイキュウ</t>
    </rPh>
    <rPh sb="21" eb="22">
      <t>ナガ</t>
    </rPh>
    <rPh sb="28" eb="31">
      <t>グタイテキ</t>
    </rPh>
    <rPh sb="32" eb="34">
      <t>キニュウ</t>
    </rPh>
    <phoneticPr fontId="2"/>
  </si>
  <si>
    <t>【送迎減算】　</t>
    <rPh sb="1" eb="3">
      <t>ソウゲイ</t>
    </rPh>
    <rPh sb="3" eb="5">
      <t>ゲンサン</t>
    </rPh>
    <phoneticPr fontId="2"/>
  </si>
  <si>
    <t>実施(予定)年月日</t>
    <rPh sb="0" eb="2">
      <t>ジッシ</t>
    </rPh>
    <rPh sb="3" eb="5">
      <t>ヨテイ</t>
    </rPh>
    <rPh sb="6" eb="9">
      <t>ネンガッピ</t>
    </rPh>
    <phoneticPr fontId="2"/>
  </si>
  <si>
    <t>※すでに届出ている管理者氏名と相違している場合は、別途変更届が必要です。</t>
    <rPh sb="4" eb="5">
      <t>トド</t>
    </rPh>
    <rPh sb="5" eb="6">
      <t>デ</t>
    </rPh>
    <rPh sb="9" eb="12">
      <t>カンリシャ</t>
    </rPh>
    <rPh sb="12" eb="14">
      <t>シメイ</t>
    </rPh>
    <rPh sb="15" eb="17">
      <t>ソウイ</t>
    </rPh>
    <rPh sb="21" eb="23">
      <t>バアイ</t>
    </rPh>
    <rPh sb="25" eb="27">
      <t>ベット</t>
    </rPh>
    <rPh sb="27" eb="30">
      <t>ヘンコウトドケ</t>
    </rPh>
    <rPh sb="31" eb="33">
      <t>ヒツヨウ</t>
    </rPh>
    <phoneticPr fontId="2"/>
  </si>
  <si>
    <t>　</t>
    <phoneticPr fontId="2"/>
  </si>
  <si>
    <t>※兼務する職種等がある場合は、以下に記入してください。</t>
    <rPh sb="1" eb="3">
      <t>ケンム</t>
    </rPh>
    <rPh sb="5" eb="7">
      <t>ショクシュ</t>
    </rPh>
    <rPh sb="7" eb="8">
      <t>トウ</t>
    </rPh>
    <rPh sb="11" eb="13">
      <t>バアイ</t>
    </rPh>
    <rPh sb="15" eb="17">
      <t>イカ</t>
    </rPh>
    <rPh sb="18" eb="20">
      <t>キニュウ</t>
    </rPh>
    <phoneticPr fontId="2"/>
  </si>
  <si>
    <t>　</t>
    <phoneticPr fontId="2"/>
  </si>
  <si>
    <t>管理者は、認知症対応型サービス事業管理者研修を修了している。</t>
    <rPh sb="0" eb="3">
      <t>カンリシャ</t>
    </rPh>
    <rPh sb="23" eb="25">
      <t>シュウリョウ</t>
    </rPh>
    <phoneticPr fontId="2"/>
  </si>
  <si>
    <t>（２で×と答えた場合）…「介護保険法施行令等の一部を改正する政令（平成18年政令第154号）」の規定により、認知症対応型通所介護事業所としてみなし指定を受けている。</t>
    <rPh sb="21" eb="22">
      <t>トウ</t>
    </rPh>
    <rPh sb="23" eb="25">
      <t>イチブ</t>
    </rPh>
    <rPh sb="26" eb="28">
      <t>カイセイ</t>
    </rPh>
    <rPh sb="30" eb="32">
      <t>セイレイ</t>
    </rPh>
    <rPh sb="33" eb="35">
      <t>ヘイセイ</t>
    </rPh>
    <rPh sb="37" eb="38">
      <t>ネン</t>
    </rPh>
    <rPh sb="38" eb="40">
      <t>セイレイ</t>
    </rPh>
    <rPh sb="40" eb="41">
      <t>ダイ</t>
    </rPh>
    <rPh sb="44" eb="45">
      <t>ゴウ</t>
    </rPh>
    <phoneticPr fontId="2"/>
  </si>
  <si>
    <t>２　従業者について</t>
    <rPh sb="2" eb="5">
      <t>ジュウギョウシャ</t>
    </rPh>
    <phoneticPr fontId="2"/>
  </si>
  <si>
    <t>単位ごとに、看護職員または介護職員を２人以上配置している。</t>
    <rPh sb="0" eb="2">
      <t>タンイ</t>
    </rPh>
    <rPh sb="6" eb="8">
      <t>カンゴ</t>
    </rPh>
    <rPh sb="8" eb="10">
      <t>ショクイン</t>
    </rPh>
    <rPh sb="15" eb="17">
      <t>ショクイン</t>
    </rPh>
    <rPh sb="19" eb="20">
      <t>ヒト</t>
    </rPh>
    <rPh sb="20" eb="22">
      <t>イジョウ</t>
    </rPh>
    <rPh sb="22" eb="24">
      <t>ハイチ</t>
    </rPh>
    <phoneticPr fontId="2"/>
  </si>
  <si>
    <t>サービス提供時間を通じて専従の生活相談員を、１人以上配置している。</t>
    <rPh sb="9" eb="10">
      <t>ツウ</t>
    </rPh>
    <rPh sb="12" eb="14">
      <t>センジュウ</t>
    </rPh>
    <phoneticPr fontId="2"/>
  </si>
  <si>
    <t>単位ごとに、看護職員または介護職員がサービス提供時間を通じて１名以上確保されるような配置を行っている。</t>
    <rPh sb="0" eb="2">
      <t>タンイ</t>
    </rPh>
    <rPh sb="6" eb="8">
      <t>カンゴ</t>
    </rPh>
    <rPh sb="8" eb="10">
      <t>ショクイン</t>
    </rPh>
    <rPh sb="15" eb="17">
      <t>ショクイン</t>
    </rPh>
    <rPh sb="22" eb="26">
      <t>テイキョウジカン</t>
    </rPh>
    <rPh sb="27" eb="28">
      <t>ツウ</t>
    </rPh>
    <rPh sb="31" eb="34">
      <t>メイイジョウ</t>
    </rPh>
    <rPh sb="34" eb="36">
      <t>カクホ</t>
    </rPh>
    <phoneticPr fontId="2"/>
  </si>
  <si>
    <t>生活相談員、看護職員または介護職員のうちの１名以上は常勤である。</t>
    <rPh sb="0" eb="2">
      <t>セイカツ</t>
    </rPh>
    <rPh sb="2" eb="5">
      <t>ソウダンイン</t>
    </rPh>
    <rPh sb="6" eb="8">
      <t>カンゴ</t>
    </rPh>
    <rPh sb="8" eb="10">
      <t>ショクイン</t>
    </rPh>
    <rPh sb="15" eb="17">
      <t>ショクイン</t>
    </rPh>
    <rPh sb="22" eb="25">
      <t>メイイジョウ</t>
    </rPh>
    <rPh sb="26" eb="28">
      <t>ジョウキン</t>
    </rPh>
    <phoneticPr fontId="2"/>
  </si>
  <si>
    <t>食堂、機能訓練室、静養室、相談室及び事務室のほか、消火設備その他の非常災害に際して必要な設備並びにサービスの提供に必要なその他の設備及び備品等を備えている。</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5" eb="27">
      <t>ショウカ</t>
    </rPh>
    <rPh sb="27" eb="29">
      <t>セツビ</t>
    </rPh>
    <rPh sb="31" eb="32">
      <t>ホカ</t>
    </rPh>
    <rPh sb="33" eb="35">
      <t>ヒジョウ</t>
    </rPh>
    <rPh sb="35" eb="37">
      <t>サイガイ</t>
    </rPh>
    <rPh sb="38" eb="39">
      <t>サイ</t>
    </rPh>
    <rPh sb="41" eb="43">
      <t>ヒツヨウ</t>
    </rPh>
    <rPh sb="44" eb="46">
      <t>セツビ</t>
    </rPh>
    <rPh sb="46" eb="47">
      <t>ナラ</t>
    </rPh>
    <rPh sb="54" eb="56">
      <t>テイキョウ</t>
    </rPh>
    <rPh sb="57" eb="59">
      <t>ヒツヨウ</t>
    </rPh>
    <rPh sb="62" eb="63">
      <t>ホカ</t>
    </rPh>
    <rPh sb="64" eb="66">
      <t>セツビ</t>
    </rPh>
    <rPh sb="66" eb="67">
      <t>オヨ</t>
    </rPh>
    <rPh sb="68" eb="71">
      <t>ビヒントウ</t>
    </rPh>
    <rPh sb="72" eb="73">
      <t>ソナ</t>
    </rPh>
    <phoneticPr fontId="2"/>
  </si>
  <si>
    <t>食堂及び機能訓練室の合計面積は、利用定員に３㎡を乗じて得た面積以上である。</t>
    <rPh sb="0" eb="2">
      <t>ショクドウ</t>
    </rPh>
    <rPh sb="2" eb="3">
      <t>オヨ</t>
    </rPh>
    <rPh sb="4" eb="6">
      <t>キノウ</t>
    </rPh>
    <rPh sb="6" eb="8">
      <t>クンレン</t>
    </rPh>
    <rPh sb="8" eb="9">
      <t>シツ</t>
    </rPh>
    <rPh sb="10" eb="12">
      <t>ゴウケイ</t>
    </rPh>
    <rPh sb="12" eb="14">
      <t>メンセキ</t>
    </rPh>
    <rPh sb="16" eb="18">
      <t>リヨウ</t>
    </rPh>
    <rPh sb="18" eb="20">
      <t>テイイン</t>
    </rPh>
    <rPh sb="24" eb="25">
      <t>ジョウ</t>
    </rPh>
    <rPh sb="27" eb="28">
      <t>エ</t>
    </rPh>
    <rPh sb="29" eb="31">
      <t>メンセキ</t>
    </rPh>
    <rPh sb="31" eb="33">
      <t>イジョウ</t>
    </rPh>
    <phoneticPr fontId="2"/>
  </si>
  <si>
    <t>相談室は、遮へい物等の設置により、相談内容が漏えいしないようなプライバシーに配慮した作りになっている。</t>
    <rPh sb="0" eb="3">
      <t>ソウダンシツ</t>
    </rPh>
    <rPh sb="5" eb="6">
      <t>シャ</t>
    </rPh>
    <rPh sb="8" eb="10">
      <t>ブツナド</t>
    </rPh>
    <rPh sb="11" eb="13">
      <t>セッチ</t>
    </rPh>
    <rPh sb="17" eb="19">
      <t>ソウダン</t>
    </rPh>
    <rPh sb="19" eb="21">
      <t>ナイヨウ</t>
    </rPh>
    <rPh sb="22" eb="23">
      <t>ロウ</t>
    </rPh>
    <rPh sb="38" eb="40">
      <t>ハイリョ</t>
    </rPh>
    <rPh sb="42" eb="43">
      <t>ツク</t>
    </rPh>
    <phoneticPr fontId="2"/>
  </si>
  <si>
    <t>防災用のクロス・カーテン等を使用している。</t>
    <rPh sb="0" eb="2">
      <t>ボウサイ</t>
    </rPh>
    <rPh sb="2" eb="3">
      <t>ヨウ</t>
    </rPh>
    <rPh sb="12" eb="13">
      <t>トウ</t>
    </rPh>
    <rPh sb="14" eb="16">
      <t>シヨウ</t>
    </rPh>
    <phoneticPr fontId="2"/>
  </si>
  <si>
    <t>事業所内で調理、食事提供を行っている場合に記載してください。</t>
    <rPh sb="0" eb="3">
      <t>ジギョウショ</t>
    </rPh>
    <rPh sb="3" eb="4">
      <t>ナイ</t>
    </rPh>
    <rPh sb="5" eb="7">
      <t>チョウリ</t>
    </rPh>
    <rPh sb="8" eb="12">
      <t>ショクジテイキョウ</t>
    </rPh>
    <rPh sb="13" eb="14">
      <t>オコナ</t>
    </rPh>
    <rPh sb="18" eb="20">
      <t>バアイ</t>
    </rPh>
    <rPh sb="21" eb="23">
      <t>キサイ</t>
    </rPh>
    <phoneticPr fontId="2"/>
  </si>
  <si>
    <t>食材の管理は適正にできている。</t>
    <phoneticPr fontId="2"/>
  </si>
  <si>
    <t>調理器具等は清潔に保たれている。</t>
    <phoneticPr fontId="2"/>
  </si>
  <si>
    <t>除菌漂白剤、包丁、洗剤等の保管方法を記入してください。</t>
    <phoneticPr fontId="2"/>
  </si>
  <si>
    <t>医薬品や利用者の服用する薬等の保管方法を記入してください。</t>
    <rPh sb="15" eb="17">
      <t>ホカン</t>
    </rPh>
    <rPh sb="17" eb="19">
      <t>ホウホウ</t>
    </rPh>
    <rPh sb="20" eb="22">
      <t>キニュウ</t>
    </rPh>
    <phoneticPr fontId="2"/>
  </si>
  <si>
    <t>４　宿泊サービスについて</t>
    <rPh sb="2" eb="4">
      <t>シュクハク</t>
    </rPh>
    <phoneticPr fontId="2"/>
  </si>
  <si>
    <t>認知症対応型通所介護事業所の設備を利用して、介護保険制度外の夜間及び深夜のサービス(宿泊サービス)を実施している。</t>
    <rPh sb="0" eb="2">
      <t>ニンチ</t>
    </rPh>
    <rPh sb="2" eb="3">
      <t>ショウ</t>
    </rPh>
    <rPh sb="3" eb="5">
      <t>タイオウ</t>
    </rPh>
    <rPh sb="5" eb="6">
      <t>ガタ</t>
    </rPh>
    <rPh sb="6" eb="8">
      <t>ツウショ</t>
    </rPh>
    <rPh sb="8" eb="10">
      <t>カイゴ</t>
    </rPh>
    <rPh sb="10" eb="12">
      <t>ジギョウ</t>
    </rPh>
    <rPh sb="12" eb="13">
      <t>ショ</t>
    </rPh>
    <rPh sb="14" eb="16">
      <t>セツビ</t>
    </rPh>
    <rPh sb="17" eb="19">
      <t>リヨウ</t>
    </rPh>
    <rPh sb="22" eb="24">
      <t>カイゴ</t>
    </rPh>
    <rPh sb="24" eb="26">
      <t>ホケン</t>
    </rPh>
    <rPh sb="26" eb="28">
      <t>セイド</t>
    </rPh>
    <rPh sb="28" eb="29">
      <t>ガイ</t>
    </rPh>
    <rPh sb="30" eb="32">
      <t>ヤカン</t>
    </rPh>
    <rPh sb="32" eb="33">
      <t>オヨ</t>
    </rPh>
    <rPh sb="34" eb="36">
      <t>シンヤ</t>
    </rPh>
    <rPh sb="42" eb="44">
      <t>シュクハク</t>
    </rPh>
    <rPh sb="50" eb="52">
      <t>ジッシ</t>
    </rPh>
    <phoneticPr fontId="2"/>
  </si>
  <si>
    <t>市に届出をした上で、実施している。</t>
    <rPh sb="10" eb="12">
      <t>ジッシ</t>
    </rPh>
    <phoneticPr fontId="2"/>
  </si>
  <si>
    <t>重要事項説明書の内容は、運営規程の内容と一致している。</t>
    <rPh sb="0" eb="2">
      <t>ジュウヨウ</t>
    </rPh>
    <rPh sb="2" eb="4">
      <t>ジコウ</t>
    </rPh>
    <rPh sb="4" eb="7">
      <t>セツメイショ</t>
    </rPh>
    <rPh sb="8" eb="10">
      <t>ナイヨウ</t>
    </rPh>
    <rPh sb="12" eb="14">
      <t>ウンエイ</t>
    </rPh>
    <rPh sb="14" eb="16">
      <t>キテイ</t>
    </rPh>
    <rPh sb="17" eb="19">
      <t>ナイヨウ</t>
    </rPh>
    <rPh sb="20" eb="22">
      <t>イッチ</t>
    </rPh>
    <phoneticPr fontId="2"/>
  </si>
  <si>
    <t>説明後、内容を確認した旨の同意を文書で得ている。（利用者全員から同意がなければ×）</t>
    <rPh sb="0" eb="3">
      <t>セツメイゴ</t>
    </rPh>
    <rPh sb="4" eb="6">
      <t>ナイヨウ</t>
    </rPh>
    <rPh sb="7" eb="9">
      <t>カクニン</t>
    </rPh>
    <rPh sb="11" eb="12">
      <t>ムネ</t>
    </rPh>
    <rPh sb="13" eb="15">
      <t>ドウイ</t>
    </rPh>
    <rPh sb="16" eb="18">
      <t>ブンショ</t>
    </rPh>
    <rPh sb="19" eb="20">
      <t>エ</t>
    </rPh>
    <rPh sb="25" eb="28">
      <t>リヨウシャ</t>
    </rPh>
    <rPh sb="28" eb="30">
      <t>ゼンイン</t>
    </rPh>
    <rPh sb="32" eb="34">
      <t>ドウイ</t>
    </rPh>
    <phoneticPr fontId="2"/>
  </si>
  <si>
    <t>正当な理由なくサービスの提供を拒んでいない。</t>
    <rPh sb="0" eb="2">
      <t>セイトウ</t>
    </rPh>
    <rPh sb="3" eb="5">
      <t>リユウ</t>
    </rPh>
    <rPh sb="12" eb="14">
      <t>テイキョウ</t>
    </rPh>
    <rPh sb="15" eb="16">
      <t>コバ</t>
    </rPh>
    <phoneticPr fontId="2"/>
  </si>
  <si>
    <t>利用申込みに対し、事業所の現状からは利用申込みに応じきれない、利用申込者の居住地が事業所の通常の事業の実施地域外である等、サービス提供が困難な場合には、当該利用者に係る居宅介護支援事業者への連絡、適当な他の認知症対応型通所介護事業者の紹介等の対応をとっている。</t>
    <rPh sb="0" eb="2">
      <t>リヨウ</t>
    </rPh>
    <phoneticPr fontId="2"/>
  </si>
  <si>
    <t>サービスの提供を求められた場合は、被保険者証によって被保険者資格、要介護認定等の有無及び有効期間を確認している。</t>
    <rPh sb="5" eb="7">
      <t>テイキョウ</t>
    </rPh>
    <rPh sb="8" eb="9">
      <t>モト</t>
    </rPh>
    <rPh sb="13" eb="15">
      <t>バアイ</t>
    </rPh>
    <rPh sb="17" eb="21">
      <t>ヒホケンシャ</t>
    </rPh>
    <rPh sb="21" eb="22">
      <t>ショウ</t>
    </rPh>
    <rPh sb="26" eb="30">
      <t>ヒホケンシャ</t>
    </rPh>
    <rPh sb="30" eb="32">
      <t>シカク</t>
    </rPh>
    <rPh sb="33" eb="36">
      <t>ヨウカイゴ</t>
    </rPh>
    <rPh sb="36" eb="38">
      <t>ニンテイ</t>
    </rPh>
    <rPh sb="38" eb="39">
      <t>トウ</t>
    </rPh>
    <rPh sb="40" eb="42">
      <t>ウム</t>
    </rPh>
    <rPh sb="42" eb="43">
      <t>オヨ</t>
    </rPh>
    <rPh sb="44" eb="46">
      <t>ユウコウ</t>
    </rPh>
    <rPh sb="46" eb="48">
      <t>キカン</t>
    </rPh>
    <rPh sb="49" eb="51">
      <t>カクニン</t>
    </rPh>
    <phoneticPr fontId="2"/>
  </si>
  <si>
    <t>サービス提供の際には、医師の診断書等により、利用者が認知症であることを確認している。</t>
    <rPh sb="4" eb="6">
      <t>テイキョウ</t>
    </rPh>
    <rPh sb="7" eb="8">
      <t>サイ</t>
    </rPh>
    <rPh sb="11" eb="13">
      <t>イシ</t>
    </rPh>
    <rPh sb="14" eb="17">
      <t>シンダンショ</t>
    </rPh>
    <rPh sb="17" eb="18">
      <t>トウ</t>
    </rPh>
    <rPh sb="22" eb="25">
      <t>リヨウシャ</t>
    </rPh>
    <rPh sb="26" eb="29">
      <t>ニンチショウ</t>
    </rPh>
    <rPh sb="35" eb="37">
      <t>カクニン</t>
    </rPh>
    <phoneticPr fontId="2"/>
  </si>
  <si>
    <t>サービス提供の開始の際に、要介護認定等を受けていない利用申込者については、当該申請が行われるよう必要な援助を行っている。</t>
    <rPh sb="4" eb="6">
      <t>テイキョウ</t>
    </rPh>
    <rPh sb="7" eb="9">
      <t>カイシ</t>
    </rPh>
    <rPh sb="10" eb="11">
      <t>サイ</t>
    </rPh>
    <rPh sb="13" eb="16">
      <t>ヨウカイゴ</t>
    </rPh>
    <rPh sb="16" eb="18">
      <t>ニンテイ</t>
    </rPh>
    <rPh sb="18" eb="19">
      <t>トウ</t>
    </rPh>
    <rPh sb="20" eb="21">
      <t>ウ</t>
    </rPh>
    <rPh sb="26" eb="28">
      <t>リヨウ</t>
    </rPh>
    <rPh sb="28" eb="31">
      <t>モウシコミシャ</t>
    </rPh>
    <rPh sb="37" eb="39">
      <t>トウガイ</t>
    </rPh>
    <rPh sb="39" eb="41">
      <t>シンセイ</t>
    </rPh>
    <rPh sb="42" eb="43">
      <t>オコナ</t>
    </rPh>
    <rPh sb="48" eb="50">
      <t>ヒツヨウ</t>
    </rPh>
    <rPh sb="51" eb="53">
      <t>エンジョ</t>
    </rPh>
    <rPh sb="54" eb="55">
      <t>オコナ</t>
    </rPh>
    <phoneticPr fontId="2"/>
  </si>
  <si>
    <t>居宅介護支援が利用者に対して行われていない等の場合であって必要と認めるときは、要介護認定等の更新の申請が、遅くとも利用者が受けている要介護認定等の認定の有効期間が満了する日の３０日前にはなされるよう、必要な援助を行っている。</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4" eb="45">
      <t>トウ</t>
    </rPh>
    <rPh sb="46" eb="48">
      <t>コウシン</t>
    </rPh>
    <rPh sb="49" eb="51">
      <t>シンセイ</t>
    </rPh>
    <rPh sb="53" eb="54">
      <t>オソ</t>
    </rPh>
    <rPh sb="57" eb="60">
      <t>リヨウシャ</t>
    </rPh>
    <rPh sb="61" eb="62">
      <t>ウ</t>
    </rPh>
    <rPh sb="69" eb="71">
      <t>ニンテイ</t>
    </rPh>
    <rPh sb="71" eb="72">
      <t>トウ</t>
    </rPh>
    <rPh sb="73" eb="75">
      <t>ニンテイ</t>
    </rPh>
    <rPh sb="76" eb="78">
      <t>ユウコウ</t>
    </rPh>
    <rPh sb="78" eb="80">
      <t>キカン</t>
    </rPh>
    <rPh sb="81" eb="83">
      <t>マンリョウ</t>
    </rPh>
    <rPh sb="85" eb="86">
      <t>ヒ</t>
    </rPh>
    <rPh sb="89" eb="90">
      <t>ヒ</t>
    </rPh>
    <rPh sb="90" eb="91">
      <t>マエ</t>
    </rPh>
    <rPh sb="100" eb="102">
      <t>ヒツヨウ</t>
    </rPh>
    <rPh sb="103" eb="105">
      <t>エンジョ</t>
    </rPh>
    <rPh sb="106" eb="107">
      <t>オコナ</t>
    </rPh>
    <phoneticPr fontId="2"/>
  </si>
  <si>
    <t>サービスの提供に当たっては、サービス担当者会議等を通じて、利用者の心身の状況、その置かれている環境、他の保健医療サービスまたは福祉サービスの利用状況等の把握に努めている。</t>
    <rPh sb="5" eb="7">
      <t>テイキョウ</t>
    </rPh>
    <rPh sb="8" eb="9">
      <t>ア</t>
    </rPh>
    <rPh sb="18" eb="21">
      <t>タントウシャ</t>
    </rPh>
    <rPh sb="21" eb="23">
      <t>カイギ</t>
    </rPh>
    <rPh sb="23" eb="24">
      <t>トウ</t>
    </rPh>
    <rPh sb="25" eb="26">
      <t>ツウ</t>
    </rPh>
    <rPh sb="29" eb="32">
      <t>リヨウシャ</t>
    </rPh>
    <rPh sb="33" eb="35">
      <t>シンシン</t>
    </rPh>
    <rPh sb="36" eb="38">
      <t>ジョウキョウ</t>
    </rPh>
    <rPh sb="41" eb="42">
      <t>オ</t>
    </rPh>
    <rPh sb="47" eb="49">
      <t>カンキョウ</t>
    </rPh>
    <rPh sb="50" eb="51">
      <t>タ</t>
    </rPh>
    <rPh sb="52" eb="54">
      <t>ホケン</t>
    </rPh>
    <rPh sb="54" eb="56">
      <t>イリョウ</t>
    </rPh>
    <rPh sb="63" eb="65">
      <t>フクシ</t>
    </rPh>
    <rPh sb="70" eb="72">
      <t>リヨウ</t>
    </rPh>
    <rPh sb="72" eb="74">
      <t>ジョウキョウ</t>
    </rPh>
    <rPh sb="74" eb="75">
      <t>トウ</t>
    </rPh>
    <rPh sb="76" eb="78">
      <t>ハアク</t>
    </rPh>
    <rPh sb="79" eb="80">
      <t>ツト</t>
    </rPh>
    <phoneticPr fontId="2"/>
  </si>
  <si>
    <t>サービスの提供にあたり、居宅介護支援事業者その他保健医療サービス又は福祉サービスを提供する者との密接な連携に努めている。</t>
    <rPh sb="5" eb="7">
      <t>テイキョウ</t>
    </rPh>
    <rPh sb="12" eb="18">
      <t>キョタクカイゴシエン</t>
    </rPh>
    <rPh sb="18" eb="21">
      <t>ジギョウシャ</t>
    </rPh>
    <rPh sb="23" eb="24">
      <t>タ</t>
    </rPh>
    <rPh sb="24" eb="26">
      <t>ホケン</t>
    </rPh>
    <rPh sb="26" eb="28">
      <t>イリョウ</t>
    </rPh>
    <rPh sb="32" eb="33">
      <t>マタ</t>
    </rPh>
    <rPh sb="34" eb="36">
      <t>フクシ</t>
    </rPh>
    <rPh sb="41" eb="43">
      <t>テイキョウ</t>
    </rPh>
    <rPh sb="45" eb="46">
      <t>シャ</t>
    </rPh>
    <rPh sb="48" eb="50">
      <t>ミッセツ</t>
    </rPh>
    <rPh sb="51" eb="53">
      <t>レンケイ</t>
    </rPh>
    <rPh sb="54" eb="55">
      <t>ツト</t>
    </rPh>
    <phoneticPr fontId="2"/>
  </si>
  <si>
    <t>サービスの提供終了に際しては、利用者・家族に適切な指導を行うとともに、利用者に係る居宅介護支援事業者への情報の提供、保健医療サービス又は福祉サービスを提供する者との密接な連携に努めている。</t>
    <rPh sb="5" eb="7">
      <t>テイキョウ</t>
    </rPh>
    <rPh sb="7" eb="9">
      <t>シュウリョウ</t>
    </rPh>
    <rPh sb="10" eb="11">
      <t>サイ</t>
    </rPh>
    <rPh sb="15" eb="18">
      <t>リヨウシャ</t>
    </rPh>
    <rPh sb="19" eb="21">
      <t>カゾク</t>
    </rPh>
    <rPh sb="22" eb="24">
      <t>テキセツ</t>
    </rPh>
    <rPh sb="25" eb="27">
      <t>シドウ</t>
    </rPh>
    <rPh sb="28" eb="29">
      <t>オコナ</t>
    </rPh>
    <rPh sb="35" eb="38">
      <t>リヨウシャ</t>
    </rPh>
    <rPh sb="39" eb="40">
      <t>カカ</t>
    </rPh>
    <rPh sb="41" eb="43">
      <t>キョタク</t>
    </rPh>
    <rPh sb="43" eb="47">
      <t>カイゴシエン</t>
    </rPh>
    <rPh sb="47" eb="50">
      <t>ジギョウシャ</t>
    </rPh>
    <rPh sb="52" eb="54">
      <t>ジョウホウ</t>
    </rPh>
    <rPh sb="55" eb="57">
      <t>テイキョウ</t>
    </rPh>
    <rPh sb="58" eb="60">
      <t>ホケン</t>
    </rPh>
    <rPh sb="60" eb="62">
      <t>イリョウ</t>
    </rPh>
    <rPh sb="66" eb="67">
      <t>マタ</t>
    </rPh>
    <rPh sb="68" eb="70">
      <t>フクシ</t>
    </rPh>
    <rPh sb="75" eb="77">
      <t>テイキョウ</t>
    </rPh>
    <rPh sb="79" eb="80">
      <t>シャ</t>
    </rPh>
    <rPh sb="82" eb="84">
      <t>ミッセツ</t>
    </rPh>
    <rPh sb="85" eb="87">
      <t>レンケイ</t>
    </rPh>
    <rPh sb="88" eb="89">
      <t>ツト</t>
    </rPh>
    <phoneticPr fontId="2"/>
  </si>
  <si>
    <t>利用申込者が居宅サービス計画の作成を居宅介護支援事業者に依頼する旨を市に届け出ること等、法定代理受領サービスとしてサービスを受けることができる旨の説明、必要な援助を行っている。</t>
    <rPh sb="0" eb="2">
      <t>リヨウ</t>
    </rPh>
    <rPh sb="2" eb="5">
      <t>モウシコミシャ</t>
    </rPh>
    <rPh sb="6" eb="8">
      <t>キョタク</t>
    </rPh>
    <rPh sb="12" eb="14">
      <t>ケイカク</t>
    </rPh>
    <rPh sb="15" eb="17">
      <t>サクセイ</t>
    </rPh>
    <rPh sb="18" eb="20">
      <t>キョタク</t>
    </rPh>
    <rPh sb="20" eb="22">
      <t>カイゴ</t>
    </rPh>
    <rPh sb="22" eb="24">
      <t>シエン</t>
    </rPh>
    <rPh sb="24" eb="27">
      <t>ジギョウシャ</t>
    </rPh>
    <rPh sb="28" eb="30">
      <t>イライ</t>
    </rPh>
    <rPh sb="32" eb="33">
      <t>ムネ</t>
    </rPh>
    <rPh sb="34" eb="35">
      <t>シ</t>
    </rPh>
    <rPh sb="36" eb="37">
      <t>トド</t>
    </rPh>
    <rPh sb="38" eb="39">
      <t>デ</t>
    </rPh>
    <rPh sb="42" eb="43">
      <t>トウ</t>
    </rPh>
    <rPh sb="44" eb="46">
      <t>ホウテイ</t>
    </rPh>
    <rPh sb="46" eb="48">
      <t>ダイリ</t>
    </rPh>
    <rPh sb="48" eb="50">
      <t>ジュリョウ</t>
    </rPh>
    <rPh sb="62" eb="63">
      <t>ウ</t>
    </rPh>
    <rPh sb="71" eb="72">
      <t>ムネ</t>
    </rPh>
    <rPh sb="73" eb="75">
      <t>セツメイ</t>
    </rPh>
    <rPh sb="76" eb="78">
      <t>ヒツヨウ</t>
    </rPh>
    <rPh sb="79" eb="81">
      <t>エンジョ</t>
    </rPh>
    <rPh sb="82" eb="83">
      <t>オコナ</t>
    </rPh>
    <phoneticPr fontId="2"/>
  </si>
  <si>
    <t>居宅サービス計画が作成されている場合は、当該サービス計画に沿ったサービスを提供している。</t>
    <rPh sb="0" eb="2">
      <t>キョタク</t>
    </rPh>
    <rPh sb="6" eb="8">
      <t>ケイカク</t>
    </rPh>
    <rPh sb="9" eb="11">
      <t>サクセイ</t>
    </rPh>
    <rPh sb="16" eb="18">
      <t>バアイ</t>
    </rPh>
    <rPh sb="20" eb="22">
      <t>トウガイ</t>
    </rPh>
    <rPh sb="26" eb="28">
      <t>ケイカク</t>
    </rPh>
    <rPh sb="29" eb="30">
      <t>ソ</t>
    </rPh>
    <rPh sb="37" eb="39">
      <t>テイキョウ</t>
    </rPh>
    <phoneticPr fontId="2"/>
  </si>
  <si>
    <t>利用者が居宅サービス計画の変更を希望する場合は、当該利用者に係る居宅介護支援事業者への連絡その他必要な援助を行っている。</t>
    <rPh sb="0" eb="3">
      <t>リヨウシャ</t>
    </rPh>
    <rPh sb="4" eb="6">
      <t>キョタク</t>
    </rPh>
    <rPh sb="10" eb="12">
      <t>ケイカク</t>
    </rPh>
    <rPh sb="13" eb="15">
      <t>ヘンコウ</t>
    </rPh>
    <rPh sb="16" eb="18">
      <t>キボウ</t>
    </rPh>
    <rPh sb="20" eb="22">
      <t>バアイ</t>
    </rPh>
    <rPh sb="24" eb="26">
      <t>トウガイ</t>
    </rPh>
    <rPh sb="26" eb="29">
      <t>リヨウシャ</t>
    </rPh>
    <rPh sb="30" eb="31">
      <t>カカ</t>
    </rPh>
    <rPh sb="32" eb="34">
      <t>キョタク</t>
    </rPh>
    <rPh sb="34" eb="36">
      <t>カイゴ</t>
    </rPh>
    <rPh sb="36" eb="38">
      <t>シエン</t>
    </rPh>
    <rPh sb="38" eb="41">
      <t>ジギョウシャ</t>
    </rPh>
    <rPh sb="43" eb="45">
      <t>レンラク</t>
    </rPh>
    <rPh sb="47" eb="48">
      <t>タ</t>
    </rPh>
    <rPh sb="48" eb="50">
      <t>ヒツヨウ</t>
    </rPh>
    <rPh sb="51" eb="53">
      <t>エンジョ</t>
    </rPh>
    <rPh sb="54" eb="55">
      <t>オコナ</t>
    </rPh>
    <phoneticPr fontId="2"/>
  </si>
  <si>
    <t>サービスを提供した際には、提供日及び内容、地域密着型サービス費の額その他必要な事項を、利用者の居宅サービス計画を記載した書面またはこれに準ずる書面に記録し、５年間保存している。</t>
    <rPh sb="5" eb="7">
      <t>テイキョウ</t>
    </rPh>
    <rPh sb="9" eb="10">
      <t>サイ</t>
    </rPh>
    <rPh sb="13" eb="15">
      <t>テイキョウ</t>
    </rPh>
    <rPh sb="15" eb="16">
      <t>ビ</t>
    </rPh>
    <rPh sb="16" eb="17">
      <t>オヨ</t>
    </rPh>
    <rPh sb="18" eb="20">
      <t>ナイヨウ</t>
    </rPh>
    <rPh sb="21" eb="23">
      <t>チイキ</t>
    </rPh>
    <rPh sb="23" eb="26">
      <t>ミッチャクガタ</t>
    </rPh>
    <rPh sb="30" eb="31">
      <t>ヒ</t>
    </rPh>
    <rPh sb="32" eb="33">
      <t>ガク</t>
    </rPh>
    <rPh sb="35" eb="36">
      <t>タ</t>
    </rPh>
    <rPh sb="36" eb="38">
      <t>ヒツヨウ</t>
    </rPh>
    <rPh sb="39" eb="41">
      <t>ジコウ</t>
    </rPh>
    <rPh sb="43" eb="46">
      <t>リヨウシャ</t>
    </rPh>
    <rPh sb="47" eb="49">
      <t>キョタク</t>
    </rPh>
    <rPh sb="53" eb="55">
      <t>ケイカク</t>
    </rPh>
    <rPh sb="56" eb="58">
      <t>キサイ</t>
    </rPh>
    <rPh sb="60" eb="62">
      <t>ショメン</t>
    </rPh>
    <rPh sb="68" eb="69">
      <t>ジュン</t>
    </rPh>
    <rPh sb="71" eb="73">
      <t>ショメン</t>
    </rPh>
    <rPh sb="74" eb="76">
      <t>キロク</t>
    </rPh>
    <rPh sb="79" eb="81">
      <t>ネンカン</t>
    </rPh>
    <rPh sb="81" eb="83">
      <t>ホゾン</t>
    </rPh>
    <phoneticPr fontId="2"/>
  </si>
  <si>
    <t>サービスを提供した際には、提供した具体的なサービス内容等を記録するとともに、利用者からの申出があった場合には、文書の交付その他適切な方法により、その情報を利用者に提供している。</t>
    <rPh sb="5" eb="7">
      <t>テイキョウ</t>
    </rPh>
    <rPh sb="9" eb="10">
      <t>サイ</t>
    </rPh>
    <rPh sb="13" eb="15">
      <t>テイキョウ</t>
    </rPh>
    <rPh sb="17" eb="20">
      <t>グタイテキ</t>
    </rPh>
    <rPh sb="25" eb="27">
      <t>ナイヨウ</t>
    </rPh>
    <rPh sb="27" eb="28">
      <t>トウ</t>
    </rPh>
    <rPh sb="29" eb="31">
      <t>キロク</t>
    </rPh>
    <rPh sb="38" eb="41">
      <t>リヨウシャ</t>
    </rPh>
    <rPh sb="44" eb="46">
      <t>モウシデ</t>
    </rPh>
    <rPh sb="50" eb="52">
      <t>バアイ</t>
    </rPh>
    <rPh sb="55" eb="57">
      <t>ブンショ</t>
    </rPh>
    <rPh sb="58" eb="60">
      <t>コウフ</t>
    </rPh>
    <rPh sb="62" eb="63">
      <t>タ</t>
    </rPh>
    <rPh sb="63" eb="65">
      <t>テキセツ</t>
    </rPh>
    <rPh sb="66" eb="68">
      <t>ホウホウ</t>
    </rPh>
    <rPh sb="74" eb="76">
      <t>ジョウホウ</t>
    </rPh>
    <rPh sb="77" eb="80">
      <t>リヨウシャ</t>
    </rPh>
    <rPh sb="81" eb="83">
      <t>テイキョウ</t>
    </rPh>
    <phoneticPr fontId="2"/>
  </si>
  <si>
    <t>利用者全員で行うレクリエーションの費用や入浴時のタオル、介護用手袋、ティッシュペーパー等の費用は事業所で負担している。</t>
    <rPh sb="0" eb="3">
      <t>リヨウシャ</t>
    </rPh>
    <rPh sb="3" eb="5">
      <t>ゼンイン</t>
    </rPh>
    <rPh sb="6" eb="7">
      <t>オコナ</t>
    </rPh>
    <rPh sb="17" eb="19">
      <t>ヒヨウ</t>
    </rPh>
    <rPh sb="20" eb="22">
      <t>ニュウヨク</t>
    </rPh>
    <rPh sb="22" eb="23">
      <t>トキ</t>
    </rPh>
    <rPh sb="28" eb="31">
      <t>カイゴヨウ</t>
    </rPh>
    <rPh sb="31" eb="33">
      <t>テブクロ</t>
    </rPh>
    <rPh sb="43" eb="44">
      <t>トウ</t>
    </rPh>
    <rPh sb="45" eb="47">
      <t>ヒヨウ</t>
    </rPh>
    <rPh sb="48" eb="51">
      <t>ジギョウショ</t>
    </rPh>
    <rPh sb="52" eb="54">
      <t>フタン</t>
    </rPh>
    <phoneticPr fontId="2"/>
  </si>
  <si>
    <t>法定代理受領サービスに該当しないサービスを提供した場合の利用料と、地域密着型サービス費用基準額との間に不合理な差額を設けていない。</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2"/>
  </si>
  <si>
    <t>通常の事業の実施地域外でサービスを提供し、それに要した交通費の額の支払いを利用者から受ける場合、予め利用者またはその家族に説明を行い、利用者の同意を得ている。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8" eb="49">
      <t>アラカジ</t>
    </rPh>
    <rPh sb="50" eb="53">
      <t>リヨウシャ</t>
    </rPh>
    <rPh sb="58" eb="60">
      <t>カゾク</t>
    </rPh>
    <rPh sb="61" eb="63">
      <t>セツメイ</t>
    </rPh>
    <rPh sb="64" eb="65">
      <t>オコナ</t>
    </rPh>
    <rPh sb="67" eb="70">
      <t>リヨウシャ</t>
    </rPh>
    <rPh sb="71" eb="73">
      <t>ドウイ</t>
    </rPh>
    <rPh sb="74" eb="75">
      <t>エ</t>
    </rPh>
    <phoneticPr fontId="2"/>
  </si>
  <si>
    <t>法定代理受領サービスでないサービス提供に係る利用料の支払いを受けた場合は、サービスの内容、費用の額その他利用者が保険給付を請求する上で必要と認められるサービス提供証明書を交付している。</t>
    <rPh sb="0" eb="2">
      <t>ホウテイ</t>
    </rPh>
    <rPh sb="2" eb="4">
      <t>ダイリ</t>
    </rPh>
    <rPh sb="4" eb="6">
      <t>ジュリョウ</t>
    </rPh>
    <rPh sb="17" eb="19">
      <t>テイキョウ</t>
    </rPh>
    <rPh sb="20" eb="21">
      <t>カカ</t>
    </rPh>
    <rPh sb="22" eb="25">
      <t>リヨウリョウ</t>
    </rPh>
    <rPh sb="26" eb="28">
      <t>シハラ</t>
    </rPh>
    <rPh sb="30" eb="31">
      <t>ウ</t>
    </rPh>
    <rPh sb="33" eb="35">
      <t>バアイ</t>
    </rPh>
    <rPh sb="42" eb="44">
      <t>ナイヨウ</t>
    </rPh>
    <rPh sb="45" eb="47">
      <t>ヒヨウ</t>
    </rPh>
    <rPh sb="48" eb="49">
      <t>ガク</t>
    </rPh>
    <rPh sb="51" eb="52">
      <t>タ</t>
    </rPh>
    <rPh sb="52" eb="55">
      <t>リヨウシャ</t>
    </rPh>
    <rPh sb="56" eb="58">
      <t>ホケン</t>
    </rPh>
    <rPh sb="58" eb="60">
      <t>キュウフ</t>
    </rPh>
    <rPh sb="61" eb="63">
      <t>セイキュウ</t>
    </rPh>
    <rPh sb="65" eb="66">
      <t>ウエ</t>
    </rPh>
    <rPh sb="67" eb="69">
      <t>ヒツヨウ</t>
    </rPh>
    <rPh sb="70" eb="71">
      <t>ミト</t>
    </rPh>
    <rPh sb="79" eb="81">
      <t>テイキョウ</t>
    </rPh>
    <rPh sb="81" eb="84">
      <t>ショウメイショ</t>
    </rPh>
    <rPh sb="85" eb="87">
      <t>コウフ</t>
    </rPh>
    <phoneticPr fontId="2"/>
  </si>
  <si>
    <t>１４　指定認知症対応型通所介護の基本的取扱方針</t>
    <rPh sb="3" eb="5">
      <t>シテイ</t>
    </rPh>
    <rPh sb="5" eb="8">
      <t>ニンチショウ</t>
    </rPh>
    <rPh sb="8" eb="11">
      <t>タイオウガタ</t>
    </rPh>
    <rPh sb="11" eb="13">
      <t>ツウショ</t>
    </rPh>
    <rPh sb="13" eb="15">
      <t>カイゴ</t>
    </rPh>
    <rPh sb="16" eb="19">
      <t>キホンテキ</t>
    </rPh>
    <rPh sb="19" eb="21">
      <t>トリアツカイ</t>
    </rPh>
    <rPh sb="21" eb="23">
      <t>ホウシン</t>
    </rPh>
    <phoneticPr fontId="2"/>
  </si>
  <si>
    <t>自らの提供するサービスの質の評価を行い、常に改善を図っている。</t>
    <rPh sb="0" eb="1">
      <t>ミズカ</t>
    </rPh>
    <rPh sb="3" eb="5">
      <t>テイキョウ</t>
    </rPh>
    <rPh sb="12" eb="13">
      <t>シツ</t>
    </rPh>
    <rPh sb="14" eb="16">
      <t>ヒョウカ</t>
    </rPh>
    <rPh sb="17" eb="18">
      <t>オコナ</t>
    </rPh>
    <rPh sb="20" eb="21">
      <t>ツネ</t>
    </rPh>
    <rPh sb="22" eb="24">
      <t>カイゼン</t>
    </rPh>
    <rPh sb="25" eb="26">
      <t>ハカ</t>
    </rPh>
    <phoneticPr fontId="2"/>
  </si>
  <si>
    <t>利用者が住み慣れた地域での生活を継続することができるよう、地域住民との交流や地域活動への参加を図りつつ、利用者の心身の状況を踏まえ、妥当適切にサービス提供を行っている。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62" eb="63">
      <t>フ</t>
    </rPh>
    <rPh sb="66" eb="68">
      <t>ダトウ</t>
    </rPh>
    <rPh sb="68" eb="70">
      <t>テキセツ</t>
    </rPh>
    <rPh sb="75" eb="77">
      <t>テイキョウ</t>
    </rPh>
    <rPh sb="78" eb="79">
      <t>オコナ</t>
    </rPh>
    <phoneticPr fontId="2"/>
  </si>
  <si>
    <t>利用者一人一人の人格を尊重し、利用者がそれぞれの役割を持って日常生活を送ることができるよう配慮してサービス提供を行っている。</t>
    <rPh sb="0" eb="3">
      <t>リヨウシャ</t>
    </rPh>
    <rPh sb="3" eb="7">
      <t>ヒトリヒトリ</t>
    </rPh>
    <rPh sb="8" eb="10">
      <t>ジンカク</t>
    </rPh>
    <rPh sb="11" eb="13">
      <t>ソンチョウ</t>
    </rPh>
    <rPh sb="15" eb="18">
      <t>リヨウシャ</t>
    </rPh>
    <rPh sb="24" eb="26">
      <t>ヤクワリ</t>
    </rPh>
    <rPh sb="27" eb="28">
      <t>モ</t>
    </rPh>
    <rPh sb="30" eb="34">
      <t>ニチジョウセイカツ</t>
    </rPh>
    <rPh sb="35" eb="36">
      <t>オク</t>
    </rPh>
    <rPh sb="45" eb="47">
      <t>ハイリョ</t>
    </rPh>
    <rPh sb="53" eb="55">
      <t>テイキョウ</t>
    </rPh>
    <rPh sb="56" eb="57">
      <t>オコナ</t>
    </rPh>
    <phoneticPr fontId="2"/>
  </si>
  <si>
    <t>サービスの提供に当たっては、認知症対応型通所介護計画に基づき、漫然かつ画一的にならないように、利用者の機能訓練及びその者が日常生活を営むことができるよう必要な援助を行っている。</t>
    <rPh sb="5" eb="7">
      <t>テイキョウ</t>
    </rPh>
    <rPh sb="8" eb="9">
      <t>ア</t>
    </rPh>
    <rPh sb="14" eb="16">
      <t>ニンチ</t>
    </rPh>
    <rPh sb="16" eb="17">
      <t>ショウ</t>
    </rPh>
    <rPh sb="17" eb="20">
      <t>タイオウガタ</t>
    </rPh>
    <rPh sb="20" eb="26">
      <t>ツウショカイゴケイカク</t>
    </rPh>
    <rPh sb="27" eb="28">
      <t>モト</t>
    </rPh>
    <rPh sb="31" eb="33">
      <t>マンゼン</t>
    </rPh>
    <rPh sb="35" eb="38">
      <t>カクイツテキ</t>
    </rPh>
    <rPh sb="47" eb="50">
      <t>リヨウシャ</t>
    </rPh>
    <rPh sb="51" eb="53">
      <t>キノウ</t>
    </rPh>
    <rPh sb="53" eb="55">
      <t>クンレン</t>
    </rPh>
    <rPh sb="55" eb="56">
      <t>オヨ</t>
    </rPh>
    <rPh sb="59" eb="60">
      <t>モノ</t>
    </rPh>
    <rPh sb="61" eb="65">
      <t>ニチジョウセイカツ</t>
    </rPh>
    <rPh sb="66" eb="67">
      <t>イトナ</t>
    </rPh>
    <rPh sb="76" eb="78">
      <t>ヒツヨウ</t>
    </rPh>
    <rPh sb="79" eb="81">
      <t>エンジョ</t>
    </rPh>
    <rPh sb="82" eb="83">
      <t>オコナ</t>
    </rPh>
    <phoneticPr fontId="2"/>
  </si>
  <si>
    <t>サービスの提供に当たっては、介護技術の進歩に対応し、適切な介護技術をもってサービス提供を行っている。</t>
    <rPh sb="5" eb="7">
      <t>テイキョウ</t>
    </rPh>
    <rPh sb="8" eb="9">
      <t>ア</t>
    </rPh>
    <rPh sb="14" eb="16">
      <t>カイゴ</t>
    </rPh>
    <rPh sb="16" eb="18">
      <t>ギジュツ</t>
    </rPh>
    <rPh sb="19" eb="21">
      <t>シンポ</t>
    </rPh>
    <rPh sb="22" eb="24">
      <t>タイオウ</t>
    </rPh>
    <rPh sb="26" eb="28">
      <t>テキセツ</t>
    </rPh>
    <rPh sb="29" eb="31">
      <t>カイゴ</t>
    </rPh>
    <rPh sb="31" eb="33">
      <t>ギジュツ</t>
    </rPh>
    <rPh sb="41" eb="43">
      <t>テイキョウ</t>
    </rPh>
    <rPh sb="44" eb="45">
      <t>オコナ</t>
    </rPh>
    <phoneticPr fontId="2"/>
  </si>
  <si>
    <t>常に利用者の心身の状況を的確に把握しつつ、相談援助等の生活指導、機能訓練その他必要なサービスを利用者の希望に沿って適切に提供している。</t>
    <rPh sb="0" eb="1">
      <t>ツネ</t>
    </rPh>
    <rPh sb="2" eb="5">
      <t>リヨウシャ</t>
    </rPh>
    <rPh sb="6" eb="8">
      <t>シンシン</t>
    </rPh>
    <rPh sb="9" eb="11">
      <t>ジョウキョウ</t>
    </rPh>
    <rPh sb="12" eb="14">
      <t>テキカク</t>
    </rPh>
    <rPh sb="15" eb="17">
      <t>ハアク</t>
    </rPh>
    <rPh sb="21" eb="23">
      <t>ソウダン</t>
    </rPh>
    <rPh sb="23" eb="25">
      <t>エンジョ</t>
    </rPh>
    <rPh sb="25" eb="26">
      <t>トウ</t>
    </rPh>
    <rPh sb="27" eb="31">
      <t>セイカツシドウ</t>
    </rPh>
    <rPh sb="32" eb="34">
      <t>キノウ</t>
    </rPh>
    <rPh sb="34" eb="36">
      <t>クンレン</t>
    </rPh>
    <rPh sb="38" eb="39">
      <t>タ</t>
    </rPh>
    <rPh sb="39" eb="41">
      <t>ヒツヨウ</t>
    </rPh>
    <rPh sb="47" eb="50">
      <t>リヨウシャ</t>
    </rPh>
    <rPh sb="51" eb="53">
      <t>キボウ</t>
    </rPh>
    <rPh sb="54" eb="55">
      <t>ソ</t>
    </rPh>
    <rPh sb="57" eb="59">
      <t>テキセツ</t>
    </rPh>
    <rPh sb="60" eb="62">
      <t>テイキョウ</t>
    </rPh>
    <phoneticPr fontId="2"/>
  </si>
  <si>
    <t>屋外でのサービス提供を行っている。</t>
    <rPh sb="0" eb="2">
      <t>オクガイ</t>
    </rPh>
    <rPh sb="8" eb="10">
      <t>テイキョウ</t>
    </rPh>
    <rPh sb="11" eb="12">
      <t>オコナ</t>
    </rPh>
    <phoneticPr fontId="2"/>
  </si>
  <si>
    <t>（行っている場合）…認知症対応型通所介護計画に位置づけている。</t>
    <rPh sb="1" eb="2">
      <t>オコナ</t>
    </rPh>
    <rPh sb="6" eb="8">
      <t>バアイ</t>
    </rPh>
    <rPh sb="10" eb="13">
      <t>ニンチショウ</t>
    </rPh>
    <rPh sb="13" eb="16">
      <t>タイオウガタ</t>
    </rPh>
    <rPh sb="16" eb="18">
      <t>ツウショ</t>
    </rPh>
    <rPh sb="18" eb="20">
      <t>カイゴ</t>
    </rPh>
    <rPh sb="20" eb="22">
      <t>ケイカク</t>
    </rPh>
    <rPh sb="23" eb="25">
      <t>イチ</t>
    </rPh>
    <phoneticPr fontId="2"/>
  </si>
  <si>
    <t>（行っている場合）…屋外でサービス提供を行うことにより、効果的な機能訓練になる見込みである。</t>
    <rPh sb="1" eb="2">
      <t>オコナ</t>
    </rPh>
    <rPh sb="6" eb="8">
      <t>バアイ</t>
    </rPh>
    <rPh sb="10" eb="12">
      <t>オクガイ</t>
    </rPh>
    <rPh sb="17" eb="19">
      <t>テイキョウ</t>
    </rPh>
    <rPh sb="20" eb="21">
      <t>オコナ</t>
    </rPh>
    <rPh sb="28" eb="31">
      <t>コウカテキ</t>
    </rPh>
    <rPh sb="32" eb="34">
      <t>キノウ</t>
    </rPh>
    <rPh sb="34" eb="36">
      <t>クンレン</t>
    </rPh>
    <rPh sb="39" eb="41">
      <t>ミコ</t>
    </rPh>
    <phoneticPr fontId="2"/>
  </si>
  <si>
    <t>屋外で提供しているサービスについて、具体的に記入してください。
またどのような点を効果的な機能訓練としているかも記入してください。</t>
    <rPh sb="0" eb="2">
      <t>オクガイ</t>
    </rPh>
    <rPh sb="3" eb="5">
      <t>テイキョウ</t>
    </rPh>
    <rPh sb="18" eb="21">
      <t>グタイテキ</t>
    </rPh>
    <rPh sb="22" eb="24">
      <t>キニュウ</t>
    </rPh>
    <rPh sb="39" eb="40">
      <t>テン</t>
    </rPh>
    <rPh sb="41" eb="44">
      <t>コウカテキ</t>
    </rPh>
    <rPh sb="45" eb="47">
      <t>キノウ</t>
    </rPh>
    <rPh sb="47" eb="49">
      <t>クンレン</t>
    </rPh>
    <rPh sb="56" eb="58">
      <t>キニュウ</t>
    </rPh>
    <phoneticPr fontId="2"/>
  </si>
  <si>
    <t>病欠等の緊急時の職員配備の体制ができている。</t>
    <rPh sb="0" eb="2">
      <t>ビョウケツ</t>
    </rPh>
    <rPh sb="2" eb="3">
      <t>ナド</t>
    </rPh>
    <rPh sb="4" eb="7">
      <t>キンキュウジ</t>
    </rPh>
    <rPh sb="8" eb="10">
      <t>ショクイン</t>
    </rPh>
    <rPh sb="10" eb="12">
      <t>ハイビ</t>
    </rPh>
    <rPh sb="13" eb="15">
      <t>タイセイ</t>
    </rPh>
    <phoneticPr fontId="2"/>
  </si>
  <si>
    <t>施設内でのエピソードや出来事を家族等に報告している。</t>
    <rPh sb="0" eb="2">
      <t>シセツ</t>
    </rPh>
    <rPh sb="2" eb="3">
      <t>ナイ</t>
    </rPh>
    <rPh sb="11" eb="14">
      <t>デキゴト</t>
    </rPh>
    <rPh sb="15" eb="17">
      <t>カゾク</t>
    </rPh>
    <rPh sb="17" eb="18">
      <t>トウ</t>
    </rPh>
    <rPh sb="19" eb="21">
      <t>ホウコク</t>
    </rPh>
    <phoneticPr fontId="2"/>
  </si>
  <si>
    <t>認知症対応型通所介護は、利用者の介護予防に資するよう、目標を設定し、計画的に行っている。</t>
    <rPh sb="0" eb="2">
      <t>ニンチ</t>
    </rPh>
    <rPh sb="2" eb="3">
      <t>ショウ</t>
    </rPh>
    <rPh sb="3" eb="6">
      <t>タイオウガタ</t>
    </rPh>
    <rPh sb="6" eb="10">
      <t>ツウショカイゴ</t>
    </rPh>
    <rPh sb="12" eb="15">
      <t>リヨウシャ</t>
    </rPh>
    <rPh sb="16" eb="18">
      <t>カイゴ</t>
    </rPh>
    <rPh sb="18" eb="20">
      <t>ヨボウ</t>
    </rPh>
    <rPh sb="21" eb="22">
      <t>シ</t>
    </rPh>
    <rPh sb="27" eb="29">
      <t>モクヒョウ</t>
    </rPh>
    <rPh sb="30" eb="32">
      <t>セッテイ</t>
    </rPh>
    <rPh sb="34" eb="37">
      <t>ケイカクテキ</t>
    </rPh>
    <rPh sb="38" eb="39">
      <t>オコナ</t>
    </rPh>
    <phoneticPr fontId="2"/>
  </si>
  <si>
    <t>利用者ができる限り要介護状態とならないで自立した日常生活を営むことができるよう支援することを意識して、サービス提供に当たっている。</t>
    <rPh sb="0" eb="3">
      <t>リヨウシャ</t>
    </rPh>
    <rPh sb="7" eb="8">
      <t>カギ</t>
    </rPh>
    <rPh sb="9" eb="12">
      <t>ヨウカイゴ</t>
    </rPh>
    <rPh sb="12" eb="14">
      <t>ジョウタイ</t>
    </rPh>
    <rPh sb="20" eb="22">
      <t>ジリツ</t>
    </rPh>
    <rPh sb="24" eb="28">
      <t>ニチジョウセイカツ</t>
    </rPh>
    <rPh sb="29" eb="30">
      <t>イトナ</t>
    </rPh>
    <rPh sb="39" eb="41">
      <t>シエン</t>
    </rPh>
    <rPh sb="46" eb="48">
      <t>イシキ</t>
    </rPh>
    <rPh sb="55" eb="57">
      <t>テイキョウ</t>
    </rPh>
    <rPh sb="58" eb="59">
      <t>ア</t>
    </rPh>
    <phoneticPr fontId="2"/>
  </si>
  <si>
    <t>利用者が有する能力を最大限活用することができるようサービス提供に努め、利用者が有する能力を阻害する等の不適切なサービス提供を行わないよう配慮している。</t>
    <rPh sb="0" eb="3">
      <t>リヨウシャ</t>
    </rPh>
    <rPh sb="4" eb="5">
      <t>ユウ</t>
    </rPh>
    <rPh sb="7" eb="9">
      <t>ノウリョク</t>
    </rPh>
    <rPh sb="10" eb="13">
      <t>サイダイゲン</t>
    </rPh>
    <rPh sb="13" eb="15">
      <t>カツヨウ</t>
    </rPh>
    <rPh sb="29" eb="31">
      <t>テイキョウ</t>
    </rPh>
    <rPh sb="32" eb="33">
      <t>ツト</t>
    </rPh>
    <rPh sb="35" eb="38">
      <t>リヨウシャ</t>
    </rPh>
    <rPh sb="39" eb="40">
      <t>ユウ</t>
    </rPh>
    <rPh sb="42" eb="44">
      <t>ノウリョク</t>
    </rPh>
    <rPh sb="45" eb="47">
      <t>ソガイ</t>
    </rPh>
    <rPh sb="49" eb="50">
      <t>トウ</t>
    </rPh>
    <rPh sb="51" eb="54">
      <t>フテキセツ</t>
    </rPh>
    <rPh sb="59" eb="61">
      <t>テイキョウ</t>
    </rPh>
    <rPh sb="62" eb="63">
      <t>オコナ</t>
    </rPh>
    <rPh sb="68" eb="70">
      <t>ハイリョ</t>
    </rPh>
    <phoneticPr fontId="2"/>
  </si>
  <si>
    <t>サービスの提供にあたり、利用者とのコミュニケーションを十分に図ることなどにより、利用者が主体的に事業に参加するよう適切な働きかけに努めている。</t>
    <rPh sb="5" eb="7">
      <t>テイキョウ</t>
    </rPh>
    <rPh sb="12" eb="15">
      <t>リヨウシャ</t>
    </rPh>
    <rPh sb="27" eb="29">
      <t>ジュウブン</t>
    </rPh>
    <rPh sb="30" eb="31">
      <t>ハカ</t>
    </rPh>
    <rPh sb="40" eb="43">
      <t>リヨウシャ</t>
    </rPh>
    <rPh sb="44" eb="47">
      <t>シュタイテキ</t>
    </rPh>
    <rPh sb="48" eb="50">
      <t>ジギョウ</t>
    </rPh>
    <rPh sb="51" eb="53">
      <t>サンカ</t>
    </rPh>
    <rPh sb="57" eb="59">
      <t>テキセツ</t>
    </rPh>
    <rPh sb="60" eb="61">
      <t>ハタラ</t>
    </rPh>
    <rPh sb="65" eb="66">
      <t>ツト</t>
    </rPh>
    <phoneticPr fontId="2"/>
  </si>
  <si>
    <t>主治医、歯科医師からの情報伝達やサービス担当者会議等により、利用者の心身の状況、置かれている環境等利用者の日常生活全般の状況把握を的確に行っている。</t>
    <rPh sb="0" eb="3">
      <t>シュジイ</t>
    </rPh>
    <rPh sb="4" eb="8">
      <t>シカイシ</t>
    </rPh>
    <rPh sb="11" eb="15">
      <t>ジョウホウデンタツ</t>
    </rPh>
    <rPh sb="20" eb="23">
      <t>タントウシャ</t>
    </rPh>
    <rPh sb="23" eb="25">
      <t>カイギ</t>
    </rPh>
    <rPh sb="25" eb="26">
      <t>トウ</t>
    </rPh>
    <rPh sb="30" eb="33">
      <t>リヨウシャ</t>
    </rPh>
    <rPh sb="34" eb="36">
      <t>シンシン</t>
    </rPh>
    <rPh sb="37" eb="39">
      <t>ジョウキョウ</t>
    </rPh>
    <rPh sb="40" eb="41">
      <t>オ</t>
    </rPh>
    <rPh sb="46" eb="48">
      <t>カンキョウ</t>
    </rPh>
    <rPh sb="48" eb="49">
      <t>トウ</t>
    </rPh>
    <rPh sb="49" eb="52">
      <t>リヨウシャ</t>
    </rPh>
    <rPh sb="53" eb="57">
      <t>ニチジョウセイカツ</t>
    </rPh>
    <rPh sb="57" eb="59">
      <t>ゼンパン</t>
    </rPh>
    <rPh sb="60" eb="62">
      <t>ジョウキョウ</t>
    </rPh>
    <rPh sb="62" eb="64">
      <t>ハアク</t>
    </rPh>
    <rPh sb="65" eb="67">
      <t>テキカク</t>
    </rPh>
    <rPh sb="68" eb="69">
      <t>オコナ</t>
    </rPh>
    <phoneticPr fontId="2"/>
  </si>
  <si>
    <t>管理者は、利用者の日常生活全般の状況及び希望を踏まえて、介護予防認知症対応型通所介護計画を作成している。</t>
    <rPh sb="0" eb="3">
      <t>カンリシャ</t>
    </rPh>
    <rPh sb="5" eb="8">
      <t>リヨウシャ</t>
    </rPh>
    <rPh sb="9" eb="15">
      <t>ニチジョウセイカツゼンパン</t>
    </rPh>
    <rPh sb="16" eb="18">
      <t>ジョウキョウ</t>
    </rPh>
    <rPh sb="18" eb="19">
      <t>オヨ</t>
    </rPh>
    <rPh sb="20" eb="22">
      <t>キボウ</t>
    </rPh>
    <rPh sb="23" eb="24">
      <t>フ</t>
    </rPh>
    <rPh sb="28" eb="32">
      <t>カイゴヨボウ</t>
    </rPh>
    <rPh sb="32" eb="34">
      <t>ニンチ</t>
    </rPh>
    <rPh sb="34" eb="35">
      <t>ショウ</t>
    </rPh>
    <rPh sb="35" eb="37">
      <t>タイオウ</t>
    </rPh>
    <rPh sb="37" eb="38">
      <t>カタ</t>
    </rPh>
    <rPh sb="38" eb="42">
      <t>ツウショカイゴ</t>
    </rPh>
    <rPh sb="42" eb="44">
      <t>ケイカク</t>
    </rPh>
    <rPh sb="45" eb="47">
      <t>サクセイ</t>
    </rPh>
    <phoneticPr fontId="2"/>
  </si>
  <si>
    <t>介護予防認知症対応型通所介護計画は、介護予防サービス計画が作成されている場合は、当該計画の内容に沿って作成している。</t>
    <rPh sb="18" eb="22">
      <t>カイゴヨボウ</t>
    </rPh>
    <rPh sb="26" eb="28">
      <t>ケイカク</t>
    </rPh>
    <rPh sb="29" eb="31">
      <t>サクセイ</t>
    </rPh>
    <rPh sb="36" eb="38">
      <t>バアイ</t>
    </rPh>
    <rPh sb="40" eb="42">
      <t>トウガイ</t>
    </rPh>
    <rPh sb="42" eb="44">
      <t>ケイカク</t>
    </rPh>
    <rPh sb="45" eb="47">
      <t>ナイヨウ</t>
    </rPh>
    <rPh sb="48" eb="49">
      <t>ソ</t>
    </rPh>
    <rPh sb="51" eb="53">
      <t>サクセイ</t>
    </rPh>
    <phoneticPr fontId="2"/>
  </si>
  <si>
    <t>管理者は、介護予防認知症対応型通所介護計画の作成に当たっては、その内容を利用者・家族に説明し、同意を得ている。</t>
    <rPh sb="0" eb="3">
      <t>カンリシャ</t>
    </rPh>
    <rPh sb="22" eb="24">
      <t>サクセイ</t>
    </rPh>
    <rPh sb="25" eb="26">
      <t>ア</t>
    </rPh>
    <rPh sb="33" eb="35">
      <t>ナイヨウ</t>
    </rPh>
    <rPh sb="36" eb="39">
      <t>リヨウシャ</t>
    </rPh>
    <rPh sb="40" eb="42">
      <t>カゾク</t>
    </rPh>
    <rPh sb="43" eb="45">
      <t>セツメイ</t>
    </rPh>
    <rPh sb="47" eb="49">
      <t>ドウイ</t>
    </rPh>
    <rPh sb="50" eb="51">
      <t>エ</t>
    </rPh>
    <phoneticPr fontId="2"/>
  </si>
  <si>
    <t>管理者は、介護予防認知症対応型通所介護計画を作成した際には、当該計画を利用者に交付している。</t>
    <rPh sb="0" eb="3">
      <t>カンリシャ</t>
    </rPh>
    <rPh sb="5" eb="9">
      <t>カイゴヨボウ</t>
    </rPh>
    <rPh sb="9" eb="11">
      <t>ニンチ</t>
    </rPh>
    <rPh sb="11" eb="12">
      <t>ショウ</t>
    </rPh>
    <rPh sb="12" eb="15">
      <t>タイオウガタ</t>
    </rPh>
    <rPh sb="15" eb="21">
      <t>ツウショカイゴケイカク</t>
    </rPh>
    <rPh sb="22" eb="24">
      <t>サクセイ</t>
    </rPh>
    <rPh sb="26" eb="27">
      <t>サイ</t>
    </rPh>
    <rPh sb="30" eb="32">
      <t>トウガイ</t>
    </rPh>
    <rPh sb="32" eb="34">
      <t>ケイカク</t>
    </rPh>
    <rPh sb="35" eb="38">
      <t>リヨウシャ</t>
    </rPh>
    <rPh sb="39" eb="41">
      <t>コウフ</t>
    </rPh>
    <phoneticPr fontId="2"/>
  </si>
  <si>
    <t>利用者が住み慣れた地域での生活を継続することができるよう、地域住民との交流や地域活動への参加を図りつつ、利用者の心身の状況を踏まえ、妥当適切にサービス提供を行っている。</t>
    <rPh sb="0" eb="3">
      <t>リヨウシャ</t>
    </rPh>
    <rPh sb="4" eb="5">
      <t>ス</t>
    </rPh>
    <rPh sb="6" eb="7">
      <t>ナ</t>
    </rPh>
    <rPh sb="9" eb="11">
      <t>チイキ</t>
    </rPh>
    <rPh sb="13" eb="15">
      <t>セイカツ</t>
    </rPh>
    <rPh sb="16" eb="18">
      <t>ケイゾク</t>
    </rPh>
    <rPh sb="29" eb="33">
      <t>チイキジュウミン</t>
    </rPh>
    <rPh sb="35" eb="37">
      <t>コウリュウ</t>
    </rPh>
    <rPh sb="38" eb="42">
      <t>チイキカツドウ</t>
    </rPh>
    <rPh sb="44" eb="46">
      <t>サンカ</t>
    </rPh>
    <rPh sb="47" eb="48">
      <t>ハカ</t>
    </rPh>
    <rPh sb="52" eb="55">
      <t>リヨウシャ</t>
    </rPh>
    <rPh sb="56" eb="58">
      <t>シンシン</t>
    </rPh>
    <rPh sb="59" eb="61">
      <t>ジョウキョウ</t>
    </rPh>
    <rPh sb="62" eb="63">
      <t>フ</t>
    </rPh>
    <rPh sb="66" eb="68">
      <t>ダトウ</t>
    </rPh>
    <rPh sb="68" eb="70">
      <t>テキセツ</t>
    </rPh>
    <rPh sb="75" eb="77">
      <t>テイキョウ</t>
    </rPh>
    <rPh sb="78" eb="79">
      <t>オコナ</t>
    </rPh>
    <phoneticPr fontId="2"/>
  </si>
  <si>
    <t>サービス提供に当たっては、介護予防認知症対応型通所介護計画に基づき、利用者が日常生活を営むのに必要な支援を行っている。</t>
    <rPh sb="4" eb="6">
      <t>テイキョウ</t>
    </rPh>
    <rPh sb="7" eb="8">
      <t>ア</t>
    </rPh>
    <rPh sb="13" eb="17">
      <t>カイゴヨボウ</t>
    </rPh>
    <rPh sb="17" eb="20">
      <t>ニンチショウ</t>
    </rPh>
    <rPh sb="20" eb="23">
      <t>タイオウガタ</t>
    </rPh>
    <rPh sb="23" eb="25">
      <t>ツウショ</t>
    </rPh>
    <rPh sb="25" eb="27">
      <t>カイゴ</t>
    </rPh>
    <rPh sb="27" eb="29">
      <t>ケイカク</t>
    </rPh>
    <rPh sb="30" eb="31">
      <t>モト</t>
    </rPh>
    <rPh sb="34" eb="37">
      <t>リヨウシャ</t>
    </rPh>
    <rPh sb="38" eb="42">
      <t>ニチジョウセイカツ</t>
    </rPh>
    <rPh sb="43" eb="44">
      <t>イトナ</t>
    </rPh>
    <rPh sb="47" eb="49">
      <t>ヒツヨウ</t>
    </rPh>
    <rPh sb="50" eb="52">
      <t>シエン</t>
    </rPh>
    <rPh sb="53" eb="54">
      <t>オコナ</t>
    </rPh>
    <phoneticPr fontId="2"/>
  </si>
  <si>
    <t>サービス提供に当たっては、懇切丁寧に行うことを旨とし、利用者・家族に対し、サービス提供の方法等について、理解しやすいように説明している。</t>
    <rPh sb="4" eb="6">
      <t>テイキョウ</t>
    </rPh>
    <rPh sb="7" eb="8">
      <t>ア</t>
    </rPh>
    <rPh sb="13" eb="17">
      <t>コンセツテイネイ</t>
    </rPh>
    <rPh sb="18" eb="19">
      <t>オコナ</t>
    </rPh>
    <rPh sb="23" eb="24">
      <t>ムネ</t>
    </rPh>
    <rPh sb="27" eb="30">
      <t>リヨウシャ</t>
    </rPh>
    <rPh sb="31" eb="33">
      <t>カゾク</t>
    </rPh>
    <rPh sb="34" eb="35">
      <t>タイ</t>
    </rPh>
    <rPh sb="41" eb="43">
      <t>テイキョウ</t>
    </rPh>
    <rPh sb="44" eb="46">
      <t>ホウホウ</t>
    </rPh>
    <rPh sb="46" eb="47">
      <t>トウ</t>
    </rPh>
    <rPh sb="52" eb="54">
      <t>リカイ</t>
    </rPh>
    <rPh sb="61" eb="63">
      <t>セツメイ</t>
    </rPh>
    <phoneticPr fontId="2"/>
  </si>
  <si>
    <t>従業者は、介護予防認知症対応型通所介護計画に基づくサービスの提供の開始時から終了までに、少なくとも一回はモニタリングを実施している。</t>
    <rPh sb="0" eb="3">
      <t>ジュウギョウシャ</t>
    </rPh>
    <rPh sb="59" eb="61">
      <t>ジッシ</t>
    </rPh>
    <phoneticPr fontId="2"/>
  </si>
  <si>
    <t>管理者は、モニタリングの結果を踏まえ、必要に応じて介護予防認知症対応型通所介護計画の変更を行っている。</t>
    <rPh sb="0" eb="3">
      <t>カンリシャ</t>
    </rPh>
    <rPh sb="12" eb="14">
      <t>ケッカ</t>
    </rPh>
    <rPh sb="15" eb="16">
      <t>フ</t>
    </rPh>
    <rPh sb="19" eb="21">
      <t>ヒツヨウ</t>
    </rPh>
    <rPh sb="22" eb="23">
      <t>オウ</t>
    </rPh>
    <rPh sb="25" eb="27">
      <t>カイゴ</t>
    </rPh>
    <rPh sb="27" eb="29">
      <t>ヨボウ</t>
    </rPh>
    <rPh sb="29" eb="32">
      <t>ニンチショウ</t>
    </rPh>
    <rPh sb="32" eb="35">
      <t>タイオウガタ</t>
    </rPh>
    <rPh sb="35" eb="39">
      <t>ツウショカイゴ</t>
    </rPh>
    <rPh sb="39" eb="41">
      <t>ケイカク</t>
    </rPh>
    <rPh sb="42" eb="44">
      <t>ヘンコウ</t>
    </rPh>
    <rPh sb="45" eb="46">
      <t>オコナ</t>
    </rPh>
    <phoneticPr fontId="2"/>
  </si>
  <si>
    <t>管理者は、利用者の心身の状況、希望及びその置かれている環境を踏まえた認知症対応型通所介護計画等を作成している。</t>
    <rPh sb="0" eb="3">
      <t>カンリシャ</t>
    </rPh>
    <rPh sb="5" eb="8">
      <t>リヨウシャ</t>
    </rPh>
    <rPh sb="9" eb="11">
      <t>シンシン</t>
    </rPh>
    <rPh sb="12" eb="14">
      <t>ジョウキョウ</t>
    </rPh>
    <rPh sb="15" eb="17">
      <t>キボウ</t>
    </rPh>
    <rPh sb="17" eb="18">
      <t>オヨ</t>
    </rPh>
    <rPh sb="21" eb="22">
      <t>オ</t>
    </rPh>
    <rPh sb="27" eb="29">
      <t>カンキョウ</t>
    </rPh>
    <rPh sb="30" eb="31">
      <t>フ</t>
    </rPh>
    <rPh sb="34" eb="37">
      <t>ニンチショウ</t>
    </rPh>
    <rPh sb="37" eb="40">
      <t>タイオウガタ</t>
    </rPh>
    <rPh sb="40" eb="42">
      <t>ツウショ</t>
    </rPh>
    <rPh sb="42" eb="44">
      <t>カイゴ</t>
    </rPh>
    <rPh sb="44" eb="46">
      <t>ケイカク</t>
    </rPh>
    <rPh sb="46" eb="47">
      <t>トウ</t>
    </rPh>
    <rPh sb="48" eb="50">
      <t>サクセイ</t>
    </rPh>
    <phoneticPr fontId="2"/>
  </si>
  <si>
    <t>認知症対応型通所介護計画は、既に居宅サービス計画が作成されている場合は、当該計画の内容に沿って作成している。</t>
    <rPh sb="0" eb="2">
      <t>ニンチ</t>
    </rPh>
    <rPh sb="2" eb="3">
      <t>ショウ</t>
    </rPh>
    <rPh sb="3" eb="6">
      <t>タイオウガタ</t>
    </rPh>
    <rPh sb="6" eb="12">
      <t>ツウショカイゴケイカク</t>
    </rPh>
    <rPh sb="14" eb="15">
      <t>スデ</t>
    </rPh>
    <rPh sb="16" eb="18">
      <t>キョタク</t>
    </rPh>
    <rPh sb="22" eb="24">
      <t>ケイカク</t>
    </rPh>
    <rPh sb="25" eb="27">
      <t>サクセイ</t>
    </rPh>
    <rPh sb="32" eb="34">
      <t>バアイ</t>
    </rPh>
    <rPh sb="36" eb="38">
      <t>トウガイ</t>
    </rPh>
    <rPh sb="38" eb="40">
      <t>ケイカク</t>
    </rPh>
    <rPh sb="41" eb="43">
      <t>ナイヨウ</t>
    </rPh>
    <rPh sb="44" eb="45">
      <t>ソ</t>
    </rPh>
    <rPh sb="47" eb="49">
      <t>サクセイ</t>
    </rPh>
    <phoneticPr fontId="2"/>
  </si>
  <si>
    <t>管理者は、認知症対応型通所介護計画の作成に当たっては、その内容を利用者・家族に説明し、同意を得ている。</t>
    <rPh sb="0" eb="3">
      <t>カンリシャ</t>
    </rPh>
    <rPh sb="18" eb="20">
      <t>サクセイ</t>
    </rPh>
    <rPh sb="21" eb="22">
      <t>ア</t>
    </rPh>
    <rPh sb="29" eb="31">
      <t>ナイヨウ</t>
    </rPh>
    <rPh sb="32" eb="35">
      <t>リヨウシャ</t>
    </rPh>
    <rPh sb="36" eb="38">
      <t>カゾク</t>
    </rPh>
    <rPh sb="39" eb="41">
      <t>セツメイ</t>
    </rPh>
    <rPh sb="43" eb="45">
      <t>ドウイ</t>
    </rPh>
    <rPh sb="46" eb="47">
      <t>エ</t>
    </rPh>
    <phoneticPr fontId="2"/>
  </si>
  <si>
    <t>管理者は、認知症対応型通所介護計画を作成した際には、当該計画を利用者に交付している。</t>
    <rPh sb="0" eb="3">
      <t>カンリシャ</t>
    </rPh>
    <rPh sb="5" eb="7">
      <t>ニンチ</t>
    </rPh>
    <rPh sb="7" eb="8">
      <t>ショウ</t>
    </rPh>
    <rPh sb="8" eb="11">
      <t>タイオウガタ</t>
    </rPh>
    <rPh sb="11" eb="17">
      <t>ツウショカイゴケイカク</t>
    </rPh>
    <rPh sb="18" eb="20">
      <t>サクセイ</t>
    </rPh>
    <rPh sb="22" eb="23">
      <t>サイ</t>
    </rPh>
    <rPh sb="26" eb="28">
      <t>トウガイ</t>
    </rPh>
    <rPh sb="28" eb="30">
      <t>ケイカク</t>
    </rPh>
    <rPh sb="31" eb="34">
      <t>リヨウシャ</t>
    </rPh>
    <rPh sb="35" eb="37">
      <t>コウフ</t>
    </rPh>
    <phoneticPr fontId="2"/>
  </si>
  <si>
    <t>従業者は、それぞれの利用者について、認知症対応型通所介護計画に従ったサービスの実施状況及び目標の達成状況の記録をしている。</t>
    <rPh sb="0" eb="3">
      <t>ジュウギョウシャ</t>
    </rPh>
    <rPh sb="10" eb="13">
      <t>リヨウシャ</t>
    </rPh>
    <rPh sb="18" eb="21">
      <t>ニンチショウ</t>
    </rPh>
    <rPh sb="21" eb="24">
      <t>タイオウガタ</t>
    </rPh>
    <rPh sb="24" eb="30">
      <t>ツウショカイゴケイカク</t>
    </rPh>
    <rPh sb="31" eb="32">
      <t>シタガ</t>
    </rPh>
    <rPh sb="39" eb="43">
      <t>ジッシジョウキョウ</t>
    </rPh>
    <rPh sb="43" eb="44">
      <t>オヨ</t>
    </rPh>
    <rPh sb="45" eb="47">
      <t>モクヒョウ</t>
    </rPh>
    <rPh sb="48" eb="50">
      <t>タッセイ</t>
    </rPh>
    <rPh sb="50" eb="52">
      <t>ジョウキョウ</t>
    </rPh>
    <rPh sb="53" eb="55">
      <t>キロク</t>
    </rPh>
    <phoneticPr fontId="2"/>
  </si>
  <si>
    <t>サービスを受けている利用者が、正当な理由なしにサービスの利用に関する指示に従わず要介護状態等の程度を増進させた、また、偽りその他不正な行為によって保険給付を受け、また受けようとしたときは、遅滞なく意見を付してその旨を市に通知している。</t>
    <rPh sb="5" eb="6">
      <t>ウ</t>
    </rPh>
    <rPh sb="10" eb="13">
      <t>リヨウシャ</t>
    </rPh>
    <rPh sb="15" eb="17">
      <t>セイトウ</t>
    </rPh>
    <rPh sb="18" eb="20">
      <t>リユウ</t>
    </rPh>
    <rPh sb="28" eb="30">
      <t>リヨウ</t>
    </rPh>
    <rPh sb="31" eb="32">
      <t>カン</t>
    </rPh>
    <rPh sb="34" eb="36">
      <t>シジ</t>
    </rPh>
    <rPh sb="37" eb="38">
      <t>シタガ</t>
    </rPh>
    <rPh sb="40" eb="43">
      <t>ヨウカイゴ</t>
    </rPh>
    <rPh sb="43" eb="45">
      <t>ジョウタイ</t>
    </rPh>
    <rPh sb="45" eb="46">
      <t>トウ</t>
    </rPh>
    <rPh sb="47" eb="49">
      <t>テイド</t>
    </rPh>
    <rPh sb="50" eb="52">
      <t>ゾウシン</t>
    </rPh>
    <rPh sb="59" eb="60">
      <t>イツワ</t>
    </rPh>
    <rPh sb="63" eb="64">
      <t>タ</t>
    </rPh>
    <rPh sb="64" eb="66">
      <t>フセイ</t>
    </rPh>
    <rPh sb="67" eb="69">
      <t>コウイ</t>
    </rPh>
    <rPh sb="73" eb="75">
      <t>ホケン</t>
    </rPh>
    <rPh sb="75" eb="77">
      <t>キュウフ</t>
    </rPh>
    <rPh sb="78" eb="79">
      <t>ウ</t>
    </rPh>
    <rPh sb="83" eb="84">
      <t>ウ</t>
    </rPh>
    <rPh sb="94" eb="96">
      <t>チタイ</t>
    </rPh>
    <rPh sb="98" eb="100">
      <t>イケン</t>
    </rPh>
    <rPh sb="101" eb="102">
      <t>フ</t>
    </rPh>
    <rPh sb="106" eb="107">
      <t>ムネ</t>
    </rPh>
    <rPh sb="108" eb="109">
      <t>シ</t>
    </rPh>
    <rPh sb="110" eb="112">
      <t>ツウチ</t>
    </rPh>
    <phoneticPr fontId="2"/>
  </si>
  <si>
    <t>サービス提供を行っているときに利用者に病状の急変が生じた場合その他必要な場合は、速やかに主治の医師への連絡を行う等の必要な措置を講じている。</t>
    <rPh sb="4" eb="6">
      <t>テイキョウ</t>
    </rPh>
    <rPh sb="7" eb="8">
      <t>オコナ</t>
    </rPh>
    <rPh sb="15" eb="18">
      <t>リヨウシャ</t>
    </rPh>
    <rPh sb="19" eb="21">
      <t>ビョウジョウ</t>
    </rPh>
    <rPh sb="22" eb="24">
      <t>キュウヘン</t>
    </rPh>
    <rPh sb="25" eb="26">
      <t>ショウ</t>
    </rPh>
    <rPh sb="28" eb="30">
      <t>バアイ</t>
    </rPh>
    <rPh sb="32" eb="33">
      <t>タ</t>
    </rPh>
    <rPh sb="33" eb="35">
      <t>ヒツヨウ</t>
    </rPh>
    <rPh sb="36" eb="38">
      <t>バアイ</t>
    </rPh>
    <rPh sb="40" eb="41">
      <t>スミ</t>
    </rPh>
    <rPh sb="44" eb="46">
      <t>シュジ</t>
    </rPh>
    <rPh sb="47" eb="49">
      <t>イシ</t>
    </rPh>
    <rPh sb="51" eb="53">
      <t>レンラク</t>
    </rPh>
    <rPh sb="54" eb="55">
      <t>オコナ</t>
    </rPh>
    <rPh sb="56" eb="57">
      <t>ナド</t>
    </rPh>
    <rPh sb="58" eb="60">
      <t>ヒツヨウ</t>
    </rPh>
    <rPh sb="61" eb="63">
      <t>ソチ</t>
    </rPh>
    <rPh sb="64" eb="65">
      <t>コウ</t>
    </rPh>
    <phoneticPr fontId="2"/>
  </si>
  <si>
    <t>法人は、管理者を含む全従業者と雇用契約を締結している。</t>
    <rPh sb="0" eb="2">
      <t>ホウジン</t>
    </rPh>
    <rPh sb="4" eb="7">
      <t>カンリシャ</t>
    </rPh>
    <rPh sb="8" eb="9">
      <t>フク</t>
    </rPh>
    <rPh sb="10" eb="11">
      <t>ゼン</t>
    </rPh>
    <rPh sb="11" eb="14">
      <t>ジュウギョウシャ</t>
    </rPh>
    <rPh sb="15" eb="17">
      <t>コヨウ</t>
    </rPh>
    <rPh sb="17" eb="19">
      <t>ケイヤク</t>
    </rPh>
    <rPh sb="20" eb="22">
      <t>テイケツ</t>
    </rPh>
    <phoneticPr fontId="2"/>
  </si>
  <si>
    <t>従業者の勤務体制表（ローテーション表）を作成している。</t>
    <rPh sb="0" eb="3">
      <t>ジュウギョウシャ</t>
    </rPh>
    <rPh sb="4" eb="6">
      <t>キンム</t>
    </rPh>
    <rPh sb="6" eb="8">
      <t>タイセイ</t>
    </rPh>
    <rPh sb="8" eb="9">
      <t>ヒョウ</t>
    </rPh>
    <rPh sb="17" eb="18">
      <t>ヒョウ</t>
    </rPh>
    <rPh sb="20" eb="22">
      <t>サクセイ</t>
    </rPh>
    <phoneticPr fontId="2"/>
  </si>
  <si>
    <t>全職員について、タイムカード等により勤務実績がわかるようにしている。</t>
    <rPh sb="0" eb="1">
      <t>ゼン</t>
    </rPh>
    <rPh sb="1" eb="3">
      <t>ショクイン</t>
    </rPh>
    <rPh sb="14" eb="15">
      <t>トウ</t>
    </rPh>
    <rPh sb="18" eb="20">
      <t>キンム</t>
    </rPh>
    <rPh sb="20" eb="22">
      <t>ジッセキ</t>
    </rPh>
    <phoneticPr fontId="2"/>
  </si>
  <si>
    <t>管理者はサービスの利用の申込みに係る調整、業務の実施状況の把握その他の管理を一元的に行い、従業者に運営基準を遵守させるための必要な指揮命令を行っている。</t>
    <rPh sb="0" eb="3">
      <t>カンリシャ</t>
    </rPh>
    <rPh sb="9" eb="11">
      <t>リヨウ</t>
    </rPh>
    <rPh sb="12" eb="14">
      <t>モウシコ</t>
    </rPh>
    <rPh sb="16" eb="17">
      <t>カカ</t>
    </rPh>
    <rPh sb="18" eb="20">
      <t>チョウセイ</t>
    </rPh>
    <rPh sb="21" eb="23">
      <t>ギョウム</t>
    </rPh>
    <rPh sb="24" eb="26">
      <t>ジッシ</t>
    </rPh>
    <rPh sb="26" eb="28">
      <t>ジョウキョウ</t>
    </rPh>
    <rPh sb="29" eb="31">
      <t>ハアク</t>
    </rPh>
    <rPh sb="33" eb="34">
      <t>タ</t>
    </rPh>
    <rPh sb="35" eb="37">
      <t>カンリ</t>
    </rPh>
    <rPh sb="38" eb="41">
      <t>イチゲンテキ</t>
    </rPh>
    <rPh sb="42" eb="43">
      <t>オコナ</t>
    </rPh>
    <rPh sb="45" eb="48">
      <t>ジュウギョウシャ</t>
    </rPh>
    <rPh sb="49" eb="51">
      <t>ウンエイ</t>
    </rPh>
    <rPh sb="51" eb="53">
      <t>キジュン</t>
    </rPh>
    <rPh sb="54" eb="56">
      <t>ジュンシュ</t>
    </rPh>
    <rPh sb="62" eb="64">
      <t>ヒツヨウ</t>
    </rPh>
    <rPh sb="65" eb="67">
      <t>シキ</t>
    </rPh>
    <rPh sb="67" eb="69">
      <t>メイレイ</t>
    </rPh>
    <rPh sb="70" eb="71">
      <t>オコナ</t>
    </rPh>
    <phoneticPr fontId="2"/>
  </si>
  <si>
    <t>運営規程の内容は、常に実態を反映したものを整備している。また、変更があった場合は、届出している。</t>
    <rPh sb="0" eb="2">
      <t>ウンエイ</t>
    </rPh>
    <rPh sb="2" eb="4">
      <t>キテイ</t>
    </rPh>
    <rPh sb="5" eb="7">
      <t>ナイヨウ</t>
    </rPh>
    <rPh sb="9" eb="10">
      <t>ツネ</t>
    </rPh>
    <rPh sb="11" eb="13">
      <t>ジッタイ</t>
    </rPh>
    <rPh sb="14" eb="16">
      <t>ハンエイ</t>
    </rPh>
    <rPh sb="21" eb="23">
      <t>セイビ</t>
    </rPh>
    <rPh sb="31" eb="33">
      <t>ヘンコウ</t>
    </rPh>
    <rPh sb="37" eb="39">
      <t>バアイ</t>
    </rPh>
    <rPh sb="41" eb="43">
      <t>トドケデ</t>
    </rPh>
    <phoneticPr fontId="2"/>
  </si>
  <si>
    <t>運営規程の中で、規程されている項目に○印をつけてください。</t>
    <rPh sb="8" eb="10">
      <t>キテイ</t>
    </rPh>
    <rPh sb="15" eb="17">
      <t>コウモク</t>
    </rPh>
    <rPh sb="19" eb="20">
      <t>シルシ</t>
    </rPh>
    <phoneticPr fontId="2"/>
  </si>
  <si>
    <t>〔</t>
    <phoneticPr fontId="2"/>
  </si>
  <si>
    <t>〕</t>
    <phoneticPr fontId="2"/>
  </si>
  <si>
    <t>事業の目的及び運営の方針</t>
    <phoneticPr fontId="2"/>
  </si>
  <si>
    <t>従業者の職種、員数及び職務の内容</t>
    <phoneticPr fontId="2"/>
  </si>
  <si>
    <t>営業日及び営業時間</t>
    <phoneticPr fontId="2"/>
  </si>
  <si>
    <t>通常の事業の実施地域</t>
    <phoneticPr fontId="2"/>
  </si>
  <si>
    <t>緊急時等における対応方法</t>
    <phoneticPr fontId="2"/>
  </si>
  <si>
    <t>その他運営に関する重要事項</t>
    <phoneticPr fontId="2"/>
  </si>
  <si>
    <t>指定認知症対応型通所介護の利用定員</t>
    <phoneticPr fontId="2"/>
  </si>
  <si>
    <t>指定認知症対応型通所介護の内容及び利用料その他の費用の額</t>
    <phoneticPr fontId="2"/>
  </si>
  <si>
    <t>サービス利用に当たっての留意事項</t>
    <phoneticPr fontId="2"/>
  </si>
  <si>
    <t>非常災害対策</t>
    <rPh sb="0" eb="4">
      <t>ヒジョウサイガイ</t>
    </rPh>
    <rPh sb="4" eb="6">
      <t>タイサク</t>
    </rPh>
    <phoneticPr fontId="2"/>
  </si>
  <si>
    <t>既定のサービス提供時間の前後、連続して延長サービスを行うときは、その旨を運営規程に規定している。</t>
    <rPh sb="0" eb="2">
      <t>キテイ</t>
    </rPh>
    <rPh sb="7" eb="9">
      <t>テイキョウ</t>
    </rPh>
    <rPh sb="9" eb="11">
      <t>ジカン</t>
    </rPh>
    <rPh sb="12" eb="14">
      <t>ゼンゴ</t>
    </rPh>
    <rPh sb="15" eb="17">
      <t>レンゾク</t>
    </rPh>
    <rPh sb="19" eb="21">
      <t>エンチョウ</t>
    </rPh>
    <rPh sb="26" eb="27">
      <t>オコナ</t>
    </rPh>
    <rPh sb="34" eb="35">
      <t>ムネ</t>
    </rPh>
    <rPh sb="36" eb="38">
      <t>ウンエイ</t>
    </rPh>
    <rPh sb="38" eb="40">
      <t>キテイ</t>
    </rPh>
    <rPh sb="41" eb="43">
      <t>キテイ</t>
    </rPh>
    <phoneticPr fontId="2"/>
  </si>
  <si>
    <t>（延長サービスを行う場合）…通常のサービス提供時間と延長時間を分けて記載している。</t>
    <rPh sb="1" eb="3">
      <t>エンチョウ</t>
    </rPh>
    <rPh sb="8" eb="9">
      <t>オコナ</t>
    </rPh>
    <rPh sb="10" eb="12">
      <t>バアイ</t>
    </rPh>
    <rPh sb="14" eb="16">
      <t>ツウジョウ</t>
    </rPh>
    <rPh sb="21" eb="23">
      <t>テイキョウ</t>
    </rPh>
    <rPh sb="23" eb="25">
      <t>ジカン</t>
    </rPh>
    <rPh sb="26" eb="28">
      <t>エンチョウ</t>
    </rPh>
    <rPh sb="28" eb="30">
      <t>ジカン</t>
    </rPh>
    <rPh sb="31" eb="32">
      <t>ワ</t>
    </rPh>
    <rPh sb="34" eb="36">
      <t>キサイ</t>
    </rPh>
    <phoneticPr fontId="2"/>
  </si>
  <si>
    <t>介護保険適用と介護保険適用外サービス（全額自己負担となるもの）に関する料金表を作成し、利用者等に説明している。</t>
    <rPh sb="0" eb="2">
      <t>カイゴ</t>
    </rPh>
    <rPh sb="2" eb="4">
      <t>ホケン</t>
    </rPh>
    <rPh sb="4" eb="6">
      <t>テキヨウ</t>
    </rPh>
    <rPh sb="7" eb="9">
      <t>カイゴ</t>
    </rPh>
    <rPh sb="9" eb="11">
      <t>ホケン</t>
    </rPh>
    <rPh sb="11" eb="13">
      <t>テキヨウ</t>
    </rPh>
    <rPh sb="13" eb="14">
      <t>ソト</t>
    </rPh>
    <rPh sb="19" eb="21">
      <t>ゼンガク</t>
    </rPh>
    <rPh sb="21" eb="23">
      <t>ジコ</t>
    </rPh>
    <rPh sb="23" eb="25">
      <t>フタン</t>
    </rPh>
    <rPh sb="32" eb="33">
      <t>カン</t>
    </rPh>
    <rPh sb="35" eb="38">
      <t>リョウキンヒョウ</t>
    </rPh>
    <rPh sb="39" eb="41">
      <t>サクセイ</t>
    </rPh>
    <rPh sb="43" eb="46">
      <t>リヨウシャ</t>
    </rPh>
    <rPh sb="46" eb="47">
      <t>トウ</t>
    </rPh>
    <rPh sb="48" eb="50">
      <t>セツメイ</t>
    </rPh>
    <phoneticPr fontId="2"/>
  </si>
  <si>
    <t>従業者の日々の勤務時間、常勤・非常勤の別、各職員の兼務関係が明確な勤務表を作成している。</t>
    <rPh sb="0" eb="3">
      <t>ジュウギョウシャ</t>
    </rPh>
    <rPh sb="4" eb="6">
      <t>ヒビ</t>
    </rPh>
    <rPh sb="7" eb="9">
      <t>キンム</t>
    </rPh>
    <rPh sb="9" eb="11">
      <t>ジカン</t>
    </rPh>
    <rPh sb="12" eb="14">
      <t>ジョウキン</t>
    </rPh>
    <rPh sb="15" eb="18">
      <t>ヒジョウキン</t>
    </rPh>
    <rPh sb="19" eb="20">
      <t>ベツ</t>
    </rPh>
    <rPh sb="21" eb="22">
      <t>カク</t>
    </rPh>
    <rPh sb="22" eb="24">
      <t>ショクイン</t>
    </rPh>
    <rPh sb="25" eb="27">
      <t>ケンム</t>
    </rPh>
    <rPh sb="27" eb="29">
      <t>カンケイ</t>
    </rPh>
    <rPh sb="30" eb="32">
      <t>メイカク</t>
    </rPh>
    <rPh sb="33" eb="36">
      <t>キンムヒョウ</t>
    </rPh>
    <rPh sb="37" eb="39">
      <t>サクセイ</t>
    </rPh>
    <phoneticPr fontId="2"/>
  </si>
  <si>
    <t>サービスの質の向上のために、研修の機会を設けている。</t>
    <rPh sb="5" eb="6">
      <t>シツ</t>
    </rPh>
    <rPh sb="7" eb="9">
      <t>コウジョウ</t>
    </rPh>
    <rPh sb="14" eb="16">
      <t>ケンシュウ</t>
    </rPh>
    <rPh sb="17" eb="19">
      <t>キカイ</t>
    </rPh>
    <rPh sb="20" eb="21">
      <t>モウ</t>
    </rPh>
    <phoneticPr fontId="2"/>
  </si>
  <si>
    <t>　※欄が足りない場合は、別紙を作成し、添付してください。</t>
    <rPh sb="2" eb="3">
      <t>ラン</t>
    </rPh>
    <rPh sb="4" eb="5">
      <t>タ</t>
    </rPh>
    <rPh sb="8" eb="10">
      <t>バアイ</t>
    </rPh>
    <rPh sb="12" eb="14">
      <t>ベッシ</t>
    </rPh>
    <rPh sb="15" eb="17">
      <t>サクセイ</t>
    </rPh>
    <rPh sb="19" eb="21">
      <t>テンプ</t>
    </rPh>
    <phoneticPr fontId="2"/>
  </si>
  <si>
    <t>　※研修を行っていない場合は、研修内容欄に”実施なし”又は”実施予定なし”と記載してください。</t>
    <rPh sb="2" eb="4">
      <t>ケンシュウ</t>
    </rPh>
    <rPh sb="5" eb="6">
      <t>オコナ</t>
    </rPh>
    <rPh sb="11" eb="13">
      <t>バアイ</t>
    </rPh>
    <rPh sb="15" eb="17">
      <t>ケンシュウ</t>
    </rPh>
    <rPh sb="17" eb="19">
      <t>ナイヨウ</t>
    </rPh>
    <rPh sb="19" eb="20">
      <t>ラン</t>
    </rPh>
    <rPh sb="22" eb="24">
      <t>ジッシ</t>
    </rPh>
    <rPh sb="27" eb="28">
      <t>マタ</t>
    </rPh>
    <rPh sb="30" eb="32">
      <t>ジッシ</t>
    </rPh>
    <rPh sb="32" eb="34">
      <t>ヨテイ</t>
    </rPh>
    <rPh sb="38" eb="40">
      <t>キサイ</t>
    </rPh>
    <phoneticPr fontId="2"/>
  </si>
  <si>
    <t>研　修　内　容</t>
    <rPh sb="0" eb="1">
      <t>ケン</t>
    </rPh>
    <rPh sb="2" eb="3">
      <t>オサム</t>
    </rPh>
    <rPh sb="4" eb="5">
      <t>ナイ</t>
    </rPh>
    <rPh sb="6" eb="7">
      <t>カタチ</t>
    </rPh>
    <phoneticPr fontId="2"/>
  </si>
  <si>
    <t>所内研修</t>
    <rPh sb="0" eb="2">
      <t>ショナイ</t>
    </rPh>
    <rPh sb="2" eb="4">
      <t>ケンシュウ</t>
    </rPh>
    <phoneticPr fontId="2"/>
  </si>
  <si>
    <t>所外研修</t>
    <rPh sb="0" eb="1">
      <t>ショ</t>
    </rPh>
    <rPh sb="1" eb="2">
      <t>ガイ</t>
    </rPh>
    <rPh sb="2" eb="4">
      <t>ケンシュウ</t>
    </rPh>
    <phoneticPr fontId="2"/>
  </si>
  <si>
    <t>消防法施行規則に規定する消防計画等、非常災害に関する具体的な計画を立てている。</t>
    <rPh sb="0" eb="2">
      <t>ショウボウ</t>
    </rPh>
    <rPh sb="2" eb="3">
      <t>ホウ</t>
    </rPh>
    <rPh sb="3" eb="5">
      <t>セコウ</t>
    </rPh>
    <rPh sb="5" eb="7">
      <t>キソク</t>
    </rPh>
    <rPh sb="8" eb="10">
      <t>キテイ</t>
    </rPh>
    <rPh sb="12" eb="14">
      <t>ショウボウ</t>
    </rPh>
    <rPh sb="14" eb="16">
      <t>ケイカク</t>
    </rPh>
    <rPh sb="16" eb="17">
      <t>トウ</t>
    </rPh>
    <rPh sb="18" eb="20">
      <t>ヒジョウ</t>
    </rPh>
    <rPh sb="20" eb="22">
      <t>サイガイ</t>
    </rPh>
    <rPh sb="23" eb="24">
      <t>カン</t>
    </rPh>
    <rPh sb="26" eb="29">
      <t>グタイテキ</t>
    </rPh>
    <rPh sb="30" eb="32">
      <t>ケイカク</t>
    </rPh>
    <rPh sb="33" eb="34">
      <t>タ</t>
    </rPh>
    <phoneticPr fontId="2"/>
  </si>
  <si>
    <t>事業所の防火管理者（または責任者）の氏名を記入してください。</t>
    <rPh sb="0" eb="3">
      <t>ジギョウショ</t>
    </rPh>
    <rPh sb="4" eb="6">
      <t>ボウカ</t>
    </rPh>
    <rPh sb="6" eb="9">
      <t>カンリシャ</t>
    </rPh>
    <rPh sb="13" eb="16">
      <t>セキニンシャ</t>
    </rPh>
    <rPh sb="18" eb="20">
      <t>シメイ</t>
    </rPh>
    <rPh sb="21" eb="23">
      <t>キニュウ</t>
    </rPh>
    <phoneticPr fontId="2"/>
  </si>
  <si>
    <t>火災等の災害時に、地域の消防機関へ速やかに通報する体制をとるよう、従業員に周知している。</t>
    <rPh sb="0" eb="2">
      <t>カサイ</t>
    </rPh>
    <rPh sb="2" eb="3">
      <t>トウ</t>
    </rPh>
    <rPh sb="4" eb="7">
      <t>サイガイジ</t>
    </rPh>
    <rPh sb="9" eb="11">
      <t>チイキ</t>
    </rPh>
    <rPh sb="12" eb="14">
      <t>ショウボウ</t>
    </rPh>
    <rPh sb="14" eb="16">
      <t>キカン</t>
    </rPh>
    <rPh sb="17" eb="18">
      <t>スミ</t>
    </rPh>
    <rPh sb="21" eb="23">
      <t>ツウホウ</t>
    </rPh>
    <rPh sb="25" eb="27">
      <t>タイセイ</t>
    </rPh>
    <rPh sb="33" eb="36">
      <t>ジュウギョウイン</t>
    </rPh>
    <rPh sb="37" eb="39">
      <t>シュウチ</t>
    </rPh>
    <phoneticPr fontId="2"/>
  </si>
  <si>
    <t>消防法その他の法令等に規定された必要な消火設備、非常災害用設備について定期的に設備点検を行っている。</t>
    <rPh sb="0" eb="3">
      <t>ショウボウホウ</t>
    </rPh>
    <rPh sb="5" eb="6">
      <t>タ</t>
    </rPh>
    <rPh sb="7" eb="9">
      <t>ホウレイ</t>
    </rPh>
    <rPh sb="9" eb="10">
      <t>トウ</t>
    </rPh>
    <rPh sb="11" eb="13">
      <t>キテイ</t>
    </rPh>
    <rPh sb="16" eb="18">
      <t>ヒツヨウ</t>
    </rPh>
    <rPh sb="19" eb="21">
      <t>ショウカ</t>
    </rPh>
    <rPh sb="21" eb="23">
      <t>セツビ</t>
    </rPh>
    <rPh sb="24" eb="26">
      <t>ヒジョウ</t>
    </rPh>
    <rPh sb="26" eb="28">
      <t>サイガイ</t>
    </rPh>
    <rPh sb="28" eb="29">
      <t>ヨウ</t>
    </rPh>
    <rPh sb="29" eb="31">
      <t>セツビ</t>
    </rPh>
    <rPh sb="35" eb="38">
      <t>テイキテキ</t>
    </rPh>
    <rPh sb="39" eb="41">
      <t>セツビ</t>
    </rPh>
    <rPh sb="41" eb="43">
      <t>テンケン</t>
    </rPh>
    <rPh sb="44" eb="45">
      <t>オコナ</t>
    </rPh>
    <phoneticPr fontId="2"/>
  </si>
  <si>
    <t>事業所のある地区の広域避難施設を把握していますか？また、緊急時の避難施設への経路は安全が確保されているか、検証している。</t>
    <rPh sb="0" eb="3">
      <t>ジギョウショ</t>
    </rPh>
    <rPh sb="6" eb="8">
      <t>チク</t>
    </rPh>
    <rPh sb="9" eb="11">
      <t>コウイキ</t>
    </rPh>
    <rPh sb="11" eb="13">
      <t>ヒナン</t>
    </rPh>
    <rPh sb="13" eb="15">
      <t>シセツ</t>
    </rPh>
    <rPh sb="16" eb="18">
      <t>ハアク</t>
    </rPh>
    <rPh sb="28" eb="31">
      <t>キンキュウジ</t>
    </rPh>
    <rPh sb="32" eb="34">
      <t>ヒナン</t>
    </rPh>
    <rPh sb="34" eb="36">
      <t>シセツ</t>
    </rPh>
    <rPh sb="38" eb="40">
      <t>ケイロ</t>
    </rPh>
    <rPh sb="41" eb="43">
      <t>アンゼン</t>
    </rPh>
    <rPh sb="44" eb="46">
      <t>カクホ</t>
    </rPh>
    <rPh sb="53" eb="55">
      <t>ケンショウ</t>
    </rPh>
    <phoneticPr fontId="2"/>
  </si>
  <si>
    <t>利用者の使用する施設、食器その他の設備または飲用に供する水について、衛生的な管理に努め、または衛生上必要な措置を講じている。</t>
    <rPh sb="0" eb="3">
      <t>リヨウシャ</t>
    </rPh>
    <rPh sb="4" eb="6">
      <t>シヨウ</t>
    </rPh>
    <rPh sb="8" eb="10">
      <t>シセツ</t>
    </rPh>
    <rPh sb="11" eb="13">
      <t>ショッキ</t>
    </rPh>
    <rPh sb="15" eb="16">
      <t>タ</t>
    </rPh>
    <rPh sb="17" eb="19">
      <t>セツビ</t>
    </rPh>
    <rPh sb="22" eb="24">
      <t>インヨウ</t>
    </rPh>
    <rPh sb="25" eb="26">
      <t>キョウ</t>
    </rPh>
    <rPh sb="28" eb="29">
      <t>ミズ</t>
    </rPh>
    <rPh sb="34" eb="37">
      <t>エイセイテキ</t>
    </rPh>
    <rPh sb="38" eb="40">
      <t>カンリ</t>
    </rPh>
    <rPh sb="41" eb="42">
      <t>ツト</t>
    </rPh>
    <rPh sb="47" eb="50">
      <t>エイセイジョウ</t>
    </rPh>
    <rPh sb="50" eb="52">
      <t>ヒツヨウ</t>
    </rPh>
    <rPh sb="53" eb="55">
      <t>ソチ</t>
    </rPh>
    <rPh sb="56" eb="57">
      <t>コウ</t>
    </rPh>
    <phoneticPr fontId="2"/>
  </si>
  <si>
    <t>就業規則、雇用契約書等に、従業者及び退職した者が業務上知り得た利用者やその家族の個人情報を漏らすことを禁止する記載がある。</t>
    <rPh sb="0" eb="2">
      <t>シュウギョウ</t>
    </rPh>
    <rPh sb="2" eb="4">
      <t>キソク</t>
    </rPh>
    <rPh sb="5" eb="7">
      <t>コヨウ</t>
    </rPh>
    <rPh sb="7" eb="10">
      <t>ケイヤクショ</t>
    </rPh>
    <rPh sb="10" eb="11">
      <t>トウ</t>
    </rPh>
    <rPh sb="13" eb="16">
      <t>ジュウギョウシャ</t>
    </rPh>
    <rPh sb="16" eb="17">
      <t>オヨ</t>
    </rPh>
    <rPh sb="18" eb="20">
      <t>タイショク</t>
    </rPh>
    <rPh sb="22" eb="23">
      <t>シャ</t>
    </rPh>
    <rPh sb="24" eb="27">
      <t>ギョウムジョウ</t>
    </rPh>
    <rPh sb="27" eb="28">
      <t>シ</t>
    </rPh>
    <rPh sb="29" eb="30">
      <t>エ</t>
    </rPh>
    <rPh sb="31" eb="34">
      <t>リヨウシャ</t>
    </rPh>
    <rPh sb="37" eb="39">
      <t>カゾク</t>
    </rPh>
    <rPh sb="40" eb="42">
      <t>コジン</t>
    </rPh>
    <rPh sb="42" eb="44">
      <t>ジョウホウ</t>
    </rPh>
    <rPh sb="45" eb="46">
      <t>モ</t>
    </rPh>
    <rPh sb="51" eb="53">
      <t>キンシ</t>
    </rPh>
    <rPh sb="55" eb="57">
      <t>キサイ</t>
    </rPh>
    <phoneticPr fontId="2"/>
  </si>
  <si>
    <t>保有する個人データの管理・開示手順、個人情報管理者等を定めた個人情報保護に関する規程を整備している。</t>
    <rPh sb="0" eb="2">
      <t>ホユウ</t>
    </rPh>
    <rPh sb="4" eb="6">
      <t>コジン</t>
    </rPh>
    <rPh sb="10" eb="12">
      <t>カンリ</t>
    </rPh>
    <rPh sb="13" eb="15">
      <t>カイジ</t>
    </rPh>
    <rPh sb="15" eb="17">
      <t>テジュン</t>
    </rPh>
    <rPh sb="18" eb="20">
      <t>コジン</t>
    </rPh>
    <rPh sb="20" eb="22">
      <t>ジョウホウ</t>
    </rPh>
    <rPh sb="22" eb="25">
      <t>カンリシャ</t>
    </rPh>
    <rPh sb="25" eb="26">
      <t>トウ</t>
    </rPh>
    <rPh sb="27" eb="28">
      <t>サダ</t>
    </rPh>
    <rPh sb="30" eb="32">
      <t>コジン</t>
    </rPh>
    <rPh sb="32" eb="34">
      <t>ジョウホウ</t>
    </rPh>
    <rPh sb="34" eb="36">
      <t>ホゴ</t>
    </rPh>
    <rPh sb="37" eb="38">
      <t>カン</t>
    </rPh>
    <rPh sb="40" eb="42">
      <t>キテイ</t>
    </rPh>
    <rPh sb="43" eb="45">
      <t>セイビ</t>
    </rPh>
    <phoneticPr fontId="2"/>
  </si>
  <si>
    <t>個人情報管理者の名前を記入してください。（担当者が定められていない場合は、その旨を記入してください）</t>
    <rPh sb="0" eb="2">
      <t>コジン</t>
    </rPh>
    <rPh sb="2" eb="4">
      <t>ジョウホウ</t>
    </rPh>
    <rPh sb="4" eb="7">
      <t>カンリシャ</t>
    </rPh>
    <rPh sb="8" eb="10">
      <t>ナマエ</t>
    </rPh>
    <rPh sb="11" eb="13">
      <t>キニュウ</t>
    </rPh>
    <rPh sb="21" eb="24">
      <t>タントウシャ</t>
    </rPh>
    <rPh sb="25" eb="26">
      <t>サダ</t>
    </rPh>
    <rPh sb="33" eb="35">
      <t>バアイ</t>
    </rPh>
    <rPh sb="39" eb="40">
      <t>ムネ</t>
    </rPh>
    <rPh sb="41" eb="43">
      <t>キニュウ</t>
    </rPh>
    <phoneticPr fontId="2"/>
  </si>
  <si>
    <t>氏名</t>
    <rPh sb="0" eb="2">
      <t>シメイ</t>
    </rPh>
    <phoneticPr fontId="2"/>
  </si>
  <si>
    <t>事業所を広告する場合には、その内容が虚偽または誇大なものとならないようにしている。</t>
    <rPh sb="0" eb="3">
      <t>ジギョウショ</t>
    </rPh>
    <rPh sb="4" eb="6">
      <t>コウコク</t>
    </rPh>
    <rPh sb="8" eb="10">
      <t>バアイ</t>
    </rPh>
    <rPh sb="15" eb="17">
      <t>ナイヨウ</t>
    </rPh>
    <rPh sb="18" eb="20">
      <t>キョギ</t>
    </rPh>
    <rPh sb="23" eb="25">
      <t>コダイ</t>
    </rPh>
    <phoneticPr fontId="2"/>
  </si>
  <si>
    <t>利用者等に対し、苦情の申立先や窓口を記載した書類（重要事項説明書でも可）を配布するなど、当該サービスに対する苦情の申し出がしやすいようにしている。</t>
    <rPh sb="0" eb="3">
      <t>リヨウシャ</t>
    </rPh>
    <rPh sb="3" eb="4">
      <t>トウ</t>
    </rPh>
    <rPh sb="5" eb="6">
      <t>タイ</t>
    </rPh>
    <rPh sb="8" eb="10">
      <t>クジョウ</t>
    </rPh>
    <rPh sb="11" eb="13">
      <t>モウシタテ</t>
    </rPh>
    <rPh sb="13" eb="14">
      <t>サキ</t>
    </rPh>
    <rPh sb="15" eb="17">
      <t>マドグチ</t>
    </rPh>
    <rPh sb="18" eb="20">
      <t>キサイ</t>
    </rPh>
    <rPh sb="22" eb="24">
      <t>ショルイ</t>
    </rPh>
    <rPh sb="25" eb="27">
      <t>ジュウヨウ</t>
    </rPh>
    <rPh sb="27" eb="29">
      <t>ジコウ</t>
    </rPh>
    <rPh sb="29" eb="32">
      <t>セツメイショ</t>
    </rPh>
    <rPh sb="34" eb="35">
      <t>カ</t>
    </rPh>
    <rPh sb="37" eb="39">
      <t>ハイフ</t>
    </rPh>
    <rPh sb="44" eb="46">
      <t>トウガイ</t>
    </rPh>
    <rPh sb="51" eb="52">
      <t>タイ</t>
    </rPh>
    <rPh sb="54" eb="56">
      <t>クジョウ</t>
    </rPh>
    <rPh sb="57" eb="58">
      <t>モウ</t>
    </rPh>
    <rPh sb="59" eb="60">
      <t>デ</t>
    </rPh>
    <phoneticPr fontId="2"/>
  </si>
  <si>
    <t>相談窓口・苦情窓口として、次の項目を明示している。
●事業所担当窓口　●市町村窓口　●国民健康保険団体連合会窓口</t>
    <rPh sb="0" eb="2">
      <t>ソウダン</t>
    </rPh>
    <rPh sb="2" eb="4">
      <t>マドグチ</t>
    </rPh>
    <rPh sb="5" eb="7">
      <t>クジョウ</t>
    </rPh>
    <rPh sb="7" eb="9">
      <t>マドグチ</t>
    </rPh>
    <rPh sb="13" eb="14">
      <t>ツギ</t>
    </rPh>
    <rPh sb="15" eb="17">
      <t>コウモク</t>
    </rPh>
    <rPh sb="18" eb="20">
      <t>メイジ</t>
    </rPh>
    <rPh sb="27" eb="30">
      <t>ジギョウショ</t>
    </rPh>
    <rPh sb="30" eb="32">
      <t>タントウ</t>
    </rPh>
    <rPh sb="32" eb="34">
      <t>マドグチ</t>
    </rPh>
    <rPh sb="36" eb="39">
      <t>シチョウソン</t>
    </rPh>
    <rPh sb="39" eb="41">
      <t>マドグチ</t>
    </rPh>
    <rPh sb="43" eb="45">
      <t>コクミン</t>
    </rPh>
    <rPh sb="45" eb="47">
      <t>ケンコウ</t>
    </rPh>
    <rPh sb="47" eb="49">
      <t>ホケン</t>
    </rPh>
    <rPh sb="49" eb="51">
      <t>ダンタイ</t>
    </rPh>
    <rPh sb="51" eb="54">
      <t>レンゴウカイ</t>
    </rPh>
    <rPh sb="54" eb="56">
      <t>マドグチ</t>
    </rPh>
    <phoneticPr fontId="2"/>
  </si>
  <si>
    <t>苦情相談の方法や対応手順を記載したマニュアル等を整備し、事業所に掲示している。</t>
    <rPh sb="0" eb="2">
      <t>クジョウ</t>
    </rPh>
    <rPh sb="2" eb="4">
      <t>ソウダン</t>
    </rPh>
    <rPh sb="5" eb="7">
      <t>ホウホウ</t>
    </rPh>
    <rPh sb="8" eb="10">
      <t>タイオウ</t>
    </rPh>
    <rPh sb="10" eb="12">
      <t>テジュン</t>
    </rPh>
    <rPh sb="13" eb="15">
      <t>キサイ</t>
    </rPh>
    <rPh sb="22" eb="23">
      <t>トウ</t>
    </rPh>
    <rPh sb="24" eb="26">
      <t>セイビ</t>
    </rPh>
    <rPh sb="28" eb="31">
      <t>ジギョウショ</t>
    </rPh>
    <rPh sb="32" eb="34">
      <t>ケイジ</t>
    </rPh>
    <phoneticPr fontId="2"/>
  </si>
  <si>
    <t>苦情記録簿を整備して５年間保管している。</t>
    <rPh sb="0" eb="2">
      <t>クジョウ</t>
    </rPh>
    <rPh sb="2" eb="5">
      <t>キロクボ</t>
    </rPh>
    <rPh sb="6" eb="8">
      <t>セイビ</t>
    </rPh>
    <rPh sb="11" eb="13">
      <t>ネンカン</t>
    </rPh>
    <rPh sb="13" eb="15">
      <t>ホカン</t>
    </rPh>
    <phoneticPr fontId="2"/>
  </si>
  <si>
    <t>実際にあった苦情及びその原因と対応策について、職員に周知する等再発防止やサービスの質の向上に努めている。</t>
    <rPh sb="0" eb="2">
      <t>ジッサイ</t>
    </rPh>
    <rPh sb="6" eb="8">
      <t>クジョウ</t>
    </rPh>
    <rPh sb="8" eb="9">
      <t>オヨ</t>
    </rPh>
    <rPh sb="12" eb="14">
      <t>ゲンイン</t>
    </rPh>
    <rPh sb="15" eb="18">
      <t>タイオウサク</t>
    </rPh>
    <rPh sb="23" eb="25">
      <t>ショクイン</t>
    </rPh>
    <rPh sb="26" eb="28">
      <t>シュウチ</t>
    </rPh>
    <rPh sb="30" eb="31">
      <t>トウ</t>
    </rPh>
    <rPh sb="31" eb="33">
      <t>サイハツ</t>
    </rPh>
    <rPh sb="33" eb="35">
      <t>ボウシ</t>
    </rPh>
    <rPh sb="41" eb="42">
      <t>シツ</t>
    </rPh>
    <rPh sb="43" eb="45">
      <t>コウジョウ</t>
    </rPh>
    <rPh sb="46" eb="47">
      <t>ツト</t>
    </rPh>
    <phoneticPr fontId="2"/>
  </si>
  <si>
    <t>提供したサービスに関し、市が行う調査に協力し、市からの指導又は助言があった場合は、これに従い必要な改善を行っている。</t>
    <rPh sb="12" eb="13">
      <t>シ</t>
    </rPh>
    <rPh sb="37" eb="39">
      <t>バアイ</t>
    </rPh>
    <rPh sb="44" eb="45">
      <t>シタガ</t>
    </rPh>
    <phoneticPr fontId="2"/>
  </si>
  <si>
    <t>利用者が外部に声を出せる工夫をどのようにしているか記載してください。</t>
    <rPh sb="0" eb="3">
      <t>リヨウシャ</t>
    </rPh>
    <rPh sb="4" eb="6">
      <t>ガイブ</t>
    </rPh>
    <rPh sb="7" eb="8">
      <t>コエ</t>
    </rPh>
    <rPh sb="9" eb="10">
      <t>ダ</t>
    </rPh>
    <rPh sb="12" eb="14">
      <t>クフウ</t>
    </rPh>
    <rPh sb="25" eb="27">
      <t>キサイ</t>
    </rPh>
    <phoneticPr fontId="2"/>
  </si>
  <si>
    <t>　</t>
    <phoneticPr fontId="2"/>
  </si>
  <si>
    <t>事業の運営にあたり、地域住民やその自発的な活動等との連携及び協力を行う等の地域との交流を図っている。</t>
    <rPh sb="0" eb="2">
      <t>ジギョウ</t>
    </rPh>
    <rPh sb="3" eb="5">
      <t>ウンエイ</t>
    </rPh>
    <rPh sb="10" eb="14">
      <t>チイキジュウミン</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ハカ</t>
    </rPh>
    <phoneticPr fontId="2"/>
  </si>
  <si>
    <t>利用者に対するサービスの提供により事故が発生した場合には、保険者、当該利用者の家族、居宅介護支援事業者に対して連絡するとともに、必要な措置を講じている。</t>
    <rPh sb="0" eb="3">
      <t>リヨウシャ</t>
    </rPh>
    <rPh sb="4" eb="5">
      <t>タイ</t>
    </rPh>
    <rPh sb="12" eb="14">
      <t>テイキョウ</t>
    </rPh>
    <rPh sb="17" eb="19">
      <t>ジコ</t>
    </rPh>
    <rPh sb="20" eb="22">
      <t>ハッセイ</t>
    </rPh>
    <rPh sb="24" eb="26">
      <t>バアイ</t>
    </rPh>
    <rPh sb="29" eb="32">
      <t>ホケンシャ</t>
    </rPh>
    <rPh sb="33" eb="35">
      <t>トウガイ</t>
    </rPh>
    <rPh sb="35" eb="38">
      <t>リヨウシャ</t>
    </rPh>
    <rPh sb="39" eb="41">
      <t>カゾク</t>
    </rPh>
    <rPh sb="42" eb="44">
      <t>キョタク</t>
    </rPh>
    <rPh sb="44" eb="46">
      <t>カイゴ</t>
    </rPh>
    <rPh sb="46" eb="48">
      <t>シエン</t>
    </rPh>
    <rPh sb="48" eb="51">
      <t>ジギョウシャ</t>
    </rPh>
    <rPh sb="52" eb="53">
      <t>タイ</t>
    </rPh>
    <rPh sb="55" eb="57">
      <t>レンラク</t>
    </rPh>
    <rPh sb="64" eb="66">
      <t>ヒツヨウ</t>
    </rPh>
    <rPh sb="67" eb="69">
      <t>ソチ</t>
    </rPh>
    <rPh sb="70" eb="71">
      <t>コウ</t>
    </rPh>
    <phoneticPr fontId="2"/>
  </si>
  <si>
    <t>事故の状況及び事故に際して採った処置について記録し、５年間保存している。</t>
    <rPh sb="0" eb="2">
      <t>ジコ</t>
    </rPh>
    <rPh sb="3" eb="5">
      <t>ジョウキョウ</t>
    </rPh>
    <rPh sb="5" eb="6">
      <t>オヨ</t>
    </rPh>
    <rPh sb="7" eb="9">
      <t>ジコ</t>
    </rPh>
    <rPh sb="10" eb="11">
      <t>サイ</t>
    </rPh>
    <rPh sb="13" eb="14">
      <t>ト</t>
    </rPh>
    <rPh sb="16" eb="18">
      <t>ショチ</t>
    </rPh>
    <rPh sb="22" eb="24">
      <t>キロク</t>
    </rPh>
    <rPh sb="27" eb="29">
      <t>ネンカン</t>
    </rPh>
    <rPh sb="29" eb="31">
      <t>ホゾン</t>
    </rPh>
    <phoneticPr fontId="2"/>
  </si>
  <si>
    <t>利用者に対するサービスの提供により賠償すべき事故が発生した場合には、損害賠償を速やかに行っている。</t>
    <rPh sb="0" eb="3">
      <t>リヨウシャ</t>
    </rPh>
    <rPh sb="4" eb="5">
      <t>タイ</t>
    </rPh>
    <rPh sb="12" eb="14">
      <t>テイキョウ</t>
    </rPh>
    <rPh sb="17" eb="19">
      <t>バイショウ</t>
    </rPh>
    <rPh sb="22" eb="24">
      <t>ジコ</t>
    </rPh>
    <rPh sb="25" eb="27">
      <t>ハッセイ</t>
    </rPh>
    <rPh sb="29" eb="31">
      <t>バアイ</t>
    </rPh>
    <rPh sb="34" eb="38">
      <t>ソンガイバイショウ</t>
    </rPh>
    <rPh sb="39" eb="40">
      <t>スミ</t>
    </rPh>
    <rPh sb="43" eb="44">
      <t>オコナ</t>
    </rPh>
    <phoneticPr fontId="2"/>
  </si>
  <si>
    <t>事故記録簿（ヒヤリハット簿）等を整備している。</t>
    <rPh sb="0" eb="2">
      <t>ジコ</t>
    </rPh>
    <rPh sb="2" eb="5">
      <t>キロクボ</t>
    </rPh>
    <rPh sb="12" eb="13">
      <t>ボ</t>
    </rPh>
    <rPh sb="14" eb="15">
      <t>トウ</t>
    </rPh>
    <rPh sb="16" eb="18">
      <t>セイビ</t>
    </rPh>
    <phoneticPr fontId="2"/>
  </si>
  <si>
    <t>事故報告書の様式、手順等を知っている。</t>
    <rPh sb="0" eb="2">
      <t>ジコ</t>
    </rPh>
    <rPh sb="2" eb="5">
      <t>ホウコクショ</t>
    </rPh>
    <rPh sb="6" eb="8">
      <t>ヨウシキ</t>
    </rPh>
    <rPh sb="9" eb="11">
      <t>テジュン</t>
    </rPh>
    <rPh sb="11" eb="12">
      <t>トウ</t>
    </rPh>
    <rPh sb="13" eb="14">
      <t>シ</t>
    </rPh>
    <phoneticPr fontId="2"/>
  </si>
  <si>
    <t>損害賠償保険に加入している。</t>
    <rPh sb="0" eb="2">
      <t>ソンガイ</t>
    </rPh>
    <rPh sb="2" eb="4">
      <t>バイショウ</t>
    </rPh>
    <rPh sb="4" eb="6">
      <t>ホケン</t>
    </rPh>
    <rPh sb="7" eb="9">
      <t>カニュウ</t>
    </rPh>
    <phoneticPr fontId="2"/>
  </si>
  <si>
    <t>サービス事業所ごとに経理を区分するとともに、当該サービス事業の会計とその他の事業の会計を区分している。</t>
    <rPh sb="4" eb="7">
      <t>ジギョウショ</t>
    </rPh>
    <rPh sb="10" eb="12">
      <t>ケイリ</t>
    </rPh>
    <rPh sb="13" eb="15">
      <t>クブン</t>
    </rPh>
    <rPh sb="22" eb="24">
      <t>トウガイ</t>
    </rPh>
    <rPh sb="28" eb="30">
      <t>ジギョウ</t>
    </rPh>
    <rPh sb="31" eb="33">
      <t>カイケイ</t>
    </rPh>
    <rPh sb="36" eb="37">
      <t>タ</t>
    </rPh>
    <rPh sb="38" eb="40">
      <t>ジギョウ</t>
    </rPh>
    <rPh sb="41" eb="43">
      <t>カイケイ</t>
    </rPh>
    <rPh sb="44" eb="46">
      <t>クブン</t>
    </rPh>
    <phoneticPr fontId="2"/>
  </si>
  <si>
    <t>従業者、設備、備品、会計に関する諸記録を整備している。</t>
    <rPh sb="0" eb="3">
      <t>ジュウギョウシャ</t>
    </rPh>
    <rPh sb="4" eb="6">
      <t>セツビ</t>
    </rPh>
    <rPh sb="7" eb="9">
      <t>ビヒン</t>
    </rPh>
    <rPh sb="10" eb="12">
      <t>カイケイ</t>
    </rPh>
    <rPh sb="13" eb="14">
      <t>カン</t>
    </rPh>
    <rPh sb="16" eb="17">
      <t>ショ</t>
    </rPh>
    <rPh sb="17" eb="19">
      <t>キロク</t>
    </rPh>
    <rPh sb="20" eb="22">
      <t>セイビ</t>
    </rPh>
    <phoneticPr fontId="2"/>
  </si>
  <si>
    <t>利用者に対するサービスの提供に関する次の記録を整備し、完結の日から５年間保存している。(整備している項目に○印をつけてください。)</t>
    <rPh sb="0" eb="3">
      <t>リヨウシャ</t>
    </rPh>
    <rPh sb="4" eb="5">
      <t>タイ</t>
    </rPh>
    <rPh sb="12" eb="14">
      <t>テイキョウ</t>
    </rPh>
    <rPh sb="15" eb="16">
      <t>カン</t>
    </rPh>
    <rPh sb="18" eb="19">
      <t>ツギ</t>
    </rPh>
    <rPh sb="20" eb="22">
      <t>キロク</t>
    </rPh>
    <rPh sb="23" eb="25">
      <t>セイビ</t>
    </rPh>
    <rPh sb="27" eb="29">
      <t>カンケツ</t>
    </rPh>
    <rPh sb="30" eb="31">
      <t>ヒ</t>
    </rPh>
    <rPh sb="34" eb="36">
      <t>ネンカン</t>
    </rPh>
    <rPh sb="36" eb="38">
      <t>ホゾン</t>
    </rPh>
    <rPh sb="44" eb="46">
      <t>セイビ</t>
    </rPh>
    <rPh sb="50" eb="52">
      <t>コウモク</t>
    </rPh>
    <rPh sb="54" eb="55">
      <t>シルシ</t>
    </rPh>
    <phoneticPr fontId="2"/>
  </si>
  <si>
    <t>〔</t>
    <phoneticPr fontId="2"/>
  </si>
  <si>
    <t>〕</t>
    <phoneticPr fontId="2"/>
  </si>
  <si>
    <t>サービス提供記録</t>
    <rPh sb="4" eb="6">
      <t>テイキョウ</t>
    </rPh>
    <rPh sb="6" eb="8">
      <t>キロク</t>
    </rPh>
    <phoneticPr fontId="2"/>
  </si>
  <si>
    <t>利用者に対する市町村への通知に関する記録</t>
    <rPh sb="0" eb="3">
      <t>リヨウシャ</t>
    </rPh>
    <rPh sb="4" eb="5">
      <t>タイ</t>
    </rPh>
    <rPh sb="7" eb="10">
      <t>シチョウソン</t>
    </rPh>
    <rPh sb="12" eb="14">
      <t>ツウチ</t>
    </rPh>
    <rPh sb="15" eb="16">
      <t>カン</t>
    </rPh>
    <rPh sb="18" eb="20">
      <t>キロク</t>
    </rPh>
    <phoneticPr fontId="2"/>
  </si>
  <si>
    <t>苦情処理に関する記録</t>
    <rPh sb="0" eb="4">
      <t>クジョウショリ</t>
    </rPh>
    <rPh sb="5" eb="6">
      <t>カン</t>
    </rPh>
    <rPh sb="8" eb="10">
      <t>キロク</t>
    </rPh>
    <phoneticPr fontId="2"/>
  </si>
  <si>
    <t>事故の状況及び事故に対して採った処置に関する記録</t>
    <rPh sb="0" eb="2">
      <t>ジコ</t>
    </rPh>
    <rPh sb="3" eb="5">
      <t>ジョウキョウ</t>
    </rPh>
    <rPh sb="5" eb="6">
      <t>オヨ</t>
    </rPh>
    <rPh sb="7" eb="9">
      <t>ジコ</t>
    </rPh>
    <rPh sb="10" eb="11">
      <t>タイ</t>
    </rPh>
    <rPh sb="13" eb="14">
      <t>ト</t>
    </rPh>
    <rPh sb="16" eb="18">
      <t>ショチ</t>
    </rPh>
    <rPh sb="19" eb="20">
      <t>カン</t>
    </rPh>
    <rPh sb="22" eb="24">
      <t>キロク</t>
    </rPh>
    <phoneticPr fontId="2"/>
  </si>
  <si>
    <t>認知症対応型通所介護計画</t>
    <rPh sb="0" eb="2">
      <t>ニンチ</t>
    </rPh>
    <rPh sb="3" eb="6">
      <t>タイオウガタ</t>
    </rPh>
    <rPh sb="6" eb="10">
      <t>ツウショカイゴ</t>
    </rPh>
    <rPh sb="10" eb="12">
      <t>ケイカク</t>
    </rPh>
    <phoneticPr fontId="2"/>
  </si>
  <si>
    <t>１５　指定認知症対応型通所介護の具体的取扱方針</t>
    <rPh sb="3" eb="5">
      <t>シテイ</t>
    </rPh>
    <rPh sb="5" eb="8">
      <t>ニンチショウ</t>
    </rPh>
    <rPh sb="8" eb="11">
      <t>タイオウガタ</t>
    </rPh>
    <rPh sb="11" eb="13">
      <t>ツウショ</t>
    </rPh>
    <rPh sb="13" eb="15">
      <t>カイゴ</t>
    </rPh>
    <rPh sb="16" eb="19">
      <t>グタイテキ</t>
    </rPh>
    <rPh sb="19" eb="21">
      <t>トリアツカイ</t>
    </rPh>
    <rPh sb="21" eb="23">
      <t>ホウシン</t>
    </rPh>
    <phoneticPr fontId="2"/>
  </si>
  <si>
    <t>１６　指定介護予防認知症対応型通所介護の基本的取扱方針</t>
    <rPh sb="3" eb="5">
      <t>シテイ</t>
    </rPh>
    <rPh sb="5" eb="7">
      <t>カイゴ</t>
    </rPh>
    <rPh sb="7" eb="9">
      <t>ヨボウ</t>
    </rPh>
    <rPh sb="9" eb="12">
      <t>ニンチショウ</t>
    </rPh>
    <rPh sb="12" eb="15">
      <t>タイオウガタ</t>
    </rPh>
    <rPh sb="15" eb="17">
      <t>ツウショ</t>
    </rPh>
    <rPh sb="17" eb="19">
      <t>カイゴ</t>
    </rPh>
    <rPh sb="20" eb="23">
      <t>キホンテキ</t>
    </rPh>
    <rPh sb="23" eb="25">
      <t>トリアツカイ</t>
    </rPh>
    <rPh sb="25" eb="27">
      <t>ホウシン</t>
    </rPh>
    <phoneticPr fontId="2"/>
  </si>
  <si>
    <t>１７　指定介護予防認知症対応型通所介護の具体的取扱方針</t>
    <rPh sb="3" eb="5">
      <t>シテイ</t>
    </rPh>
    <rPh sb="5" eb="7">
      <t>カイゴ</t>
    </rPh>
    <rPh sb="7" eb="9">
      <t>ヨボウ</t>
    </rPh>
    <rPh sb="9" eb="11">
      <t>ニンチ</t>
    </rPh>
    <rPh sb="11" eb="12">
      <t>ショウ</t>
    </rPh>
    <rPh sb="12" eb="15">
      <t>タイオウガタ</t>
    </rPh>
    <rPh sb="15" eb="17">
      <t>ツウショ</t>
    </rPh>
    <rPh sb="17" eb="19">
      <t>カイゴ</t>
    </rPh>
    <rPh sb="20" eb="23">
      <t>グタイテキ</t>
    </rPh>
    <rPh sb="23" eb="25">
      <t>トリアツカイ</t>
    </rPh>
    <rPh sb="25" eb="27">
      <t>ホウシン</t>
    </rPh>
    <phoneticPr fontId="2"/>
  </si>
  <si>
    <t>１８　認知症対応型通所介護計画の作成</t>
    <rPh sb="3" eb="6">
      <t>ニンチショウ</t>
    </rPh>
    <rPh sb="6" eb="9">
      <t>タイオウガタ</t>
    </rPh>
    <rPh sb="9" eb="11">
      <t>ツウショ</t>
    </rPh>
    <rPh sb="11" eb="13">
      <t>カイゴ</t>
    </rPh>
    <rPh sb="13" eb="15">
      <t>ケイカク</t>
    </rPh>
    <rPh sb="16" eb="18">
      <t>サクセイ</t>
    </rPh>
    <phoneticPr fontId="2"/>
  </si>
  <si>
    <t>１９　利用者に関する市町村への通知</t>
    <rPh sb="3" eb="6">
      <t>リヨウシャ</t>
    </rPh>
    <rPh sb="7" eb="8">
      <t>カン</t>
    </rPh>
    <rPh sb="10" eb="13">
      <t>シチョウソン</t>
    </rPh>
    <rPh sb="15" eb="17">
      <t>ツウチ</t>
    </rPh>
    <phoneticPr fontId="2"/>
  </si>
  <si>
    <t>２０　緊急時の対応</t>
    <rPh sb="3" eb="6">
      <t>キンキュウジ</t>
    </rPh>
    <rPh sb="7" eb="9">
      <t>タイオウ</t>
    </rPh>
    <phoneticPr fontId="2"/>
  </si>
  <si>
    <t>２３　勤務体制の確保等</t>
    <rPh sb="3" eb="5">
      <t>キンム</t>
    </rPh>
    <rPh sb="5" eb="7">
      <t>タイセイ</t>
    </rPh>
    <rPh sb="8" eb="10">
      <t>カクホ</t>
    </rPh>
    <rPh sb="10" eb="11">
      <t>トウ</t>
    </rPh>
    <phoneticPr fontId="2"/>
  </si>
  <si>
    <t xml:space="preserve"> </t>
    <phoneticPr fontId="2"/>
  </si>
  <si>
    <t>実績の確認については、複数の担当者が確認した上で請求している。</t>
    <rPh sb="0" eb="2">
      <t>ジッセキ</t>
    </rPh>
    <rPh sb="3" eb="5">
      <t>カクニン</t>
    </rPh>
    <rPh sb="11" eb="13">
      <t>フクスウ</t>
    </rPh>
    <rPh sb="14" eb="17">
      <t>タントウシャ</t>
    </rPh>
    <rPh sb="18" eb="20">
      <t>カクニン</t>
    </rPh>
    <rPh sb="22" eb="23">
      <t>ウエ</t>
    </rPh>
    <rPh sb="24" eb="26">
      <t>セイキュウ</t>
    </rPh>
    <phoneticPr fontId="2"/>
  </si>
  <si>
    <t>帰宅の準備時間をサービス提供時間に含めていない。</t>
    <rPh sb="0" eb="2">
      <t>キタク</t>
    </rPh>
    <rPh sb="3" eb="5">
      <t>ジュンビ</t>
    </rPh>
    <rPh sb="5" eb="7">
      <t>ジカン</t>
    </rPh>
    <rPh sb="12" eb="16">
      <t>テイキョウジカン</t>
    </rPh>
    <rPh sb="17" eb="18">
      <t>フク</t>
    </rPh>
    <phoneticPr fontId="2"/>
  </si>
  <si>
    <t>利用者に対して送迎を行わない場合は、所定単位数を減算している。</t>
    <rPh sb="0" eb="3">
      <t>リヨウシャ</t>
    </rPh>
    <rPh sb="4" eb="5">
      <t>タイ</t>
    </rPh>
    <rPh sb="7" eb="9">
      <t>ソウゲイ</t>
    </rPh>
    <rPh sb="10" eb="11">
      <t>オコナ</t>
    </rPh>
    <rPh sb="14" eb="16">
      <t>バアイ</t>
    </rPh>
    <rPh sb="18" eb="20">
      <t>ショテイ</t>
    </rPh>
    <rPh sb="20" eb="22">
      <t>タンイ</t>
    </rPh>
    <rPh sb="22" eb="23">
      <t>スウ</t>
    </rPh>
    <rPh sb="24" eb="26">
      <t>ゲンサン</t>
    </rPh>
    <phoneticPr fontId="2"/>
  </si>
  <si>
    <t>【職員欠如減算】　</t>
    <rPh sb="1" eb="3">
      <t>ショクイン</t>
    </rPh>
    <rPh sb="3" eb="5">
      <t>ケツジョ</t>
    </rPh>
    <rPh sb="5" eb="7">
      <t>ゲンサン</t>
    </rPh>
    <phoneticPr fontId="2"/>
  </si>
  <si>
    <t>看護職員または介護職員の基準が満たされていない場合、所定単位数を減算している。</t>
    <rPh sb="0" eb="2">
      <t>カンゴ</t>
    </rPh>
    <rPh sb="2" eb="4">
      <t>ショクイン</t>
    </rPh>
    <rPh sb="7" eb="9">
      <t>カイゴ</t>
    </rPh>
    <rPh sb="9" eb="11">
      <t>ショクイン</t>
    </rPh>
    <rPh sb="12" eb="14">
      <t>キジュン</t>
    </rPh>
    <rPh sb="15" eb="16">
      <t>ミ</t>
    </rPh>
    <rPh sb="23" eb="25">
      <t>バアイ</t>
    </rPh>
    <rPh sb="26" eb="28">
      <t>ショテイ</t>
    </rPh>
    <rPh sb="28" eb="31">
      <t>タンイスウ</t>
    </rPh>
    <rPh sb="32" eb="34">
      <t>ゲンザン</t>
    </rPh>
    <phoneticPr fontId="2"/>
  </si>
  <si>
    <t>減算を要する場合は、市に届出している。</t>
    <rPh sb="0" eb="2">
      <t>ゲンサン</t>
    </rPh>
    <rPh sb="3" eb="4">
      <t>ヨウ</t>
    </rPh>
    <rPh sb="6" eb="8">
      <t>バアイ</t>
    </rPh>
    <rPh sb="10" eb="11">
      <t>シ</t>
    </rPh>
    <rPh sb="12" eb="14">
      <t>トドケデ</t>
    </rPh>
    <phoneticPr fontId="2"/>
  </si>
  <si>
    <t>※ 従業者の病欠により基準が満たされていない場合も、減算の対象となります。
※ 従業者の欠員は、人員基準違反です。1カ月以上継続する場合は、定員の見直しや事業の休止を検討していただくこととなります。</t>
    <rPh sb="2" eb="5">
      <t>ジュウギョウシャ</t>
    </rPh>
    <rPh sb="6" eb="8">
      <t>ビョウケツ</t>
    </rPh>
    <rPh sb="11" eb="13">
      <t>キジュン</t>
    </rPh>
    <rPh sb="14" eb="15">
      <t>ミ</t>
    </rPh>
    <rPh sb="22" eb="24">
      <t>バアイ</t>
    </rPh>
    <rPh sb="26" eb="28">
      <t>ゲンサン</t>
    </rPh>
    <rPh sb="29" eb="31">
      <t>タイショウ</t>
    </rPh>
    <rPh sb="40" eb="43">
      <t>ジュウギョウシャ</t>
    </rPh>
    <rPh sb="44" eb="46">
      <t>ケツイン</t>
    </rPh>
    <rPh sb="48" eb="52">
      <t>ジンインキジュン</t>
    </rPh>
    <rPh sb="52" eb="54">
      <t>イハン</t>
    </rPh>
    <rPh sb="59" eb="60">
      <t>ゲツ</t>
    </rPh>
    <rPh sb="60" eb="62">
      <t>イジョウ</t>
    </rPh>
    <rPh sb="62" eb="64">
      <t>ケイゾク</t>
    </rPh>
    <rPh sb="66" eb="68">
      <t>バアイ</t>
    </rPh>
    <rPh sb="70" eb="72">
      <t>テイイン</t>
    </rPh>
    <rPh sb="73" eb="75">
      <t>ミナオ</t>
    </rPh>
    <rPh sb="77" eb="79">
      <t>ジギョウ</t>
    </rPh>
    <rPh sb="80" eb="82">
      <t>キュウシ</t>
    </rPh>
    <rPh sb="83" eb="85">
      <t>ケントウ</t>
    </rPh>
    <phoneticPr fontId="2"/>
  </si>
  <si>
    <t>【２時間以上３時間未満のサービス】</t>
    <rPh sb="2" eb="4">
      <t>ジカン</t>
    </rPh>
    <rPh sb="4" eb="6">
      <t>イジョウ</t>
    </rPh>
    <rPh sb="7" eb="9">
      <t>ジカン</t>
    </rPh>
    <rPh sb="9" eb="11">
      <t>ミマン</t>
    </rPh>
    <phoneticPr fontId="2"/>
  </si>
  <si>
    <t>長時間のサービス利用が心身の状況から困難である者、病後等で短時間の利用から始めて長時間利用に結びつける必要がある者等、利用者側のやむを得ない事情により長時間のサービス利用が困難な利用者について算定している。</t>
    <rPh sb="0" eb="3">
      <t>チョウジカン</t>
    </rPh>
    <rPh sb="8" eb="10">
      <t>リヨウ</t>
    </rPh>
    <rPh sb="11" eb="13">
      <t>シンシン</t>
    </rPh>
    <rPh sb="14" eb="16">
      <t>ジョウキョウ</t>
    </rPh>
    <rPh sb="18" eb="20">
      <t>コンナン</t>
    </rPh>
    <rPh sb="23" eb="24">
      <t>モノ</t>
    </rPh>
    <rPh sb="25" eb="27">
      <t>ビョウゴ</t>
    </rPh>
    <rPh sb="27" eb="28">
      <t>トウ</t>
    </rPh>
    <rPh sb="29" eb="32">
      <t>タンジカン</t>
    </rPh>
    <rPh sb="33" eb="35">
      <t>リヨウ</t>
    </rPh>
    <rPh sb="37" eb="38">
      <t>ハジ</t>
    </rPh>
    <rPh sb="40" eb="45">
      <t>チョウジカンリヨウ</t>
    </rPh>
    <rPh sb="46" eb="47">
      <t>ムス</t>
    </rPh>
    <rPh sb="51" eb="53">
      <t>ヒツヨウ</t>
    </rPh>
    <rPh sb="56" eb="57">
      <t>モノ</t>
    </rPh>
    <rPh sb="57" eb="58">
      <t>トウ</t>
    </rPh>
    <rPh sb="59" eb="62">
      <t>リヨウシャ</t>
    </rPh>
    <rPh sb="62" eb="63">
      <t>ガワ</t>
    </rPh>
    <rPh sb="67" eb="68">
      <t>エ</t>
    </rPh>
    <rPh sb="70" eb="72">
      <t>ジジョウ</t>
    </rPh>
    <rPh sb="75" eb="78">
      <t>チョウジカン</t>
    </rPh>
    <rPh sb="83" eb="85">
      <t>リヨウ</t>
    </rPh>
    <rPh sb="86" eb="88">
      <t>コンナン</t>
    </rPh>
    <rPh sb="89" eb="92">
      <t>リヨウシャ</t>
    </rPh>
    <rPh sb="96" eb="98">
      <t>サンテイ</t>
    </rPh>
    <phoneticPr fontId="2"/>
  </si>
  <si>
    <t>認知症対応型通所介護の本来の目的に照らし、利用者の日常生活動作能力などの向上のため、日常生活を通じた機能訓練等を実施している。</t>
    <rPh sb="0" eb="2">
      <t>ニンチ</t>
    </rPh>
    <rPh sb="2" eb="3">
      <t>ショウ</t>
    </rPh>
    <rPh sb="3" eb="6">
      <t>タイオウガタ</t>
    </rPh>
    <rPh sb="6" eb="8">
      <t>ツウショ</t>
    </rPh>
    <rPh sb="8" eb="10">
      <t>カイゴ</t>
    </rPh>
    <rPh sb="11" eb="13">
      <t>ホンライ</t>
    </rPh>
    <rPh sb="14" eb="16">
      <t>モクテキ</t>
    </rPh>
    <rPh sb="17" eb="18">
      <t>テ</t>
    </rPh>
    <rPh sb="21" eb="24">
      <t>リヨウシャ</t>
    </rPh>
    <rPh sb="25" eb="29">
      <t>ニチジョウセイカツ</t>
    </rPh>
    <rPh sb="29" eb="31">
      <t>ドウサ</t>
    </rPh>
    <rPh sb="31" eb="33">
      <t>ノウリョク</t>
    </rPh>
    <rPh sb="36" eb="38">
      <t>コウジョウ</t>
    </rPh>
    <rPh sb="42" eb="46">
      <t>ニチジョウセイカツ</t>
    </rPh>
    <rPh sb="47" eb="48">
      <t>ツウ</t>
    </rPh>
    <rPh sb="50" eb="55">
      <t>キノウクンレントウ</t>
    </rPh>
    <rPh sb="56" eb="58">
      <t>ジッシ</t>
    </rPh>
    <phoneticPr fontId="2"/>
  </si>
  <si>
    <t>２時間以上３時間未満のサービスを行う場合は、所定単位数の100分の63に相当する単位数を算定している。</t>
    <rPh sb="1" eb="3">
      <t>ジカン</t>
    </rPh>
    <rPh sb="3" eb="5">
      <t>イジョウ</t>
    </rPh>
    <rPh sb="6" eb="8">
      <t>ジカン</t>
    </rPh>
    <rPh sb="8" eb="10">
      <t>ミマン</t>
    </rPh>
    <rPh sb="16" eb="17">
      <t>オコナ</t>
    </rPh>
    <rPh sb="18" eb="20">
      <t>バアイ</t>
    </rPh>
    <rPh sb="22" eb="27">
      <t>ショテイタンイスウ</t>
    </rPh>
    <rPh sb="31" eb="32">
      <t>ブン</t>
    </rPh>
    <rPh sb="36" eb="38">
      <t>ソウトウ</t>
    </rPh>
    <rPh sb="40" eb="43">
      <t>タンイスウ</t>
    </rPh>
    <rPh sb="44" eb="46">
      <t>サンテイ</t>
    </rPh>
    <phoneticPr fontId="2"/>
  </si>
  <si>
    <t>サービスの提供とその前後に行った日常生活上の世話の所要時間を通算した時間が９時間以上の場合に算定している。</t>
    <rPh sb="5" eb="7">
      <t>テイキョウ</t>
    </rPh>
    <rPh sb="10" eb="12">
      <t>ゼンゴ</t>
    </rPh>
    <rPh sb="13" eb="14">
      <t>オコナ</t>
    </rPh>
    <rPh sb="16" eb="18">
      <t>ニチジョウ</t>
    </rPh>
    <rPh sb="18" eb="21">
      <t>セイカツジョウ</t>
    </rPh>
    <rPh sb="22" eb="24">
      <t>セワ</t>
    </rPh>
    <rPh sb="43" eb="45">
      <t>バアイ</t>
    </rPh>
    <rPh sb="46" eb="48">
      <t>サンテイ</t>
    </rPh>
    <phoneticPr fontId="2"/>
  </si>
  <si>
    <t>市に届出をした上で算定している。</t>
    <rPh sb="0" eb="1">
      <t>シ</t>
    </rPh>
    <rPh sb="2" eb="4">
      <t>トドケデ</t>
    </rPh>
    <rPh sb="7" eb="8">
      <t>ウエ</t>
    </rPh>
    <rPh sb="9" eb="11">
      <t>サンテイ</t>
    </rPh>
    <phoneticPr fontId="2"/>
  </si>
  <si>
    <t>専ら職務に従事する機能訓練指導員が１日120分以上かつ１名以上、配置されている。</t>
    <rPh sb="0" eb="1">
      <t>モッパ</t>
    </rPh>
    <rPh sb="18" eb="19">
      <t>ニチ</t>
    </rPh>
    <phoneticPr fontId="2"/>
  </si>
  <si>
    <t>機能訓練指導員の資格を記載してください。(複数回答可)</t>
    <rPh sb="0" eb="2">
      <t>キノウ</t>
    </rPh>
    <rPh sb="2" eb="4">
      <t>クンレン</t>
    </rPh>
    <rPh sb="4" eb="7">
      <t>シドウイン</t>
    </rPh>
    <rPh sb="8" eb="10">
      <t>シカク</t>
    </rPh>
    <rPh sb="11" eb="13">
      <t>キサイ</t>
    </rPh>
    <rPh sb="21" eb="23">
      <t>フクスウ</t>
    </rPh>
    <rPh sb="23" eb="25">
      <t>カイトウ</t>
    </rPh>
    <rPh sb="25" eb="26">
      <t>カ</t>
    </rPh>
    <phoneticPr fontId="2"/>
  </si>
  <si>
    <t>機能訓練指導員、看護職員、介護職員、生活相談員その他の職種の者が共同して利用者ごとに個別機能訓練計画を作成し、当該計画に基づき、計画的に機能訓練を行っている。</t>
    <rPh sb="0" eb="7">
      <t>キノウクンレンシドウイン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6" eb="39">
      <t>リヨウシャ</t>
    </rPh>
    <rPh sb="42" eb="44">
      <t>コベツ</t>
    </rPh>
    <rPh sb="44" eb="46">
      <t>キノウ</t>
    </rPh>
    <rPh sb="46" eb="48">
      <t>クンレン</t>
    </rPh>
    <rPh sb="48" eb="50">
      <t>ケイカク</t>
    </rPh>
    <rPh sb="51" eb="53">
      <t>サクセイ</t>
    </rPh>
    <rPh sb="55" eb="57">
      <t>トウガイ</t>
    </rPh>
    <rPh sb="57" eb="59">
      <t>ケイカク</t>
    </rPh>
    <rPh sb="60" eb="61">
      <t>モト</t>
    </rPh>
    <rPh sb="64" eb="67">
      <t>ケイカクテキ</t>
    </rPh>
    <rPh sb="68" eb="70">
      <t>キノウ</t>
    </rPh>
    <rPh sb="70" eb="72">
      <t>クンレン</t>
    </rPh>
    <rPh sb="73" eb="74">
      <t>オコナ</t>
    </rPh>
    <phoneticPr fontId="2"/>
  </si>
  <si>
    <t>個別機能訓練計画の効果、実施方法に対する評価を実施している。</t>
    <rPh sb="0" eb="2">
      <t>コベツ</t>
    </rPh>
    <rPh sb="2" eb="4">
      <t>キノウ</t>
    </rPh>
    <rPh sb="4" eb="6">
      <t>クンレン</t>
    </rPh>
    <rPh sb="6" eb="8">
      <t>ケイカク</t>
    </rPh>
    <phoneticPr fontId="2"/>
  </si>
  <si>
    <t>個別機能訓練開始時及びその３カ月後に１回以上、利用者へ個別機能訓練計画の内容を説明をしている。</t>
    <rPh sb="0" eb="2">
      <t>コベツ</t>
    </rPh>
    <rPh sb="2" eb="4">
      <t>キノウ</t>
    </rPh>
    <rPh sb="4" eb="6">
      <t>クンレン</t>
    </rPh>
    <rPh sb="6" eb="8">
      <t>カイシ</t>
    </rPh>
    <rPh sb="8" eb="9">
      <t>ジ</t>
    </rPh>
    <rPh sb="9" eb="10">
      <t>オヨ</t>
    </rPh>
    <rPh sb="15" eb="16">
      <t>ゲツ</t>
    </rPh>
    <rPh sb="16" eb="17">
      <t>ゴ</t>
    </rPh>
    <rPh sb="19" eb="20">
      <t>カイ</t>
    </rPh>
    <rPh sb="20" eb="22">
      <t>イジョウ</t>
    </rPh>
    <rPh sb="23" eb="26">
      <t>リヨウシャ</t>
    </rPh>
    <rPh sb="33" eb="35">
      <t>ケイカク</t>
    </rPh>
    <rPh sb="36" eb="38">
      <t>ナイヨウ</t>
    </rPh>
    <rPh sb="39" eb="41">
      <t>セツメイ</t>
    </rPh>
    <phoneticPr fontId="2"/>
  </si>
  <si>
    <t>個別機能訓練に関する記録は利用者ごとに保管し、常に従業者が閲覧できるようにしている。</t>
    <rPh sb="13" eb="16">
      <t>リヨウシャ</t>
    </rPh>
    <rPh sb="23" eb="24">
      <t>ツネ</t>
    </rPh>
    <rPh sb="25" eb="28">
      <t>ジュウギョウシャ</t>
    </rPh>
    <phoneticPr fontId="2"/>
  </si>
  <si>
    <t>個別機能訓練計画の内容について利用者の同意を得られた日以降に加算を算定している。</t>
    <rPh sb="30" eb="32">
      <t>カサン</t>
    </rPh>
    <rPh sb="33" eb="35">
      <t>サンテイ</t>
    </rPh>
    <phoneticPr fontId="2"/>
  </si>
  <si>
    <t>【若年性認知症利用者受入加算】</t>
    <rPh sb="1" eb="4">
      <t>ジャクネンセイ</t>
    </rPh>
    <rPh sb="4" eb="6">
      <t>ニンチ</t>
    </rPh>
    <rPh sb="6" eb="7">
      <t>ショウ</t>
    </rPh>
    <rPh sb="7" eb="10">
      <t>リヨウシャ</t>
    </rPh>
    <rPh sb="10" eb="12">
      <t>ウケイレ</t>
    </rPh>
    <rPh sb="12" eb="14">
      <t>カサン</t>
    </rPh>
    <phoneticPr fontId="2"/>
  </si>
  <si>
    <t>若年性認知症利用者ごとに個別に担当者を定めている。</t>
    <phoneticPr fontId="2"/>
  </si>
  <si>
    <t>担当者を中心に、利用者の特性やニーズに応じた適切なサービスを提供している。</t>
    <rPh sb="0" eb="3">
      <t>タントウシャ</t>
    </rPh>
    <rPh sb="4" eb="6">
      <t>チュウシン</t>
    </rPh>
    <rPh sb="8" eb="11">
      <t>リヨウシャ</t>
    </rPh>
    <rPh sb="12" eb="14">
      <t>トクセイ</t>
    </rPh>
    <rPh sb="19" eb="20">
      <t>オウ</t>
    </rPh>
    <rPh sb="22" eb="24">
      <t>テキセツ</t>
    </rPh>
    <rPh sb="30" eb="32">
      <t>テイキョウ</t>
    </rPh>
    <phoneticPr fontId="2"/>
  </si>
  <si>
    <t>【栄養改善加算】</t>
    <rPh sb="1" eb="3">
      <t>エイヨウ</t>
    </rPh>
    <rPh sb="3" eb="5">
      <t>カイゼン</t>
    </rPh>
    <rPh sb="5" eb="7">
      <t>カサン</t>
    </rPh>
    <phoneticPr fontId="2"/>
  </si>
  <si>
    <t>低栄養状態にある利用者またはそのおそれのある利用者に対して低栄養状態の改善等を目的として栄養改善サービスを行っている。</t>
    <rPh sb="0" eb="3">
      <t>テイエイヨウ</t>
    </rPh>
    <rPh sb="3" eb="5">
      <t>ジョウタイ</t>
    </rPh>
    <rPh sb="8" eb="11">
      <t>リヨウシャ</t>
    </rPh>
    <rPh sb="22" eb="25">
      <t>リヨウシャ</t>
    </rPh>
    <rPh sb="26" eb="27">
      <t>タイ</t>
    </rPh>
    <rPh sb="29" eb="32">
      <t>テイエイヨウ</t>
    </rPh>
    <rPh sb="32" eb="34">
      <t>ジョウタイ</t>
    </rPh>
    <rPh sb="35" eb="37">
      <t>カイゼン</t>
    </rPh>
    <rPh sb="37" eb="38">
      <t>トウ</t>
    </rPh>
    <rPh sb="39" eb="41">
      <t>モクテキ</t>
    </rPh>
    <rPh sb="44" eb="48">
      <t>エイヨウカイゼン</t>
    </rPh>
    <rPh sb="53" eb="54">
      <t>オコナ</t>
    </rPh>
    <phoneticPr fontId="2"/>
  </si>
  <si>
    <t>低栄養状態にあることまたはそのおそれのあることをどのように確認しているか具体的に記入してください。</t>
    <rPh sb="0" eb="3">
      <t>テイエイヨウ</t>
    </rPh>
    <rPh sb="3" eb="5">
      <t>ジョウタイ</t>
    </rPh>
    <rPh sb="29" eb="31">
      <t>カクニン</t>
    </rPh>
    <rPh sb="36" eb="39">
      <t>グタイテキ</t>
    </rPh>
    <rPh sb="40" eb="42">
      <t>キニュウ</t>
    </rPh>
    <phoneticPr fontId="2"/>
  </si>
  <si>
    <t>利用者の栄養状態を利用開始時に把握し、管理栄養士、看護職員、介護職員、生活相談員その他の職種の者が共同して、利用者ごとの摂食・嚥下機能及び食形態にも配慮した栄養ケア計画を作成している。</t>
    <rPh sb="0" eb="3">
      <t>リヨウシャ</t>
    </rPh>
    <rPh sb="4" eb="8">
      <t>エイヨウジョウタイ</t>
    </rPh>
    <rPh sb="9" eb="14">
      <t>リヨウカイシジ</t>
    </rPh>
    <rPh sb="15" eb="17">
      <t>ハアク</t>
    </rPh>
    <rPh sb="19" eb="24">
      <t>カンリエイヨウシ</t>
    </rPh>
    <rPh sb="78" eb="80">
      <t>エイヨウ</t>
    </rPh>
    <phoneticPr fontId="2"/>
  </si>
  <si>
    <t>利用者ごとの栄養ケア計画に従い管理栄養士等が栄養改善サービスを提供し、利用者の栄養状態を定期的に記録している。</t>
    <rPh sb="0" eb="3">
      <t>リヨウシャ</t>
    </rPh>
    <rPh sb="6" eb="8">
      <t>エイヨウ</t>
    </rPh>
    <rPh sb="10" eb="12">
      <t>ケイカク</t>
    </rPh>
    <rPh sb="13" eb="14">
      <t>シタガ</t>
    </rPh>
    <rPh sb="15" eb="17">
      <t>カンリ</t>
    </rPh>
    <rPh sb="17" eb="20">
      <t>エイヨウシ</t>
    </rPh>
    <rPh sb="20" eb="21">
      <t>トウ</t>
    </rPh>
    <rPh sb="22" eb="24">
      <t>エイヨウ</t>
    </rPh>
    <rPh sb="24" eb="26">
      <t>カイゼン</t>
    </rPh>
    <rPh sb="31" eb="33">
      <t>テイキョウ</t>
    </rPh>
    <rPh sb="35" eb="38">
      <t>リヨウシャ</t>
    </rPh>
    <rPh sb="39" eb="41">
      <t>エイヨウ</t>
    </rPh>
    <rPh sb="41" eb="43">
      <t>ジョウタイ</t>
    </rPh>
    <rPh sb="44" eb="47">
      <t>テイキテキ</t>
    </rPh>
    <rPh sb="48" eb="50">
      <t>キロク</t>
    </rPh>
    <phoneticPr fontId="2"/>
  </si>
  <si>
    <t>定期的に利用者の生活機能の状況を検討し、概ね３カ月ごとに栄養状態の評価を行っている。</t>
    <rPh sb="0" eb="3">
      <t>テイキテキ</t>
    </rPh>
    <rPh sb="4" eb="6">
      <t>リヨウ</t>
    </rPh>
    <rPh sb="6" eb="7">
      <t>シャ</t>
    </rPh>
    <rPh sb="8" eb="10">
      <t>セイカツ</t>
    </rPh>
    <rPh sb="10" eb="12">
      <t>キノウ</t>
    </rPh>
    <rPh sb="13" eb="15">
      <t>ジョウキョウ</t>
    </rPh>
    <rPh sb="16" eb="18">
      <t>ケントウ</t>
    </rPh>
    <rPh sb="20" eb="21">
      <t>オオム</t>
    </rPh>
    <rPh sb="24" eb="25">
      <t>ゲツ</t>
    </rPh>
    <rPh sb="28" eb="30">
      <t>エイヨウ</t>
    </rPh>
    <rPh sb="30" eb="32">
      <t>ジョウタイ</t>
    </rPh>
    <rPh sb="33" eb="35">
      <t>ヒョウカ</t>
    </rPh>
    <rPh sb="36" eb="37">
      <t>オコナ</t>
    </rPh>
    <phoneticPr fontId="2"/>
  </si>
  <si>
    <t>栄養状態評価の結果について、ケアマネジャーや主治の医師に対し情報提供をしている。</t>
    <rPh sb="0" eb="2">
      <t>エイヨウ</t>
    </rPh>
    <rPh sb="2" eb="4">
      <t>ジョウタイ</t>
    </rPh>
    <rPh sb="4" eb="6">
      <t>ヒョウカ</t>
    </rPh>
    <rPh sb="7" eb="9">
      <t>ケッカ</t>
    </rPh>
    <rPh sb="22" eb="23">
      <t>シュ</t>
    </rPh>
    <rPh sb="23" eb="24">
      <t>ジ</t>
    </rPh>
    <rPh sb="25" eb="27">
      <t>イシ</t>
    </rPh>
    <rPh sb="28" eb="29">
      <t>タイ</t>
    </rPh>
    <rPh sb="30" eb="32">
      <t>ジョウホウ</t>
    </rPh>
    <rPh sb="32" eb="34">
      <t>テイキョウ</t>
    </rPh>
    <phoneticPr fontId="2"/>
  </si>
  <si>
    <t>定員超過利用、あるいは人員基準欠如に該当していない。</t>
    <rPh sb="0" eb="2">
      <t>テイイン</t>
    </rPh>
    <rPh sb="2" eb="4">
      <t>チョウカ</t>
    </rPh>
    <rPh sb="4" eb="6">
      <t>リヨウ</t>
    </rPh>
    <rPh sb="11" eb="13">
      <t>ジンイン</t>
    </rPh>
    <rPh sb="13" eb="15">
      <t>キジュン</t>
    </rPh>
    <rPh sb="15" eb="17">
      <t>ケツジョ</t>
    </rPh>
    <rPh sb="18" eb="20">
      <t>ガイトウ</t>
    </rPh>
    <phoneticPr fontId="2"/>
  </si>
  <si>
    <t>言語聴覚士、歯科衛生士または看護職員を１名以上配置している。</t>
    <rPh sb="0" eb="2">
      <t>ゲンゴ</t>
    </rPh>
    <rPh sb="2" eb="4">
      <t>チョウカク</t>
    </rPh>
    <rPh sb="4" eb="5">
      <t>シ</t>
    </rPh>
    <rPh sb="6" eb="8">
      <t>シカ</t>
    </rPh>
    <rPh sb="8" eb="11">
      <t>エイセイシ</t>
    </rPh>
    <rPh sb="14" eb="16">
      <t>カンゴ</t>
    </rPh>
    <rPh sb="16" eb="18">
      <t>ショクイン</t>
    </rPh>
    <rPh sb="20" eb="23">
      <t>メイイジョウ</t>
    </rPh>
    <rPh sb="23" eb="25">
      <t>ハイチ</t>
    </rPh>
    <phoneticPr fontId="2"/>
  </si>
  <si>
    <t>口腔機能が低下している利用者またはそのおそれのある利用者に対して口腔機能の向上を目的として口腔機能向上サービスを行っている。</t>
    <rPh sb="0" eb="2">
      <t>コウクウ</t>
    </rPh>
    <rPh sb="2" eb="4">
      <t>キノウ</t>
    </rPh>
    <rPh sb="5" eb="7">
      <t>テイカ</t>
    </rPh>
    <rPh sb="11" eb="14">
      <t>リヨウシャ</t>
    </rPh>
    <rPh sb="25" eb="28">
      <t>リヨウシャ</t>
    </rPh>
    <rPh sb="29" eb="30">
      <t>タイ</t>
    </rPh>
    <rPh sb="32" eb="34">
      <t>コウクウ</t>
    </rPh>
    <rPh sb="34" eb="36">
      <t>キノウ</t>
    </rPh>
    <rPh sb="37" eb="39">
      <t>コウジョウ</t>
    </rPh>
    <rPh sb="40" eb="42">
      <t>モクテキ</t>
    </rPh>
    <rPh sb="45" eb="47">
      <t>コウクウ</t>
    </rPh>
    <rPh sb="47" eb="49">
      <t>キノウ</t>
    </rPh>
    <rPh sb="49" eb="51">
      <t>コウジョウ</t>
    </rPh>
    <rPh sb="56" eb="57">
      <t>オコナ</t>
    </rPh>
    <phoneticPr fontId="2"/>
  </si>
  <si>
    <t>口腔機能が低下していることまたはそのおそれのあることをどのように確認しているか具体的に記入してください。</t>
    <rPh sb="0" eb="2">
      <t>コウクウ</t>
    </rPh>
    <rPh sb="2" eb="4">
      <t>キノウ</t>
    </rPh>
    <rPh sb="5" eb="7">
      <t>テイカ</t>
    </rPh>
    <rPh sb="32" eb="34">
      <t>カクニン</t>
    </rPh>
    <rPh sb="39" eb="42">
      <t>グタイテキ</t>
    </rPh>
    <rPh sb="43" eb="45">
      <t>キニュウ</t>
    </rPh>
    <phoneticPr fontId="2"/>
  </si>
  <si>
    <t>利用者の口腔機能を利用開始時に把握し、言語聴覚士、歯科衛生士、看護職員、介護職員、生活相談員その他の職種の者が共同して、利用者ごとの口腔機能改善管理指導計画を作成している。</t>
    <rPh sb="0" eb="3">
      <t>リヨウシャ</t>
    </rPh>
    <rPh sb="4" eb="6">
      <t>コウクウ</t>
    </rPh>
    <rPh sb="6" eb="8">
      <t>キノウ</t>
    </rPh>
    <rPh sb="9" eb="14">
      <t>リヨウカイシジ</t>
    </rPh>
    <rPh sb="15" eb="17">
      <t>ハアク</t>
    </rPh>
    <rPh sb="19" eb="24">
      <t>ゲンゴチョウカクシ</t>
    </rPh>
    <rPh sb="25" eb="27">
      <t>シカ</t>
    </rPh>
    <rPh sb="27" eb="30">
      <t>エイセイシ</t>
    </rPh>
    <rPh sb="66" eb="68">
      <t>コウクウ</t>
    </rPh>
    <rPh sb="68" eb="70">
      <t>キノウ</t>
    </rPh>
    <rPh sb="70" eb="72">
      <t>カイゼン</t>
    </rPh>
    <rPh sb="72" eb="74">
      <t>カンリ</t>
    </rPh>
    <rPh sb="74" eb="76">
      <t>シドウ</t>
    </rPh>
    <phoneticPr fontId="2"/>
  </si>
  <si>
    <t>利用者ごとの口腔機能改善管理計画に従い言語聴覚士、歯科衛生士、看護職員が口腔機能向上サービスを提供し、利用者の口腔機能を定期的に記録している。</t>
    <rPh sb="0" eb="3">
      <t>リヨウシャ</t>
    </rPh>
    <rPh sb="6" eb="8">
      <t>コウクウ</t>
    </rPh>
    <rPh sb="8" eb="10">
      <t>キノウ</t>
    </rPh>
    <rPh sb="10" eb="12">
      <t>カイゼン</t>
    </rPh>
    <rPh sb="12" eb="14">
      <t>カンリ</t>
    </rPh>
    <rPh sb="14" eb="16">
      <t>ケイカク</t>
    </rPh>
    <rPh sb="17" eb="18">
      <t>シタガ</t>
    </rPh>
    <rPh sb="19" eb="24">
      <t>ゲンゴチョウカクシ</t>
    </rPh>
    <rPh sb="25" eb="27">
      <t>シカ</t>
    </rPh>
    <rPh sb="27" eb="30">
      <t>エイセイシ</t>
    </rPh>
    <rPh sb="31" eb="33">
      <t>カンゴ</t>
    </rPh>
    <rPh sb="33" eb="35">
      <t>ショクイン</t>
    </rPh>
    <rPh sb="36" eb="38">
      <t>コウクウ</t>
    </rPh>
    <rPh sb="38" eb="40">
      <t>キノウ</t>
    </rPh>
    <rPh sb="40" eb="42">
      <t>コウジョウ</t>
    </rPh>
    <rPh sb="47" eb="49">
      <t>テイキョウ</t>
    </rPh>
    <rPh sb="51" eb="54">
      <t>リヨウシャ</t>
    </rPh>
    <rPh sb="55" eb="57">
      <t>コウクウ</t>
    </rPh>
    <rPh sb="57" eb="59">
      <t>キノウ</t>
    </rPh>
    <rPh sb="60" eb="63">
      <t>テイキテキ</t>
    </rPh>
    <rPh sb="64" eb="66">
      <t>キロク</t>
    </rPh>
    <phoneticPr fontId="2"/>
  </si>
  <si>
    <t>引き続き算定した利用者は、いずれも、継続的にサービス提供を行うことで、口腔機能の向上が期待できることがサービス担当者会議等で認められた利用者である。</t>
    <rPh sb="0" eb="1">
      <t>ヒ</t>
    </rPh>
    <rPh sb="2" eb="3">
      <t>ツヅ</t>
    </rPh>
    <rPh sb="4" eb="6">
      <t>サンテイ</t>
    </rPh>
    <rPh sb="8" eb="11">
      <t>リヨウシャ</t>
    </rPh>
    <rPh sb="18" eb="21">
      <t>ケイゾクテキ</t>
    </rPh>
    <rPh sb="26" eb="28">
      <t>テイキョウ</t>
    </rPh>
    <rPh sb="29" eb="30">
      <t>オコナ</t>
    </rPh>
    <rPh sb="35" eb="37">
      <t>コウクウ</t>
    </rPh>
    <rPh sb="37" eb="39">
      <t>キノウ</t>
    </rPh>
    <rPh sb="40" eb="42">
      <t>コウジョウ</t>
    </rPh>
    <rPh sb="43" eb="45">
      <t>キタイ</t>
    </rPh>
    <rPh sb="55" eb="58">
      <t>タントウシャ</t>
    </rPh>
    <rPh sb="58" eb="60">
      <t>カイギ</t>
    </rPh>
    <rPh sb="60" eb="61">
      <t>トウ</t>
    </rPh>
    <rPh sb="62" eb="63">
      <t>ミト</t>
    </rPh>
    <rPh sb="67" eb="70">
      <t>リヨウシャ</t>
    </rPh>
    <phoneticPr fontId="2"/>
  </si>
  <si>
    <t>次のいずれかに該当し、サービス提供が必要と認められるものとします。
・認定調査票の嚥下、食事摂取、口腔清潔の3項目のいずれかの項目において「１」以外に該当する。
・基本チェックリストの口腔機能に関する(13)(14)(15)の３項目のうち、２項目以上が「１」に該当する。
・その他口腔機能が低下しているまたはそのおそれがある。</t>
    <rPh sb="0" eb="1">
      <t>ツギ</t>
    </rPh>
    <rPh sb="7" eb="9">
      <t>ガイトウ</t>
    </rPh>
    <rPh sb="15" eb="17">
      <t>テイキョウ</t>
    </rPh>
    <rPh sb="18" eb="20">
      <t>ヒツヨウ</t>
    </rPh>
    <rPh sb="21" eb="22">
      <t>ミト</t>
    </rPh>
    <rPh sb="139" eb="140">
      <t>タ</t>
    </rPh>
    <rPh sb="140" eb="142">
      <t>コウクウ</t>
    </rPh>
    <rPh sb="142" eb="144">
      <t>キノウ</t>
    </rPh>
    <rPh sb="145" eb="147">
      <t>テイカ</t>
    </rPh>
    <phoneticPr fontId="2"/>
  </si>
  <si>
    <t>引き続き算定した利用者は、次のいずれかに該当している。</t>
    <rPh sb="0" eb="1">
      <t>ヒ</t>
    </rPh>
    <rPh sb="2" eb="3">
      <t>ツヅ</t>
    </rPh>
    <rPh sb="4" eb="6">
      <t>サンテイ</t>
    </rPh>
    <rPh sb="8" eb="11">
      <t>リヨウシャ</t>
    </rPh>
    <rPh sb="13" eb="14">
      <t>ツギ</t>
    </rPh>
    <rPh sb="20" eb="22">
      <t>ガイトウ</t>
    </rPh>
    <phoneticPr fontId="2"/>
  </si>
  <si>
    <t>口腔清潔・唾液分泌・咀嚼・嚥下・食事摂取等の口腔機能の低下が認められる状態である。</t>
    <rPh sb="0" eb="2">
      <t>コウクウ</t>
    </rPh>
    <rPh sb="2" eb="4">
      <t>セイケツ</t>
    </rPh>
    <rPh sb="5" eb="7">
      <t>ダエキ</t>
    </rPh>
    <rPh sb="7" eb="9">
      <t>ブンピツ</t>
    </rPh>
    <rPh sb="10" eb="12">
      <t>ソシャク</t>
    </rPh>
    <rPh sb="13" eb="15">
      <t>エンゲ</t>
    </rPh>
    <rPh sb="16" eb="18">
      <t>ショクジ</t>
    </rPh>
    <rPh sb="18" eb="21">
      <t>セッシュトウ</t>
    </rPh>
    <rPh sb="22" eb="24">
      <t>コウクウ</t>
    </rPh>
    <rPh sb="24" eb="26">
      <t>キノウ</t>
    </rPh>
    <rPh sb="27" eb="29">
      <t>テイカ</t>
    </rPh>
    <rPh sb="30" eb="31">
      <t>ミト</t>
    </rPh>
    <rPh sb="35" eb="37">
      <t>ジョウタイ</t>
    </rPh>
    <phoneticPr fontId="2"/>
  </si>
  <si>
    <t>当該サービスを継続しないことにより、口腔機能が低下するおそれがある。</t>
    <rPh sb="0" eb="2">
      <t>トウガイ</t>
    </rPh>
    <rPh sb="7" eb="9">
      <t>ケイゾク</t>
    </rPh>
    <rPh sb="18" eb="20">
      <t>コウクウ</t>
    </rPh>
    <rPh sb="20" eb="22">
      <t>キノウ</t>
    </rPh>
    <rPh sb="23" eb="25">
      <t>テイカ</t>
    </rPh>
    <phoneticPr fontId="2"/>
  </si>
  <si>
    <t>労働保険料の納付を適正に行っている。</t>
    <rPh sb="0" eb="2">
      <t>ロウドウ</t>
    </rPh>
    <rPh sb="2" eb="5">
      <t>ホケンリョウ</t>
    </rPh>
    <rPh sb="6" eb="8">
      <t>ノウフ</t>
    </rPh>
    <rPh sb="9" eb="11">
      <t>テキセイ</t>
    </rPh>
    <rPh sb="12" eb="13">
      <t>オコナ</t>
    </rPh>
    <phoneticPr fontId="7"/>
  </si>
  <si>
    <t>次のａ・ｂ両方に該当している。</t>
    <rPh sb="0" eb="1">
      <t>ツギ</t>
    </rPh>
    <rPh sb="5" eb="7">
      <t>リョウホウ</t>
    </rPh>
    <rPh sb="8" eb="10">
      <t>ガイトウ</t>
    </rPh>
    <phoneticPr fontId="7"/>
  </si>
  <si>
    <t>ａ</t>
    <phoneticPr fontId="7"/>
  </si>
  <si>
    <t>介護職員の任用の際における職責または職務内容等の要件（賃金に関するものを含む。）を定めている。</t>
    <rPh sb="0" eb="2">
      <t>カイゴ</t>
    </rPh>
    <rPh sb="2" eb="4">
      <t>ショクイン</t>
    </rPh>
    <rPh sb="5" eb="7">
      <t>ニンヨウ</t>
    </rPh>
    <rPh sb="8" eb="9">
      <t>サイ</t>
    </rPh>
    <rPh sb="13" eb="15">
      <t>ショクセキ</t>
    </rPh>
    <rPh sb="18" eb="20">
      <t>ショクム</t>
    </rPh>
    <rPh sb="20" eb="22">
      <t>ナイヨウ</t>
    </rPh>
    <rPh sb="22" eb="23">
      <t>トウ</t>
    </rPh>
    <rPh sb="24" eb="26">
      <t>ヨウケン</t>
    </rPh>
    <rPh sb="27" eb="29">
      <t>チンギン</t>
    </rPh>
    <rPh sb="30" eb="31">
      <t>カン</t>
    </rPh>
    <rPh sb="36" eb="37">
      <t>フク</t>
    </rPh>
    <rPh sb="41" eb="42">
      <t>サダ</t>
    </rPh>
    <phoneticPr fontId="7"/>
  </si>
  <si>
    <t>ｂ</t>
    <phoneticPr fontId="7"/>
  </si>
  <si>
    <t>ａについて書面をもって作成し、全ての介護職員に周知している。</t>
    <rPh sb="5" eb="7">
      <t>ショメン</t>
    </rPh>
    <rPh sb="11" eb="13">
      <t>サクセイ</t>
    </rPh>
    <rPh sb="15" eb="16">
      <t>スベ</t>
    </rPh>
    <rPh sb="18" eb="20">
      <t>カイゴ</t>
    </rPh>
    <rPh sb="20" eb="22">
      <t>ショクイン</t>
    </rPh>
    <rPh sb="23" eb="25">
      <t>シュウチ</t>
    </rPh>
    <phoneticPr fontId="7"/>
  </si>
  <si>
    <t>介護職員の資質の向上の支援に関する計画を策定し、当該計画に係る研修の実施または研修の機会を確保している。</t>
    <rPh sb="0" eb="2">
      <t>カイゴ</t>
    </rPh>
    <rPh sb="2" eb="4">
      <t>ショクイン</t>
    </rPh>
    <rPh sb="5" eb="7">
      <t>シシツ</t>
    </rPh>
    <rPh sb="8" eb="10">
      <t>コウジョウ</t>
    </rPh>
    <rPh sb="11" eb="13">
      <t>シエン</t>
    </rPh>
    <rPh sb="14" eb="15">
      <t>カン</t>
    </rPh>
    <rPh sb="17" eb="19">
      <t>ケイカク</t>
    </rPh>
    <rPh sb="20" eb="22">
      <t>サクテイ</t>
    </rPh>
    <rPh sb="24" eb="26">
      <t>トウガイ</t>
    </rPh>
    <rPh sb="26" eb="28">
      <t>ケイカク</t>
    </rPh>
    <rPh sb="29" eb="30">
      <t>カカ</t>
    </rPh>
    <rPh sb="31" eb="33">
      <t>ケンシュウ</t>
    </rPh>
    <rPh sb="34" eb="36">
      <t>ジッシ</t>
    </rPh>
    <rPh sb="39" eb="41">
      <t>ケンシュウ</t>
    </rPh>
    <rPh sb="42" eb="44">
      <t>キカイ</t>
    </rPh>
    <rPh sb="45" eb="47">
      <t>カクホ</t>
    </rPh>
    <phoneticPr fontId="7"/>
  </si>
  <si>
    <t>ａについて、全ての介護職員に周知している。</t>
    <rPh sb="6" eb="7">
      <t>スベ</t>
    </rPh>
    <rPh sb="9" eb="11">
      <t>カイゴ</t>
    </rPh>
    <rPh sb="11" eb="13">
      <t>ショクイン</t>
    </rPh>
    <rPh sb="14" eb="16">
      <t>シュウチ</t>
    </rPh>
    <phoneticPr fontId="7"/>
  </si>
  <si>
    <t>４　減算について</t>
    <rPh sb="2" eb="4">
      <t>ゲンサン</t>
    </rPh>
    <phoneticPr fontId="2"/>
  </si>
  <si>
    <t>誘導灯を設置している。</t>
    <rPh sb="0" eb="2">
      <t>ユウドウ</t>
    </rPh>
    <rPh sb="2" eb="3">
      <t>トウ</t>
    </rPh>
    <rPh sb="4" eb="6">
      <t>セッチ</t>
    </rPh>
    <phoneticPr fontId="2"/>
  </si>
  <si>
    <t>消火器を設置している。</t>
    <rPh sb="0" eb="3">
      <t>ショウカキ</t>
    </rPh>
    <rPh sb="4" eb="6">
      <t>セッチ</t>
    </rPh>
    <phoneticPr fontId="2"/>
  </si>
  <si>
    <t>スプリンクラー設備がある。</t>
    <rPh sb="7" eb="9">
      <t>セツビ</t>
    </rPh>
    <phoneticPr fontId="2"/>
  </si>
  <si>
    <t>適正な空調管理が行われている。</t>
    <rPh sb="0" eb="2">
      <t>テキセイ</t>
    </rPh>
    <rPh sb="3" eb="5">
      <t>クウチョウ</t>
    </rPh>
    <rPh sb="5" eb="7">
      <t>カンリ</t>
    </rPh>
    <rPh sb="8" eb="9">
      <t>オコナ</t>
    </rPh>
    <phoneticPr fontId="2"/>
  </si>
  <si>
    <t>利用者が機能訓練やレクレーション等をしやすい環境作りに努めている。</t>
    <rPh sb="0" eb="3">
      <t>リヨウシャ</t>
    </rPh>
    <rPh sb="4" eb="6">
      <t>キノウ</t>
    </rPh>
    <rPh sb="6" eb="8">
      <t>クンレン</t>
    </rPh>
    <rPh sb="16" eb="17">
      <t>トウ</t>
    </rPh>
    <rPh sb="22" eb="24">
      <t>カンキョウ</t>
    </rPh>
    <rPh sb="24" eb="25">
      <t>ヅク</t>
    </rPh>
    <rPh sb="27" eb="28">
      <t>ツト</t>
    </rPh>
    <phoneticPr fontId="2"/>
  </si>
  <si>
    <t>※認知症対応型通所介護計画・介護予防認知症対応型通所介護計画は、利用者全員に対して作成され利用者及びその家族に対して説明し同意を得て、交付しなければならないものです。また、認知症通所介護計画等の実施状況や目標の達成状況等は定期的に記録されていなければならないものです。</t>
    <rPh sb="1" eb="4">
      <t>ニンチショウ</t>
    </rPh>
    <rPh sb="4" eb="6">
      <t>タイオウ</t>
    </rPh>
    <rPh sb="6" eb="7">
      <t>ガタ</t>
    </rPh>
    <rPh sb="7" eb="9">
      <t>ツウショ</t>
    </rPh>
    <rPh sb="9" eb="11">
      <t>カイゴ</t>
    </rPh>
    <rPh sb="11" eb="13">
      <t>ケイカク</t>
    </rPh>
    <rPh sb="14" eb="16">
      <t>カイゴ</t>
    </rPh>
    <rPh sb="16" eb="18">
      <t>ヨボウ</t>
    </rPh>
    <rPh sb="18" eb="21">
      <t>ニンチショウ</t>
    </rPh>
    <rPh sb="21" eb="24">
      <t>タイオウガタ</t>
    </rPh>
    <rPh sb="24" eb="26">
      <t>ツウショ</t>
    </rPh>
    <rPh sb="26" eb="28">
      <t>カイゴ</t>
    </rPh>
    <rPh sb="28" eb="30">
      <t>ケイカク</t>
    </rPh>
    <rPh sb="32" eb="35">
      <t>リヨウシャ</t>
    </rPh>
    <rPh sb="35" eb="37">
      <t>ゼンイン</t>
    </rPh>
    <rPh sb="38" eb="39">
      <t>タイ</t>
    </rPh>
    <rPh sb="41" eb="43">
      <t>サクセイ</t>
    </rPh>
    <rPh sb="45" eb="48">
      <t>リヨウシャ</t>
    </rPh>
    <rPh sb="48" eb="49">
      <t>オヨ</t>
    </rPh>
    <rPh sb="52" eb="54">
      <t>カゾク</t>
    </rPh>
    <rPh sb="55" eb="56">
      <t>タイ</t>
    </rPh>
    <rPh sb="58" eb="60">
      <t>セツメイ</t>
    </rPh>
    <rPh sb="61" eb="63">
      <t>ドウイ</t>
    </rPh>
    <rPh sb="64" eb="65">
      <t>エ</t>
    </rPh>
    <rPh sb="67" eb="69">
      <t>コウフ</t>
    </rPh>
    <rPh sb="86" eb="89">
      <t>ニンチショウ</t>
    </rPh>
    <rPh sb="89" eb="91">
      <t>ツウショ</t>
    </rPh>
    <rPh sb="91" eb="93">
      <t>カイゴ</t>
    </rPh>
    <rPh sb="93" eb="95">
      <t>ケイカク</t>
    </rPh>
    <rPh sb="95" eb="96">
      <t>トウ</t>
    </rPh>
    <rPh sb="97" eb="99">
      <t>ジッシ</t>
    </rPh>
    <rPh sb="99" eb="101">
      <t>ジョウキョウ</t>
    </rPh>
    <rPh sb="102" eb="104">
      <t>モクヒョウ</t>
    </rPh>
    <rPh sb="105" eb="107">
      <t>タッセイ</t>
    </rPh>
    <rPh sb="107" eb="109">
      <t>ジョウキョウ</t>
    </rPh>
    <rPh sb="109" eb="110">
      <t>トウ</t>
    </rPh>
    <rPh sb="111" eb="114">
      <t>テイキテキ</t>
    </rPh>
    <rPh sb="115" eb="117">
      <t>キロク</t>
    </rPh>
    <phoneticPr fontId="2"/>
  </si>
  <si>
    <t>居宅介護支援事業者またはその従業者に対し、利用者に特定の事業者によるサービスを利用させることの代償として、金品その他の財産上の利益を供与していない。</t>
    <rPh sb="0" eb="2">
      <t>キョタク</t>
    </rPh>
    <rPh sb="2" eb="4">
      <t>カイゴ</t>
    </rPh>
    <rPh sb="4" eb="6">
      <t>シエン</t>
    </rPh>
    <rPh sb="6" eb="9">
      <t>ジギョウシャ</t>
    </rPh>
    <rPh sb="14" eb="16">
      <t>ジュウギョウ</t>
    </rPh>
    <rPh sb="16" eb="17">
      <t>シャ</t>
    </rPh>
    <rPh sb="18" eb="19">
      <t>タイ</t>
    </rPh>
    <rPh sb="21" eb="24">
      <t>リヨウシャ</t>
    </rPh>
    <rPh sb="25" eb="27">
      <t>トクテイ</t>
    </rPh>
    <rPh sb="28" eb="31">
      <t>ジギョウシャ</t>
    </rPh>
    <rPh sb="39" eb="41">
      <t>リヨウ</t>
    </rPh>
    <rPh sb="47" eb="49">
      <t>ダイショウ</t>
    </rPh>
    <rPh sb="53" eb="55">
      <t>キンピン</t>
    </rPh>
    <rPh sb="57" eb="58">
      <t>タ</t>
    </rPh>
    <rPh sb="59" eb="61">
      <t>ザイサン</t>
    </rPh>
    <rPh sb="61" eb="62">
      <t>ジョウ</t>
    </rPh>
    <rPh sb="63" eb="65">
      <t>リエキ</t>
    </rPh>
    <rPh sb="66" eb="68">
      <t>キョウヨ</t>
    </rPh>
    <phoneticPr fontId="2"/>
  </si>
  <si>
    <t>運営推進会議を設置している。</t>
    <rPh sb="0" eb="2">
      <t>ウンエイ</t>
    </rPh>
    <rPh sb="2" eb="4">
      <t>スイシン</t>
    </rPh>
    <rPh sb="4" eb="6">
      <t>カイギ</t>
    </rPh>
    <rPh sb="7" eb="9">
      <t>セッチ</t>
    </rPh>
    <phoneticPr fontId="2"/>
  </si>
  <si>
    <t>おおむね６カ月に１回以上会議を開催し、事業報告を行い、評価を受けるとともに、必要な要望、助言等を聴く機会を設けている。</t>
    <rPh sb="6" eb="7">
      <t>ゲツ</t>
    </rPh>
    <rPh sb="9" eb="10">
      <t>カイ</t>
    </rPh>
    <rPh sb="10" eb="12">
      <t>イジョウ</t>
    </rPh>
    <rPh sb="12" eb="14">
      <t>カイギ</t>
    </rPh>
    <rPh sb="15" eb="17">
      <t>カイサイ</t>
    </rPh>
    <rPh sb="19" eb="21">
      <t>ジギョウ</t>
    </rPh>
    <rPh sb="21" eb="23">
      <t>ホウコク</t>
    </rPh>
    <rPh sb="24" eb="25">
      <t>オコナ</t>
    </rPh>
    <rPh sb="27" eb="29">
      <t>ヒョウカ</t>
    </rPh>
    <rPh sb="30" eb="31">
      <t>ウ</t>
    </rPh>
    <rPh sb="38" eb="40">
      <t>ヒツヨウ</t>
    </rPh>
    <rPh sb="41" eb="43">
      <t>ヨウボウ</t>
    </rPh>
    <rPh sb="44" eb="46">
      <t>ジョゲン</t>
    </rPh>
    <rPh sb="46" eb="47">
      <t>トウ</t>
    </rPh>
    <rPh sb="48" eb="49">
      <t>キ</t>
    </rPh>
    <rPh sb="50" eb="52">
      <t>キカイ</t>
    </rPh>
    <rPh sb="53" eb="54">
      <t>モウ</t>
    </rPh>
    <phoneticPr fontId="2"/>
  </si>
  <si>
    <t>※4で×を記入した事業所は、日常生活に要する費用の取扱いが不適切な可能性があります。「通所介護等における日常生活に要する費用の取扱いについて」（平成１２年３月３０日老企第５４号）を再確認し、適正な費用負担となるよう改善してください。</t>
    <rPh sb="5" eb="7">
      <t>キニュウ</t>
    </rPh>
    <rPh sb="9" eb="12">
      <t>ジギョウショ</t>
    </rPh>
    <rPh sb="14" eb="16">
      <t>ニチジョウ</t>
    </rPh>
    <rPh sb="16" eb="18">
      <t>セイカツ</t>
    </rPh>
    <rPh sb="19" eb="20">
      <t>ヨウ</t>
    </rPh>
    <rPh sb="22" eb="24">
      <t>ヒヨウ</t>
    </rPh>
    <rPh sb="25" eb="27">
      <t>トリアツカ</t>
    </rPh>
    <rPh sb="29" eb="32">
      <t>フテキセツ</t>
    </rPh>
    <rPh sb="33" eb="36">
      <t>カノウセイ</t>
    </rPh>
    <rPh sb="43" eb="45">
      <t>ツウショ</t>
    </rPh>
    <rPh sb="45" eb="47">
      <t>カイゴ</t>
    </rPh>
    <rPh sb="47" eb="48">
      <t>トウ</t>
    </rPh>
    <rPh sb="52" eb="54">
      <t>ニチジョウ</t>
    </rPh>
    <rPh sb="54" eb="56">
      <t>セイカツ</t>
    </rPh>
    <rPh sb="57" eb="58">
      <t>ヨウ</t>
    </rPh>
    <rPh sb="60" eb="62">
      <t>ヒヨウ</t>
    </rPh>
    <rPh sb="63" eb="65">
      <t>トリアツカイ</t>
    </rPh>
    <rPh sb="72" eb="74">
      <t>ヘイセイ</t>
    </rPh>
    <rPh sb="76" eb="77">
      <t>ネン</t>
    </rPh>
    <rPh sb="78" eb="79">
      <t>ツキ</t>
    </rPh>
    <rPh sb="81" eb="82">
      <t>ヒ</t>
    </rPh>
    <phoneticPr fontId="2"/>
  </si>
  <si>
    <t>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を受けている場合は、サービス費を算定していない。</t>
    <rPh sb="0" eb="3">
      <t>リヨウシャ</t>
    </rPh>
    <rPh sb="4" eb="8">
      <t>タンキニュウショ</t>
    </rPh>
    <rPh sb="8" eb="12">
      <t>セイカツカイゴ</t>
    </rPh>
    <rPh sb="13" eb="17">
      <t>タンキニュウショ</t>
    </rPh>
    <rPh sb="17" eb="19">
      <t>リョウヨウ</t>
    </rPh>
    <rPh sb="19" eb="21">
      <t>カイゴ</t>
    </rPh>
    <rPh sb="22" eb="24">
      <t>トクテイ</t>
    </rPh>
    <rPh sb="24" eb="26">
      <t>シセツ</t>
    </rPh>
    <rPh sb="26" eb="29">
      <t>ニュウキョシャ</t>
    </rPh>
    <rPh sb="29" eb="31">
      <t>セイカツ</t>
    </rPh>
    <rPh sb="31" eb="33">
      <t>カイゴ</t>
    </rPh>
    <rPh sb="34" eb="37">
      <t>ショウキボ</t>
    </rPh>
    <rPh sb="37" eb="40">
      <t>タキノウ</t>
    </rPh>
    <rPh sb="40" eb="41">
      <t>ガタ</t>
    </rPh>
    <rPh sb="41" eb="43">
      <t>キョタク</t>
    </rPh>
    <rPh sb="43" eb="45">
      <t>カイゴ</t>
    </rPh>
    <rPh sb="46" eb="49">
      <t>ニンチショウ</t>
    </rPh>
    <rPh sb="49" eb="52">
      <t>タイオウガタ</t>
    </rPh>
    <rPh sb="52" eb="58">
      <t>キョウドウセイカツカイゴ</t>
    </rPh>
    <rPh sb="59" eb="61">
      <t>チイキ</t>
    </rPh>
    <rPh sb="61" eb="63">
      <t>ミッチャク</t>
    </rPh>
    <rPh sb="63" eb="64">
      <t>ガタ</t>
    </rPh>
    <rPh sb="64" eb="68">
      <t>トクテイシセツ</t>
    </rPh>
    <rPh sb="68" eb="75">
      <t>ニュウキョシャセイカツカイゴ</t>
    </rPh>
    <rPh sb="76" eb="78">
      <t>チイキ</t>
    </rPh>
    <rPh sb="78" eb="80">
      <t>ミッチャク</t>
    </rPh>
    <rPh sb="80" eb="81">
      <t>ガタ</t>
    </rPh>
    <rPh sb="81" eb="83">
      <t>カイゴ</t>
    </rPh>
    <rPh sb="83" eb="85">
      <t>ロウジン</t>
    </rPh>
    <rPh sb="85" eb="89">
      <t>フクシシセツ</t>
    </rPh>
    <rPh sb="89" eb="92">
      <t>ニュウショシャ</t>
    </rPh>
    <rPh sb="92" eb="96">
      <t>セイカツカイゴ</t>
    </rPh>
    <rPh sb="97" eb="100">
      <t>フクゴウガタ</t>
    </rPh>
    <rPh sb="105" eb="106">
      <t>ウ</t>
    </rPh>
    <rPh sb="110" eb="112">
      <t>バアイ</t>
    </rPh>
    <rPh sb="118" eb="119">
      <t>ヒ</t>
    </rPh>
    <rPh sb="120" eb="122">
      <t>サンテイ</t>
    </rPh>
    <phoneticPr fontId="2"/>
  </si>
  <si>
    <t>機能訓練指導員を事業所ごとに１人以上配置している。</t>
    <rPh sb="0" eb="2">
      <t>キノウ</t>
    </rPh>
    <rPh sb="2" eb="4">
      <t>クンレン</t>
    </rPh>
    <rPh sb="4" eb="7">
      <t>シドウイン</t>
    </rPh>
    <rPh sb="8" eb="11">
      <t>ジギョウショ</t>
    </rPh>
    <rPh sb="15" eb="16">
      <t>ヒト</t>
    </rPh>
    <rPh sb="16" eb="18">
      <t>イジョウ</t>
    </rPh>
    <rPh sb="18" eb="20">
      <t>ハイチ</t>
    </rPh>
    <phoneticPr fontId="2"/>
  </si>
  <si>
    <t>①</t>
    <phoneticPr fontId="2"/>
  </si>
  <si>
    <t xml:space="preserve">②
</t>
    <phoneticPr fontId="2"/>
  </si>
  <si>
    <t>③</t>
    <phoneticPr fontId="2"/>
  </si>
  <si>
    <t>④</t>
    <phoneticPr fontId="2"/>
  </si>
  <si>
    <t>ＢＭＩが１８．５未満の者</t>
  </si>
  <si>
    <t>１～６月間に３％以上の体重の減少が認められる者又は｢地域支援事業の実施について｣に規定する基本チェックリストのＮo.１１の項目が「１」に該当する者</t>
    <phoneticPr fontId="2"/>
  </si>
  <si>
    <t>血清アルブミン値が３．５g/dl以下である者</t>
    <phoneticPr fontId="2"/>
  </si>
  <si>
    <t>食事摂取量が不良（７５％以下）である者</t>
    <phoneticPr fontId="2"/>
  </si>
  <si>
    <t>単独型・併設型</t>
    <rPh sb="0" eb="3">
      <t>タンドクガタ</t>
    </rPh>
    <rPh sb="4" eb="7">
      <t>ヘイセツガタ</t>
    </rPh>
    <phoneticPr fontId="2"/>
  </si>
  <si>
    <t>点検日</t>
    <rPh sb="0" eb="2">
      <t>テンケン</t>
    </rPh>
    <rPh sb="2" eb="3">
      <t>ビ</t>
    </rPh>
    <phoneticPr fontId="2"/>
  </si>
  <si>
    <t>点検者（職・氏名）※原則として管理者が行ってください。</t>
    <rPh sb="0" eb="2">
      <t>テンケン</t>
    </rPh>
    <rPh sb="2" eb="3">
      <t>シャ</t>
    </rPh>
    <rPh sb="4" eb="5">
      <t>ショク</t>
    </rPh>
    <rPh sb="6" eb="8">
      <t>シメイ</t>
    </rPh>
    <rPh sb="10" eb="12">
      <t>ゲンソク</t>
    </rPh>
    <rPh sb="15" eb="18">
      <t>カンリシャ</t>
    </rPh>
    <rPh sb="19" eb="20">
      <t>オコナ</t>
    </rPh>
    <phoneticPr fontId="2"/>
  </si>
  <si>
    <t>年　　　月　　　日</t>
    <rPh sb="0" eb="1">
      <t>ネン</t>
    </rPh>
    <rPh sb="4" eb="5">
      <t>ツキ</t>
    </rPh>
    <rPh sb="8" eb="9">
      <t>ニチ</t>
    </rPh>
    <phoneticPr fontId="2"/>
  </si>
  <si>
    <t>※利用者の心身の状況を把握するための診断書等の費用は、一律全員から徴収することはできません。
　　あくまでも利用者等と事業者で話し合って費用負担を決めて下さい。</t>
    <rPh sb="1" eb="4">
      <t>リヨウシャ</t>
    </rPh>
    <rPh sb="5" eb="7">
      <t>シンシン</t>
    </rPh>
    <rPh sb="8" eb="10">
      <t>ジョウキョウ</t>
    </rPh>
    <rPh sb="11" eb="13">
      <t>ハアク</t>
    </rPh>
    <rPh sb="18" eb="21">
      <t>シンダンショ</t>
    </rPh>
    <rPh sb="21" eb="22">
      <t>トウ</t>
    </rPh>
    <rPh sb="23" eb="25">
      <t>ヒヨウ</t>
    </rPh>
    <rPh sb="27" eb="29">
      <t>イチリツ</t>
    </rPh>
    <rPh sb="29" eb="31">
      <t>ゼンイン</t>
    </rPh>
    <rPh sb="33" eb="35">
      <t>チョウシュウ</t>
    </rPh>
    <rPh sb="54" eb="57">
      <t>リヨウシャ</t>
    </rPh>
    <rPh sb="57" eb="58">
      <t>トウ</t>
    </rPh>
    <rPh sb="59" eb="62">
      <t>ジギョウシャ</t>
    </rPh>
    <rPh sb="63" eb="64">
      <t>ハナ</t>
    </rPh>
    <rPh sb="65" eb="66">
      <t>ア</t>
    </rPh>
    <rPh sb="68" eb="70">
      <t>ヒヨウ</t>
    </rPh>
    <rPh sb="70" eb="72">
      <t>フタン</t>
    </rPh>
    <rPh sb="73" eb="74">
      <t>キ</t>
    </rPh>
    <rPh sb="76" eb="77">
      <t>クダ</t>
    </rPh>
    <phoneticPr fontId="2"/>
  </si>
  <si>
    <t>認知症対応型通所介護・介護予防認知症対応型通所介護</t>
    <rPh sb="0" eb="3">
      <t>ニンチショウ</t>
    </rPh>
    <rPh sb="3" eb="6">
      <t>タイオウガタ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</si>
  <si>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　〇人員基準、設備基準、運営基準などの基準は、適正なサービスを提供するという目的を達成するために必要となる基準です。この基準を満たせない場合には、地域密着型サービス等の指定や更新が受けられなくなる場合があります。保険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2" eb="4">
      <t>ジンイン</t>
    </rPh>
    <rPh sb="4" eb="6">
      <t>キジュン</t>
    </rPh>
    <rPh sb="7" eb="9">
      <t>セツビ</t>
    </rPh>
    <rPh sb="9" eb="11">
      <t>キジュン</t>
    </rPh>
    <rPh sb="12" eb="14">
      <t>ウンエイ</t>
    </rPh>
    <rPh sb="14" eb="16">
      <t>キジュン</t>
    </rPh>
    <rPh sb="19" eb="21">
      <t>キジュン</t>
    </rPh>
    <rPh sb="23" eb="25">
      <t>テキセイ</t>
    </rPh>
    <rPh sb="31" eb="33">
      <t>テイキョウ</t>
    </rPh>
    <rPh sb="38" eb="40">
      <t>モクテキ</t>
    </rPh>
    <rPh sb="41" eb="43">
      <t>タッセイ</t>
    </rPh>
    <rPh sb="48" eb="50">
      <t>ヒツヨウ</t>
    </rPh>
    <rPh sb="53" eb="55">
      <t>キジュン</t>
    </rPh>
    <rPh sb="60" eb="62">
      <t>キジュン</t>
    </rPh>
    <rPh sb="63" eb="64">
      <t>ミ</t>
    </rPh>
    <rPh sb="68" eb="70">
      <t>バアイ</t>
    </rPh>
    <rPh sb="73" eb="75">
      <t>チイキ</t>
    </rPh>
    <rPh sb="75" eb="77">
      <t>ミッチャク</t>
    </rPh>
    <rPh sb="77" eb="78">
      <t>ガタ</t>
    </rPh>
    <rPh sb="82" eb="83">
      <t>トウ</t>
    </rPh>
    <rPh sb="84" eb="86">
      <t>シテイ</t>
    </rPh>
    <rPh sb="87" eb="89">
      <t>コウシン</t>
    </rPh>
    <rPh sb="90" eb="91">
      <t>ウ</t>
    </rPh>
    <rPh sb="98" eb="100">
      <t>バアイ</t>
    </rPh>
    <rPh sb="106" eb="109">
      <t>ホケンシャ</t>
    </rPh>
    <rPh sb="113" eb="115">
      <t>キジュン</t>
    </rPh>
    <rPh sb="116" eb="118">
      <t>イハン</t>
    </rPh>
    <rPh sb="125" eb="126">
      <t>アキ</t>
    </rPh>
    <rPh sb="129" eb="131">
      <t>バアイ</t>
    </rPh>
    <rPh sb="132" eb="134">
      <t>キジュン</t>
    </rPh>
    <rPh sb="135" eb="137">
      <t>ジュンシュ</t>
    </rPh>
    <rPh sb="141" eb="143">
      <t>カンコク</t>
    </rPh>
    <rPh sb="144" eb="145">
      <t>オコナ</t>
    </rPh>
    <rPh sb="149" eb="151">
      <t>カンコク</t>
    </rPh>
    <rPh sb="152" eb="153">
      <t>シタガ</t>
    </rPh>
    <rPh sb="156" eb="158">
      <t>バアイ</t>
    </rPh>
    <rPh sb="160" eb="163">
      <t>ジギョウショ</t>
    </rPh>
    <rPh sb="163" eb="164">
      <t>ナ</t>
    </rPh>
    <rPh sb="164" eb="165">
      <t>トウ</t>
    </rPh>
    <rPh sb="166" eb="168">
      <t>コウヒョウ</t>
    </rPh>
    <rPh sb="170" eb="172">
      <t>カンコク</t>
    </rPh>
    <rPh sb="173" eb="174">
      <t>シタガ</t>
    </rPh>
    <rPh sb="177" eb="179">
      <t>メイレイ</t>
    </rPh>
    <rPh sb="189" eb="191">
      <t>メイレイ</t>
    </rPh>
    <rPh sb="192" eb="193">
      <t>シタガ</t>
    </rPh>
    <rPh sb="196" eb="198">
      <t>バアイ</t>
    </rPh>
    <rPh sb="201" eb="203">
      <t>シテイ</t>
    </rPh>
    <rPh sb="204" eb="205">
      <t>ト</t>
    </rPh>
    <rPh sb="206" eb="207">
      <t>ケ</t>
    </rPh>
    <phoneticPr fontId="2"/>
  </si>
  <si>
    <t>　〇このチェックシートは定期的に事業所で点検し、出来ていない基準については必ず対応し適正なサービス提供ができるよう対応してください。</t>
    <rPh sb="12" eb="15">
      <t>テイキテキ</t>
    </rPh>
    <rPh sb="16" eb="19">
      <t>ジギョウショ</t>
    </rPh>
    <rPh sb="20" eb="22">
      <t>テンケン</t>
    </rPh>
    <rPh sb="24" eb="26">
      <t>デキ</t>
    </rPh>
    <rPh sb="30" eb="32">
      <t>キジュン</t>
    </rPh>
    <rPh sb="37" eb="38">
      <t>カナラ</t>
    </rPh>
    <rPh sb="39" eb="41">
      <t>タイオウ</t>
    </rPh>
    <rPh sb="42" eb="44">
      <t>テキセイ</t>
    </rPh>
    <rPh sb="49" eb="51">
      <t>テイキョウ</t>
    </rPh>
    <rPh sb="57" eb="59">
      <t>タイオウ</t>
    </rPh>
    <phoneticPr fontId="2"/>
  </si>
  <si>
    <t>指定認知症対応型通所介護の提供に当たっては、懇切丁寧に行うことを旨とし、利用者又はその家族に対し、サービスの提供方法等について、理解しやすいように説明を行っている。</t>
    <rPh sb="76" eb="77">
      <t>オコナ</t>
    </rPh>
    <phoneticPr fontId="2"/>
  </si>
  <si>
    <t>虐待の防止のための措置に関する事項（令和６年３月３１日までは経過措置期間）</t>
    <rPh sb="0" eb="2">
      <t>ギャクタイ</t>
    </rPh>
    <rPh sb="3" eb="5">
      <t>ボウシ</t>
    </rPh>
    <rPh sb="9" eb="11">
      <t>ソチ</t>
    </rPh>
    <rPh sb="12" eb="13">
      <t>カン</t>
    </rPh>
    <rPh sb="15" eb="17">
      <t>ジコウ</t>
    </rPh>
    <rPh sb="18" eb="20">
      <t>レイワ</t>
    </rPh>
    <rPh sb="21" eb="22">
      <t>ネン</t>
    </rPh>
    <rPh sb="23" eb="24">
      <t>ガツ</t>
    </rPh>
    <rPh sb="26" eb="27">
      <t>ニチ</t>
    </rPh>
    <rPh sb="30" eb="32">
      <t>ケイカ</t>
    </rPh>
    <rPh sb="32" eb="34">
      <t>ソチ</t>
    </rPh>
    <rPh sb="34" eb="36">
      <t>キカン</t>
    </rPh>
    <phoneticPr fontId="2"/>
  </si>
  <si>
    <t>医療・福祉関係の資格を有さない者について、認知症介護に係る基礎的な研修を受講させるために必要な措置を講じている。</t>
    <rPh sb="0" eb="2">
      <t>イリョウ</t>
    </rPh>
    <rPh sb="3" eb="5">
      <t>フクシ</t>
    </rPh>
    <rPh sb="5" eb="7">
      <t>カンケイ</t>
    </rPh>
    <rPh sb="8" eb="10">
      <t>シカク</t>
    </rPh>
    <rPh sb="11" eb="12">
      <t>ユウ</t>
    </rPh>
    <rPh sb="15" eb="16">
      <t>モノ</t>
    </rPh>
    <phoneticPr fontId="2"/>
  </si>
  <si>
    <t>従業者に対し、業務継続計画について周知するとともに、必要な研修及び訓練を定期的に実施している。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8">
      <t>テイキ</t>
    </rPh>
    <rPh sb="38" eb="39">
      <t>テキ</t>
    </rPh>
    <rPh sb="40" eb="42">
      <t>ジッシ</t>
    </rPh>
    <phoneticPr fontId="2"/>
  </si>
  <si>
    <t>従業者に対し、定期的に業務継続計画の見直しを行い、必要に応じて業務継続計画の変更を行っている。</t>
    <rPh sb="0" eb="3">
      <t>ジュウギョウシャ</t>
    </rPh>
    <rPh sb="4" eb="5">
      <t>タイ</t>
    </rPh>
    <rPh sb="7" eb="9">
      <t>テイキ</t>
    </rPh>
    <rPh sb="9" eb="10">
      <t>テキ</t>
    </rPh>
    <rPh sb="11" eb="13">
      <t>ギョウム</t>
    </rPh>
    <rPh sb="13" eb="15">
      <t>ケイゾク</t>
    </rPh>
    <rPh sb="15" eb="17">
      <t>ケイカク</t>
    </rPh>
    <rPh sb="18" eb="20">
      <t>ミナオ</t>
    </rPh>
    <rPh sb="22" eb="23">
      <t>オコナ</t>
    </rPh>
    <rPh sb="25" eb="27">
      <t>ヒツヨウ</t>
    </rPh>
    <rPh sb="28" eb="29">
      <t>オウ</t>
    </rPh>
    <rPh sb="31" eb="33">
      <t>ギョウム</t>
    </rPh>
    <rPh sb="33" eb="35">
      <t>ケイゾク</t>
    </rPh>
    <rPh sb="35" eb="37">
      <t>ケイカク</t>
    </rPh>
    <rPh sb="38" eb="40">
      <t>ヘンコウ</t>
    </rPh>
    <rPh sb="41" eb="42">
      <t>オコナ</t>
    </rPh>
    <phoneticPr fontId="2"/>
  </si>
  <si>
    <t>感染症の予防及びまん延の防止のための対策を検討する委員会の会議（テレビ電話装置等を活用して行うものを含む。）をおおむね６月に１回以上開催するとともに、その結果について、従業者に周知徹底を図っている。</t>
    <rPh sb="93" eb="94">
      <t>ハカ</t>
    </rPh>
    <phoneticPr fontId="2"/>
  </si>
  <si>
    <t>感染症の予防及びまん延の防止のための指針を整備している。</t>
    <phoneticPr fontId="2"/>
  </si>
  <si>
    <t>従業者に対し、感染症の予防及びまん延の防止のための研修及び訓練を定期的に実施している。</t>
    <phoneticPr fontId="2"/>
  </si>
  <si>
    <t>事業所における虐待の防止のための対策を検討する委員会の会議（テレビ電話装置等を活用して行うものを含む。）を定期的に開催するとともに、その結果について、従業者に周知徹底を図っている。</t>
    <phoneticPr fontId="2"/>
  </si>
  <si>
    <t>事業所における虐待の防止のための指針を整備している。</t>
    <rPh sb="0" eb="3">
      <t>ジギョウショ</t>
    </rPh>
    <rPh sb="7" eb="9">
      <t>ギャクタイ</t>
    </rPh>
    <rPh sb="10" eb="12">
      <t>ボウシ</t>
    </rPh>
    <rPh sb="16" eb="18">
      <t>シシン</t>
    </rPh>
    <rPh sb="19" eb="21">
      <t>セイビ</t>
    </rPh>
    <phoneticPr fontId="2"/>
  </si>
  <si>
    <t>従業者に対し、虐待の防止のための研修を定期的に実施している。</t>
    <rPh sb="0" eb="3">
      <t>ジュウギョウシャ</t>
    </rPh>
    <rPh sb="4" eb="5">
      <t>タイ</t>
    </rPh>
    <rPh sb="7" eb="9">
      <t>ギャクタイ</t>
    </rPh>
    <rPh sb="10" eb="12">
      <t>ボウシ</t>
    </rPh>
    <rPh sb="16" eb="18">
      <t>ケンシュウ</t>
    </rPh>
    <rPh sb="19" eb="21">
      <t>テイキ</t>
    </rPh>
    <rPh sb="21" eb="22">
      <t>テキ</t>
    </rPh>
    <rPh sb="23" eb="25">
      <t>ジッシ</t>
    </rPh>
    <phoneticPr fontId="2"/>
  </si>
  <si>
    <t>虐待の防止に関する措置を適切に実施するための担当者を置いている。</t>
    <rPh sb="0" eb="2">
      <t>ギャクタイ</t>
    </rPh>
    <rPh sb="3" eb="5">
      <t>ボウシ</t>
    </rPh>
    <rPh sb="6" eb="7">
      <t>カン</t>
    </rPh>
    <rPh sb="9" eb="11">
      <t>ソチ</t>
    </rPh>
    <rPh sb="12" eb="14">
      <t>テキセツ</t>
    </rPh>
    <rPh sb="15" eb="17">
      <t>ジッシ</t>
    </rPh>
    <rPh sb="22" eb="25">
      <t>タントウシャ</t>
    </rPh>
    <rPh sb="26" eb="27">
      <t>オ</t>
    </rPh>
    <phoneticPr fontId="2"/>
  </si>
  <si>
    <t>報告、評価、要望、助言等の記録</t>
    <rPh sb="0" eb="2">
      <t>ホウコク</t>
    </rPh>
    <rPh sb="3" eb="5">
      <t>ヒョウカ</t>
    </rPh>
    <rPh sb="6" eb="8">
      <t>ヨウボウ</t>
    </rPh>
    <rPh sb="9" eb="11">
      <t>ジョゲン</t>
    </rPh>
    <rPh sb="11" eb="12">
      <t>トウ</t>
    </rPh>
    <rPh sb="13" eb="15">
      <t>キロク</t>
    </rPh>
    <phoneticPr fontId="2"/>
  </si>
  <si>
    <t>【入浴介助加算（Ⅱ）】</t>
    <rPh sb="1" eb="3">
      <t>ニュウヨク</t>
    </rPh>
    <rPh sb="3" eb="5">
      <t>カイジョ</t>
    </rPh>
    <rPh sb="5" eb="7">
      <t>カサン</t>
    </rPh>
    <phoneticPr fontId="2"/>
  </si>
  <si>
    <t>事業所において、個浴（個別の入浴）など利用者の居宅の状況に近い環境で、入浴介助を行っている。</t>
    <rPh sb="0" eb="3">
      <t>ジギョウショ</t>
    </rPh>
    <rPh sb="8" eb="10">
      <t>コヨク</t>
    </rPh>
    <rPh sb="11" eb="13">
      <t>コベツ</t>
    </rPh>
    <rPh sb="14" eb="16">
      <t>ニュウヨク</t>
    </rPh>
    <rPh sb="19" eb="22">
      <t>リヨウシャ</t>
    </rPh>
    <rPh sb="23" eb="25">
      <t>キョタク</t>
    </rPh>
    <rPh sb="26" eb="28">
      <t>ジョウキョウ</t>
    </rPh>
    <rPh sb="29" eb="30">
      <t>チカ</t>
    </rPh>
    <rPh sb="31" eb="33">
      <t>カンキョウ</t>
    </rPh>
    <rPh sb="35" eb="37">
      <t>ニュウヨク</t>
    </rPh>
    <rPh sb="37" eb="39">
      <t>カイジョ</t>
    </rPh>
    <rPh sb="40" eb="41">
      <t>オコナ</t>
    </rPh>
    <phoneticPr fontId="2"/>
  </si>
  <si>
    <t>事業所の機能訓練指導員等が共同して、利用者の居宅を訪問し評価した者との連携の下で、当該利用者の身体の状況、訪問により把握した当該居宅の浴室の環境等を踏まえて個別の入浴計画を作成している。</t>
    <phoneticPr fontId="2"/>
  </si>
  <si>
    <t>指定訪問リハビリテーション事業所、指定通所リハビリテーション事業所又はリハビリテーションを実施している医療提供施設（病院にあっては、許可病床数が２００床未満のもの又は当該病院を中心とした半径４キロメートル以内に診療所が存在しないものに限る。）の理学療法士、作業療法士、言語聴覚士又は医師（以下「理学療法士等」という。）の助言に基づき、当該指定通所介護事業所の機能訓練指導員、看護職員、介護職員、生活相談員その他の職種の者（以下「機能訓練指導員等」という。）が共同してアセスメント、利用者の身体状況等の評価及び個別機能訓練計画の作成を行っている。</t>
    <phoneticPr fontId="2"/>
  </si>
  <si>
    <t>個別機能訓練計画に基づき、利用者の身体機能又は生活機能向上を目的とする機能訓練の項目を準備し、機能訓練指導員等が、利用者の心身の状況に応じた機能訓練を適切に提供している。</t>
    <phoneticPr fontId="2"/>
  </si>
  <si>
    <t>２の評価に基づき、個別別機能訓練計画の進捗状況等を３月ごとに１回以上評価し、利用者又はその家族に対して機能訓練の内容と個別機能訓練計画の進捗状況等を説明し、必要に応じて訓練内容の見直し等を行っている。</t>
    <phoneticPr fontId="2"/>
  </si>
  <si>
    <t>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が共同して利用者の身体状況等の評価及び個別機能訓練計画の作成を行っている。</t>
    <phoneticPr fontId="2"/>
  </si>
  <si>
    <t>利用者ごとの個別機能訓練計画書の内容等の情報を厚生労働省に提出し、機能訓練の実施に当たって、当該情報その他機能訓練の適切かつ有効な実施のために必要な情報を活用している。</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3" eb="25">
      <t>コウセイ</t>
    </rPh>
    <rPh sb="25" eb="28">
      <t>ロウドウショウ</t>
    </rPh>
    <rPh sb="29" eb="31">
      <t>テイシュツ</t>
    </rPh>
    <rPh sb="33" eb="35">
      <t>キノウ</t>
    </rPh>
    <rPh sb="35" eb="37">
      <t>クンレン</t>
    </rPh>
    <rPh sb="38" eb="40">
      <t>ジッシ</t>
    </rPh>
    <rPh sb="41" eb="42">
      <t>ア</t>
    </rPh>
    <rPh sb="46" eb="48">
      <t>トウガイ</t>
    </rPh>
    <rPh sb="48" eb="50">
      <t>ジョウホウ</t>
    </rPh>
    <rPh sb="52" eb="53">
      <t>タ</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2"/>
  </si>
  <si>
    <t>個別機能訓練加算（Ⅰ）を算定している。</t>
    <phoneticPr fontId="2"/>
  </si>
  <si>
    <t>【ＡＤＬ維持等加算（Ⅰ）】</t>
    <rPh sb="4" eb="7">
      <t>イジトウ</t>
    </rPh>
    <rPh sb="7" eb="9">
      <t>カサン</t>
    </rPh>
    <phoneticPr fontId="2"/>
  </si>
  <si>
    <t>評価対象者（当該事業所の利用期間（以下「評価対象利用期間」という。）が６月を超える者をいう。以下同じ。）の総数が１０人以上である。</t>
    <rPh sb="0" eb="2">
      <t>ヒョウカ</t>
    </rPh>
    <rPh sb="2" eb="4">
      <t>タイショウ</t>
    </rPh>
    <rPh sb="4" eb="5">
      <t>シャ</t>
    </rPh>
    <rPh sb="6" eb="8">
      <t>トウガイ</t>
    </rPh>
    <rPh sb="8" eb="11">
      <t>ジギョウショ</t>
    </rPh>
    <rPh sb="12" eb="14">
      <t>リヨウ</t>
    </rPh>
    <rPh sb="14" eb="16">
      <t>キカン</t>
    </rPh>
    <rPh sb="17" eb="19">
      <t>イカ</t>
    </rPh>
    <rPh sb="20" eb="22">
      <t>ヒョウカ</t>
    </rPh>
    <rPh sb="22" eb="24">
      <t>タイショウ</t>
    </rPh>
    <rPh sb="24" eb="26">
      <t>リヨウ</t>
    </rPh>
    <rPh sb="26" eb="28">
      <t>キカン</t>
    </rPh>
    <rPh sb="36" eb="37">
      <t>ガツ</t>
    </rPh>
    <rPh sb="38" eb="39">
      <t>コ</t>
    </rPh>
    <rPh sb="41" eb="42">
      <t>モノ</t>
    </rPh>
    <rPh sb="46" eb="48">
      <t>イカ</t>
    </rPh>
    <rPh sb="48" eb="49">
      <t>オナ</t>
    </rPh>
    <rPh sb="53" eb="55">
      <t>ソウスウ</t>
    </rPh>
    <rPh sb="58" eb="59">
      <t>ニン</t>
    </rPh>
    <rPh sb="59" eb="61">
      <t>イジョウ</t>
    </rPh>
    <phoneticPr fontId="2"/>
  </si>
  <si>
    <t>【ＡＤＬ維持等加算（Ⅱ）】</t>
    <rPh sb="4" eb="7">
      <t>イジトウ</t>
    </rPh>
    <rPh sb="7" eb="9">
      <t>カサン</t>
    </rPh>
    <phoneticPr fontId="2"/>
  </si>
  <si>
    <t>　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１以上である。</t>
    <phoneticPr fontId="2"/>
  </si>
  <si>
    <t>【栄養アセスメント加算】</t>
    <rPh sb="1" eb="3">
      <t>エイヨウ</t>
    </rPh>
    <rPh sb="9" eb="11">
      <t>カサン</t>
    </rPh>
    <phoneticPr fontId="2"/>
  </si>
  <si>
    <t>当該事業所の従業員として又は外部との連携により管理栄養士を１名以上配置している。</t>
    <rPh sb="0" eb="2">
      <t>トウガイ</t>
    </rPh>
    <rPh sb="2" eb="5">
      <t>ジギョウショ</t>
    </rPh>
    <rPh sb="6" eb="9">
      <t>ジュウギョウイン</t>
    </rPh>
    <rPh sb="12" eb="13">
      <t>マタ</t>
    </rPh>
    <rPh sb="14" eb="16">
      <t>ガイブ</t>
    </rPh>
    <rPh sb="18" eb="20">
      <t>レンケイ</t>
    </rPh>
    <rPh sb="23" eb="25">
      <t>カンリ</t>
    </rPh>
    <rPh sb="25" eb="28">
      <t>エイヨウシ</t>
    </rPh>
    <rPh sb="30" eb="31">
      <t>メイ</t>
    </rPh>
    <rPh sb="31" eb="33">
      <t>イジョウ</t>
    </rPh>
    <rPh sb="33" eb="35">
      <t>ハイチ</t>
    </rPh>
    <phoneticPr fontId="2"/>
  </si>
  <si>
    <t>利用者ごとに、管理栄養士、看護職員、介護職員、生活相談員その他の職種の者（（管理栄養士等」）が共同して栄養アセスメント（利用者ごとの低栄養状態のリスク及び解決すべき課題を把握すること。）を実施し、当該利用者又はその家族に対してその結果を説明し、相談等に必要に応じて対応している。</t>
    <phoneticPr fontId="2"/>
  </si>
  <si>
    <t>利用者ごとの栄養状態等の情報を厚生労働省に提出し、栄養管理の実施に当たって、当該情報その他栄養管理の適切かつ有効な実施のために必要な情報を活用している。</t>
    <phoneticPr fontId="2"/>
  </si>
  <si>
    <t>定員超過利用・人員基準欠如に該当していない。</t>
    <phoneticPr fontId="2"/>
  </si>
  <si>
    <t>栄養アセスメントを3月に１回以上定められた手順で行い、利用者の体重を１月毎に測定している。</t>
    <rPh sb="0" eb="2">
      <t>エイヨウ</t>
    </rPh>
    <rPh sb="10" eb="11">
      <t>ガツ</t>
    </rPh>
    <rPh sb="13" eb="14">
      <t>カイ</t>
    </rPh>
    <rPh sb="14" eb="16">
      <t>イジョウ</t>
    </rPh>
    <rPh sb="16" eb="17">
      <t>サダ</t>
    </rPh>
    <rPh sb="21" eb="23">
      <t>テジュン</t>
    </rPh>
    <rPh sb="24" eb="25">
      <t>オコナ</t>
    </rPh>
    <rPh sb="27" eb="30">
      <t>リヨウシャ</t>
    </rPh>
    <rPh sb="31" eb="33">
      <t>タイジュウ</t>
    </rPh>
    <rPh sb="35" eb="36">
      <t>ツキ</t>
    </rPh>
    <rPh sb="36" eb="37">
      <t>マイ</t>
    </rPh>
    <rPh sb="38" eb="40">
      <t>ソクテイ</t>
    </rPh>
    <phoneticPr fontId="10"/>
  </si>
  <si>
    <t>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している。</t>
    <rPh sb="63" eb="65">
      <t>エイヨウ</t>
    </rPh>
    <rPh sb="71" eb="73">
      <t>カサン</t>
    </rPh>
    <rPh sb="140" eb="142">
      <t>エイヨウ</t>
    </rPh>
    <rPh sb="148" eb="150">
      <t>カサン</t>
    </rPh>
    <rPh sb="155" eb="157">
      <t>サンテイ</t>
    </rPh>
    <rPh sb="157" eb="158">
      <t>ヅキ</t>
    </rPh>
    <phoneticPr fontId="2"/>
  </si>
  <si>
    <t>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2"/>
  </si>
  <si>
    <t>【口腔・栄養スクリーニング加算（Ⅰ）】</t>
    <rPh sb="1" eb="3">
      <t>コウクウ</t>
    </rPh>
    <rPh sb="4" eb="6">
      <t>エイヨウ</t>
    </rPh>
    <rPh sb="13" eb="15">
      <t>カサン</t>
    </rPh>
    <phoneticPr fontId="2"/>
  </si>
  <si>
    <t>事業所の従業者が、利用開始時及び利用中６月ごとに利用者の口腔の健康状態について確認を行い、当該利用者の口腔の健康状態に関する情報を、当該利用者を担当する介護支援専門員に提供している。</t>
    <rPh sb="28" eb="30">
      <t>コウクウ</t>
    </rPh>
    <rPh sb="31" eb="33">
      <t>ケンコウ</t>
    </rPh>
    <rPh sb="33" eb="35">
      <t>ジョウタイ</t>
    </rPh>
    <rPh sb="42" eb="43">
      <t>オコナ</t>
    </rPh>
    <rPh sb="45" eb="47">
      <t>トウガイ</t>
    </rPh>
    <rPh sb="47" eb="50">
      <t>リヨウシャ</t>
    </rPh>
    <rPh sb="51" eb="53">
      <t>コウクウ</t>
    </rPh>
    <rPh sb="54" eb="56">
      <t>ケンコウ</t>
    </rPh>
    <rPh sb="56" eb="58">
      <t>ジョウタイ</t>
    </rPh>
    <rPh sb="59" eb="60">
      <t>カン</t>
    </rPh>
    <rPh sb="62" eb="64">
      <t>ジョウホウ</t>
    </rPh>
    <rPh sb="66" eb="68">
      <t>トウガイ</t>
    </rPh>
    <rPh sb="68" eb="71">
      <t>リヨウシャ</t>
    </rPh>
    <rPh sb="72" eb="74">
      <t>タントウ</t>
    </rPh>
    <rPh sb="76" eb="78">
      <t>カイゴ</t>
    </rPh>
    <rPh sb="78" eb="80">
      <t>シエン</t>
    </rPh>
    <rPh sb="80" eb="83">
      <t>センモンイン</t>
    </rPh>
    <rPh sb="84" eb="86">
      <t>テイキョウ</t>
    </rPh>
    <phoneticPr fontId="2"/>
  </si>
  <si>
    <t>事業所の従業者が、利用開始時及び利用中６月ごとに利用者の栄養状態について確認を行い、当該利用者の栄養状態に関する情報を、当該利用者を担当する介護支援専門員に提供している。</t>
    <rPh sb="39" eb="40">
      <t>オコナ</t>
    </rPh>
    <rPh sb="42" eb="44">
      <t>トウガイ</t>
    </rPh>
    <rPh sb="44" eb="47">
      <t>リヨウシャ</t>
    </rPh>
    <rPh sb="48" eb="50">
      <t>エイヨウ</t>
    </rPh>
    <rPh sb="50" eb="52">
      <t>ジョウタイ</t>
    </rPh>
    <rPh sb="53" eb="54">
      <t>カン</t>
    </rPh>
    <rPh sb="56" eb="58">
      <t>ジョウホウ</t>
    </rPh>
    <rPh sb="60" eb="62">
      <t>トウガイ</t>
    </rPh>
    <rPh sb="62" eb="65">
      <t>リヨウシャ</t>
    </rPh>
    <rPh sb="66" eb="68">
      <t>タントウ</t>
    </rPh>
    <rPh sb="70" eb="72">
      <t>カイゴ</t>
    </rPh>
    <rPh sb="72" eb="74">
      <t>シエン</t>
    </rPh>
    <rPh sb="74" eb="77">
      <t>センモンイン</t>
    </rPh>
    <rPh sb="78" eb="80">
      <t>テイキョウ</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</si>
  <si>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</si>
  <si>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栄養アセスメント加算又は当該利用者が栄養改善加算の算定に係る栄養改善サービスを受けている間及び当該栄養改善サービスが終了した日の属する月は、算定していない。</t>
    <rPh sb="0" eb="2">
      <t>エイヨウ</t>
    </rPh>
    <rPh sb="8" eb="10">
      <t>カサン</t>
    </rPh>
    <rPh sb="10" eb="11">
      <t>マタ</t>
    </rPh>
    <rPh sb="12" eb="14">
      <t>トウガイ</t>
    </rPh>
    <phoneticPr fontId="2"/>
  </si>
  <si>
    <t>当該利用者が口腔機能向上加算の算定に係る口腔機能向上サービスを受けている間及び当該口腔機能向上サービスが終了した日の属する月は、算定していない。</t>
    <rPh sb="0" eb="2">
      <t>トウガイ</t>
    </rPh>
    <rPh sb="6" eb="8">
      <t>コウクウ</t>
    </rPh>
    <rPh sb="8" eb="10">
      <t>キノウ</t>
    </rPh>
    <rPh sb="10" eb="12">
      <t>コウジョウ</t>
    </rPh>
    <rPh sb="12" eb="14">
      <t>カサン</t>
    </rPh>
    <rPh sb="15" eb="17">
      <t>サンテイ</t>
    </rPh>
    <rPh sb="18" eb="19">
      <t>カカワ</t>
    </rPh>
    <rPh sb="20" eb="22">
      <t>コウクウ</t>
    </rPh>
    <rPh sb="22" eb="24">
      <t>キノウ</t>
    </rPh>
    <rPh sb="24" eb="26">
      <t>コウジョウ</t>
    </rPh>
    <rPh sb="41" eb="47">
      <t>コウクウキノウコウジョウ</t>
    </rPh>
    <phoneticPr fontId="2"/>
  </si>
  <si>
    <t>算定日の属する月が、栄養アセスメント加算又は当該利用者が栄養改善加算の算定に係る栄養改善サービスを受けている間及び当該栄養改善サービスが終了した日の属する月は、算定していない。</t>
    <rPh sb="0" eb="2">
      <t>サンテイ</t>
    </rPh>
    <rPh sb="2" eb="3">
      <t>ヒ</t>
    </rPh>
    <rPh sb="4" eb="5">
      <t>ゾク</t>
    </rPh>
    <rPh sb="7" eb="8">
      <t>ツキ</t>
    </rPh>
    <rPh sb="10" eb="12">
      <t>エイヨウ</t>
    </rPh>
    <rPh sb="18" eb="20">
      <t>カサン</t>
    </rPh>
    <rPh sb="20" eb="21">
      <t>マタ</t>
    </rPh>
    <rPh sb="22" eb="24">
      <t>トウガイ</t>
    </rPh>
    <phoneticPr fontId="2"/>
  </si>
  <si>
    <t>算定日の属する月が、当該利用者が口腔機能向上加算の算定に係る口腔機能向上サービスを受けている間及び当該口腔機能向上サービスが終了した日の属する月は、算定していない。</t>
    <rPh sb="10" eb="12">
      <t>トウガイ</t>
    </rPh>
    <rPh sb="16" eb="18">
      <t>コウクウ</t>
    </rPh>
    <rPh sb="18" eb="20">
      <t>キノウ</t>
    </rPh>
    <rPh sb="20" eb="22">
      <t>コウジョウ</t>
    </rPh>
    <rPh sb="22" eb="24">
      <t>カサン</t>
    </rPh>
    <rPh sb="25" eb="27">
      <t>サンテイ</t>
    </rPh>
    <rPh sb="28" eb="29">
      <t>カカワ</t>
    </rPh>
    <rPh sb="30" eb="32">
      <t>コウクウ</t>
    </rPh>
    <rPh sb="32" eb="34">
      <t>キノウ</t>
    </rPh>
    <rPh sb="34" eb="36">
      <t>コウジョウ</t>
    </rPh>
    <rPh sb="51" eb="57">
      <t>コウクウキノウコウジョウ</t>
    </rPh>
    <phoneticPr fontId="2"/>
  </si>
  <si>
    <t>【口腔・栄養スクリーニング加算（Ⅱ）】</t>
    <rPh sb="1" eb="3">
      <t>コウクウ</t>
    </rPh>
    <rPh sb="4" eb="6">
      <t>エイヨウ</t>
    </rPh>
    <rPh sb="13" eb="15">
      <t>カサン</t>
    </rPh>
    <phoneticPr fontId="2"/>
  </si>
  <si>
    <t>事業所の従業者が、利用開始時及び利用中６月ごとに利用者の口腔の健康状態について確認を行い、当該利用者の口腔の健康状態に関する情報を、当該利用者を担当する介護支援専門員に提供している。（１，２のどちらかを実施で可）</t>
    <rPh sb="28" eb="30">
      <t>コウクウ</t>
    </rPh>
    <rPh sb="31" eb="33">
      <t>ケンコウ</t>
    </rPh>
    <rPh sb="33" eb="35">
      <t>ジョウタイ</t>
    </rPh>
    <rPh sb="42" eb="43">
      <t>オコナ</t>
    </rPh>
    <rPh sb="45" eb="47">
      <t>トウガイ</t>
    </rPh>
    <rPh sb="47" eb="50">
      <t>リヨウシャ</t>
    </rPh>
    <rPh sb="51" eb="53">
      <t>コウクウ</t>
    </rPh>
    <rPh sb="54" eb="56">
      <t>ケンコウ</t>
    </rPh>
    <rPh sb="56" eb="58">
      <t>ジョウタイ</t>
    </rPh>
    <rPh sb="59" eb="60">
      <t>カン</t>
    </rPh>
    <rPh sb="62" eb="64">
      <t>ジョウホウ</t>
    </rPh>
    <rPh sb="66" eb="68">
      <t>トウガイ</t>
    </rPh>
    <rPh sb="68" eb="71">
      <t>リヨウシャ</t>
    </rPh>
    <rPh sb="72" eb="74">
      <t>タントウ</t>
    </rPh>
    <rPh sb="76" eb="78">
      <t>カイゴ</t>
    </rPh>
    <rPh sb="78" eb="80">
      <t>シエン</t>
    </rPh>
    <rPh sb="80" eb="83">
      <t>センモンイン</t>
    </rPh>
    <rPh sb="84" eb="86">
      <t>テイキョウ</t>
    </rPh>
    <rPh sb="101" eb="103">
      <t>ジッシ</t>
    </rPh>
    <rPh sb="104" eb="105">
      <t>カ</t>
    </rPh>
    <phoneticPr fontId="2"/>
  </si>
  <si>
    <t>事業所の従業者が、利用開始時及び利用中６月ごとに利用者の栄養状態について確認を行い、当該利用者の栄養状態に関する情報を、当該利用者を担当する介護支援専門員に提供している。（１，２のどちらかを実施で可）</t>
    <rPh sb="39" eb="40">
      <t>オコナ</t>
    </rPh>
    <rPh sb="42" eb="44">
      <t>トウガイ</t>
    </rPh>
    <rPh sb="44" eb="47">
      <t>リヨウシャ</t>
    </rPh>
    <rPh sb="48" eb="50">
      <t>エイヨウ</t>
    </rPh>
    <rPh sb="50" eb="52">
      <t>ジョウタイ</t>
    </rPh>
    <rPh sb="53" eb="54">
      <t>カン</t>
    </rPh>
    <rPh sb="56" eb="58">
      <t>ジョウホウ</t>
    </rPh>
    <rPh sb="60" eb="62">
      <t>トウガイ</t>
    </rPh>
    <rPh sb="62" eb="65">
      <t>リヨウシャ</t>
    </rPh>
    <rPh sb="66" eb="68">
      <t>タントウ</t>
    </rPh>
    <rPh sb="70" eb="72">
      <t>カイゴ</t>
    </rPh>
    <rPh sb="72" eb="74">
      <t>シエン</t>
    </rPh>
    <rPh sb="74" eb="77">
      <t>センモンイン</t>
    </rPh>
    <rPh sb="78" eb="80">
      <t>テイキョウ</t>
    </rPh>
    <phoneticPr fontId="2"/>
  </si>
  <si>
    <t>硬いものを避け、柔らかいものを中心に食べる者</t>
    <rPh sb="0" eb="1">
      <t>カタ</t>
    </rPh>
    <rPh sb="5" eb="6">
      <t>サ</t>
    </rPh>
    <rPh sb="8" eb="9">
      <t>ヤワ</t>
    </rPh>
    <rPh sb="15" eb="17">
      <t>チュウシン</t>
    </rPh>
    <rPh sb="18" eb="19">
      <t>タ</t>
    </rPh>
    <rPh sb="21" eb="22">
      <t>モノ</t>
    </rPh>
    <phoneticPr fontId="10"/>
  </si>
  <si>
    <t>入れ歯を使っている者</t>
    <rPh sb="0" eb="1">
      <t>イ</t>
    </rPh>
    <rPh sb="2" eb="3">
      <t>バ</t>
    </rPh>
    <rPh sb="4" eb="5">
      <t>ツカ</t>
    </rPh>
    <rPh sb="9" eb="10">
      <t>モノ</t>
    </rPh>
    <phoneticPr fontId="2"/>
  </si>
  <si>
    <t>むせやすい者</t>
    <rPh sb="5" eb="6">
      <t>モノ</t>
    </rPh>
    <phoneticPr fontId="2"/>
  </si>
  <si>
    <t>栄養スクリーニングを行うに当たっては、利用者について、次の①～④に関する確認を行い、確認した情報を介護支援専門員に提供している。</t>
    <rPh sb="0" eb="2">
      <t>エイヨウ</t>
    </rPh>
    <rPh sb="10" eb="11">
      <t>オコナ</t>
    </rPh>
    <rPh sb="13" eb="14">
      <t>ア</t>
    </rPh>
    <phoneticPr fontId="2"/>
  </si>
  <si>
    <t>口腔スクリーニングをを行うに当たっては、利用者について、次の①～③に関する確認を行い、確認した情報を介護支援専門員に提供している。</t>
    <rPh sb="0" eb="2">
      <t>コウクウ</t>
    </rPh>
    <rPh sb="11" eb="12">
      <t>オコナ</t>
    </rPh>
    <rPh sb="14" eb="15">
      <t>ア</t>
    </rPh>
    <rPh sb="20" eb="23">
      <t>リヨウシャ</t>
    </rPh>
    <phoneticPr fontId="2"/>
  </si>
  <si>
    <t>②</t>
    <phoneticPr fontId="2"/>
  </si>
  <si>
    <t>【口腔機能向上加算（Ⅰ）】</t>
    <rPh sb="1" eb="3">
      <t>コウコウ</t>
    </rPh>
    <rPh sb="3" eb="5">
      <t>キノウ</t>
    </rPh>
    <rPh sb="5" eb="7">
      <t>コウジョウ</t>
    </rPh>
    <rPh sb="7" eb="9">
      <t>カサン</t>
    </rPh>
    <phoneticPr fontId="2"/>
  </si>
  <si>
    <t>利用者ごとの口腔機能改善管理指導計画の進捗状況を定期的に評価している。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6">
      <t>テイキ</t>
    </rPh>
    <rPh sb="26" eb="27">
      <t>テキ</t>
    </rPh>
    <rPh sb="28" eb="30">
      <t>ヒョウカ</t>
    </rPh>
    <phoneticPr fontId="2"/>
  </si>
  <si>
    <t>【口腔機能向上加算（Ⅱ）】</t>
    <rPh sb="1" eb="3">
      <t>コウコウ</t>
    </rPh>
    <rPh sb="3" eb="5">
      <t>キノウ</t>
    </rPh>
    <rPh sb="5" eb="7">
      <t>コウジョウ</t>
    </rPh>
    <rPh sb="7" eb="9">
      <t>カサン</t>
    </rPh>
    <phoneticPr fontId="2"/>
  </si>
  <si>
    <t>利用者ごとの口腔機能改善管理指導計画等の内容等の情報を厚生労働省に提出し、口腔機能向上サービスの実施に当たって、当該情報その他口腔衛生の適切かつ有効な実施のために必要な情報を活用してい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テキセツ</t>
    </rPh>
    <rPh sb="72" eb="74">
      <t>ユウコウ</t>
    </rPh>
    <rPh sb="75" eb="77">
      <t>ジッシ</t>
    </rPh>
    <rPh sb="81" eb="83">
      <t>ヒツヨウ</t>
    </rPh>
    <rPh sb="84" eb="86">
      <t>ジョウホウ</t>
    </rPh>
    <rPh sb="87" eb="89">
      <t>カツヨウ</t>
    </rPh>
    <phoneticPr fontId="2"/>
  </si>
  <si>
    <t>【口腔機能向上加算（Ⅰ）（Ⅱ）】</t>
    <rPh sb="1" eb="3">
      <t>コウコウ</t>
    </rPh>
    <rPh sb="3" eb="5">
      <t>キノウ</t>
    </rPh>
    <rPh sb="5" eb="7">
      <t>コウジョウ</t>
    </rPh>
    <rPh sb="7" eb="9">
      <t>カサン</t>
    </rPh>
    <phoneticPr fontId="2"/>
  </si>
  <si>
    <t>利用者の口腔機能の状態に応じて、定期的に、利用者の生活機能の状況を検討し、おおむね３か月ごとに口腔機能の状態の評価を行い、その結果について担当介護支援専門員や主治の医師、主治の歯科医師に対して情報提供している。　</t>
    <phoneticPr fontId="2"/>
  </si>
  <si>
    <t>【科学的介護推進体制加算】</t>
    <rPh sb="1" eb="3">
      <t>カガク</t>
    </rPh>
    <rPh sb="3" eb="4">
      <t>テキ</t>
    </rPh>
    <rPh sb="4" eb="6">
      <t>カイゴ</t>
    </rPh>
    <rPh sb="6" eb="8">
      <t>スイシン</t>
    </rPh>
    <rPh sb="8" eb="10">
      <t>タイセイ</t>
    </rPh>
    <rPh sb="10" eb="12">
      <t>カサン</t>
    </rPh>
    <phoneticPr fontId="2"/>
  </si>
  <si>
    <t>（３で×と答えた場合）…平成18年３月31日までに、「実践者研修」または「基礎課程」を修了し、平成18年３月31日に、特別養護老人ホーム、老人デイサービスセンター、介護老人保健施設、指定認知症対応型共同生活介護事業所等の管理者として従事していた。</t>
    <rPh sb="4" eb="5">
      <t>コタ</t>
    </rPh>
    <rPh sb="7" eb="9">
      <t>バアイ</t>
    </rPh>
    <rPh sb="11" eb="13">
      <t>ヘイセイ</t>
    </rPh>
    <rPh sb="15" eb="16">
      <t>ネン</t>
    </rPh>
    <rPh sb="17" eb="18">
      <t>ツキ</t>
    </rPh>
    <rPh sb="20" eb="21">
      <t>ヒ</t>
    </rPh>
    <rPh sb="26" eb="29">
      <t>ジッセンシャ</t>
    </rPh>
    <rPh sb="29" eb="31">
      <t>ケンシュウ</t>
    </rPh>
    <rPh sb="36" eb="38">
      <t>キソ</t>
    </rPh>
    <rPh sb="42" eb="44">
      <t>シュウリョウ</t>
    </rPh>
    <rPh sb="46" eb="48">
      <t>ヘイセイ</t>
    </rPh>
    <rPh sb="50" eb="51">
      <t>ネン</t>
    </rPh>
    <rPh sb="52" eb="53">
      <t>ツキ</t>
    </rPh>
    <rPh sb="55" eb="56">
      <t>ヒ</t>
    </rPh>
    <rPh sb="58" eb="60">
      <t>トクベツ</t>
    </rPh>
    <rPh sb="60" eb="62">
      <t>ヨウゴ</t>
    </rPh>
    <rPh sb="62" eb="64">
      <t>ロウジン</t>
    </rPh>
    <rPh sb="68" eb="70">
      <t>ロウジン</t>
    </rPh>
    <rPh sb="81" eb="83">
      <t>カイゴ</t>
    </rPh>
    <rPh sb="83" eb="85">
      <t>ロウジン</t>
    </rPh>
    <rPh sb="85" eb="87">
      <t>ホケン</t>
    </rPh>
    <rPh sb="87" eb="89">
      <t>シセツ</t>
    </rPh>
    <rPh sb="90" eb="92">
      <t>シテイ</t>
    </rPh>
    <rPh sb="92" eb="95">
      <t>ニンチショウ</t>
    </rPh>
    <rPh sb="95" eb="98">
      <t>タイオウガタ</t>
    </rPh>
    <rPh sb="98" eb="100">
      <t>キョウドウ</t>
    </rPh>
    <rPh sb="100" eb="102">
      <t>セイカツ</t>
    </rPh>
    <rPh sb="102" eb="104">
      <t>カイゴ</t>
    </rPh>
    <rPh sb="104" eb="106">
      <t>ジギョウ</t>
    </rPh>
    <rPh sb="106" eb="107">
      <t>ショ</t>
    </rPh>
    <rPh sb="107" eb="108">
      <t>トウ</t>
    </rPh>
    <rPh sb="109" eb="112">
      <t>カンリシャ</t>
    </rPh>
    <rPh sb="115" eb="117">
      <t>ジュウジ</t>
    </rPh>
    <phoneticPr fontId="2"/>
  </si>
  <si>
    <t>２６　非常災害対策　・　非常災害設備</t>
    <rPh sb="3" eb="5">
      <t>ヒジョウ</t>
    </rPh>
    <rPh sb="5" eb="7">
      <t>サイガイ</t>
    </rPh>
    <rPh sb="7" eb="9">
      <t>タイサク</t>
    </rPh>
    <rPh sb="12" eb="14">
      <t>ヒジョウ</t>
    </rPh>
    <rPh sb="14" eb="16">
      <t>サイガイ</t>
    </rPh>
    <rPh sb="16" eb="18">
      <t>セツビ</t>
    </rPh>
    <phoneticPr fontId="2"/>
  </si>
  <si>
    <t>日ごろから、消防団や地域住民との連携を図り、火災等の際に消火・避難等に協力が得られる体制をとっている。</t>
    <rPh sb="0" eb="1">
      <t>ヒ</t>
    </rPh>
    <rPh sb="6" eb="9">
      <t>ショウボウダン</t>
    </rPh>
    <rPh sb="10" eb="12">
      <t>チイキ</t>
    </rPh>
    <rPh sb="12" eb="14">
      <t>ジュウミン</t>
    </rPh>
    <rPh sb="16" eb="18">
      <t>レンケイ</t>
    </rPh>
    <rPh sb="19" eb="20">
      <t>ハカ</t>
    </rPh>
    <rPh sb="22" eb="24">
      <t>カサイ</t>
    </rPh>
    <rPh sb="24" eb="25">
      <t>トウ</t>
    </rPh>
    <rPh sb="26" eb="27">
      <t>サイ</t>
    </rPh>
    <rPh sb="28" eb="30">
      <t>ショウカ</t>
    </rPh>
    <rPh sb="31" eb="33">
      <t>ヒナン</t>
    </rPh>
    <rPh sb="33" eb="34">
      <t>トウ</t>
    </rPh>
    <rPh sb="35" eb="37">
      <t>キョウリョク</t>
    </rPh>
    <rPh sb="42" eb="44">
      <t>タイセイ</t>
    </rPh>
    <phoneticPr fontId="2"/>
  </si>
  <si>
    <t>２におけるリハビリテーションを実施している医療提供施設は、病院にあっては、許可病床数が200 床未満のもの又はその病院を中心とした半径４キロメートル以内に診療所が存在しないものである。</t>
    <phoneticPr fontId="2"/>
  </si>
  <si>
    <t>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</si>
  <si>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いる。</t>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</si>
  <si>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phoneticPr fontId="2"/>
  </si>
  <si>
    <t>個別機能訓練加算を算定している場合は、生活機能向上連携加算（Ⅰ）を算定していない。</t>
    <phoneticPr fontId="2"/>
  </si>
  <si>
    <t>機能訓練に関する記録（実施時間、訓練内容、担当者等）は、利用者ごとに保管され、常に当該事業所の機能訓練指導員等により閲覧が可能である。</t>
    <phoneticPr fontId="2"/>
  </si>
  <si>
    <t>個別機能訓練計画に基づき個別機能訓練を提供した初回の月に限り、算定している。また、助言に基づき個別機能訓練計画を見直し加算を再度算定する場合は、左の初回の月の翌月及び翌々月は算定していない。（利用者の急性増悪等により個別機能訓練計画を見直した場合を除く）</t>
    <phoneticPr fontId="2"/>
  </si>
  <si>
    <t>理学療法士等は、機能訓練指導員等に対し、日常生活上の留意点、介護の工夫等に関する助言を行っている。</t>
    <phoneticPr fontId="2"/>
  </si>
  <si>
    <t>個別機能訓練加算を算定している場合は、１月につき100単位を加算している。</t>
    <phoneticPr fontId="2"/>
  </si>
  <si>
    <t>感染症や非常災害の発生時において、利用者に対する認知症対応型通所介護の提供を継続的に実施し、及び非常時の体制で早期の業務再開を図るための計画（以下「業務継続計画」という。）を策定し、当該業務継続計画に従い必要な措置を講じている。</t>
    <rPh sb="30" eb="32">
      <t>ツウショ</t>
    </rPh>
    <rPh sb="32" eb="34">
      <t>カイゴ</t>
    </rPh>
    <phoneticPr fontId="2"/>
  </si>
  <si>
    <t>適切な指定認知症対応型通所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phoneticPr fontId="2"/>
  </si>
  <si>
    <t>兼務する他の事業所名、職種及び１週あたりの時間数</t>
    <rPh sb="0" eb="2">
      <t>ケンム</t>
    </rPh>
    <rPh sb="4" eb="5">
      <t>タ</t>
    </rPh>
    <rPh sb="6" eb="9">
      <t>ジギョウショ</t>
    </rPh>
    <rPh sb="9" eb="10">
      <t>ナ</t>
    </rPh>
    <rPh sb="11" eb="13">
      <t>ショクシュ</t>
    </rPh>
    <rPh sb="13" eb="14">
      <t>オヨ</t>
    </rPh>
    <rPh sb="16" eb="17">
      <t>シュウ</t>
    </rPh>
    <rPh sb="21" eb="24">
      <t>ジカンスウ</t>
    </rPh>
    <phoneticPr fontId="2"/>
  </si>
  <si>
    <t>※利用者の心身の状況を把握するための診断書等の費用は、一律全員から徴収することはできません。あくまでも利用者等と事業者で話し合って費用負担を決めて下さい。</t>
    <rPh sb="1" eb="4">
      <t>リヨウシャ</t>
    </rPh>
    <rPh sb="5" eb="7">
      <t>シンシン</t>
    </rPh>
    <rPh sb="8" eb="10">
      <t>ジョウキョウ</t>
    </rPh>
    <rPh sb="11" eb="13">
      <t>ハアク</t>
    </rPh>
    <rPh sb="18" eb="21">
      <t>シンダンショ</t>
    </rPh>
    <rPh sb="21" eb="22">
      <t>トウ</t>
    </rPh>
    <rPh sb="23" eb="25">
      <t>ヒヨウ</t>
    </rPh>
    <rPh sb="27" eb="29">
      <t>イチリツ</t>
    </rPh>
    <rPh sb="29" eb="31">
      <t>ゼンイン</t>
    </rPh>
    <rPh sb="33" eb="35">
      <t>チョウシュウ</t>
    </rPh>
    <rPh sb="51" eb="54">
      <t>リヨウシャ</t>
    </rPh>
    <rPh sb="54" eb="55">
      <t>トウ</t>
    </rPh>
    <rPh sb="56" eb="59">
      <t>ジギョウシャ</t>
    </rPh>
    <rPh sb="60" eb="61">
      <t>ハナ</t>
    </rPh>
    <rPh sb="62" eb="63">
      <t>ア</t>
    </rPh>
    <rPh sb="65" eb="67">
      <t>ヒヨウ</t>
    </rPh>
    <rPh sb="67" eb="69">
      <t>フタン</t>
    </rPh>
    <rPh sb="70" eb="71">
      <t>キ</t>
    </rPh>
    <rPh sb="73" eb="74">
      <t>クダ</t>
    </rPh>
    <phoneticPr fontId="2"/>
  </si>
  <si>
    <t>運営規程、重要事項説明書等の情報をウェブサイト（法人のホームページ等又は情報公表システム上）に掲載・公表している。</t>
    <rPh sb="12" eb="13">
      <t>トウ</t>
    </rPh>
    <phoneticPr fontId="2"/>
  </si>
  <si>
    <t>当年度の運営推進会議の実施日又は実施予定日を記載してください。</t>
    <rPh sb="0" eb="3">
      <t>トウネンド</t>
    </rPh>
    <rPh sb="2" eb="3">
      <t>ド</t>
    </rPh>
    <rPh sb="4" eb="6">
      <t>ウンエイ</t>
    </rPh>
    <rPh sb="6" eb="8">
      <t>スイシン</t>
    </rPh>
    <rPh sb="8" eb="10">
      <t>カイギ</t>
    </rPh>
    <rPh sb="11" eb="14">
      <t>ジッシビ</t>
    </rPh>
    <rPh sb="14" eb="15">
      <t>マタ</t>
    </rPh>
    <rPh sb="16" eb="18">
      <t>ジッシ</t>
    </rPh>
    <rPh sb="18" eb="20">
      <t>ヨテイ</t>
    </rPh>
    <rPh sb="20" eb="21">
      <t>ヒ</t>
    </rPh>
    <rPh sb="22" eb="24">
      <t>キサイ</t>
    </rPh>
    <phoneticPr fontId="2"/>
  </si>
  <si>
    <t>２７　衛生管理等</t>
    <rPh sb="3" eb="5">
      <t>エイセイ</t>
    </rPh>
    <rPh sb="5" eb="8">
      <t>カンリトウ</t>
    </rPh>
    <phoneticPr fontId="2"/>
  </si>
  <si>
    <t>【高齢者虐待防止措置未実施減算】</t>
    <rPh sb="1" eb="4">
      <t>コウレイシャ</t>
    </rPh>
    <rPh sb="4" eb="6">
      <t>ギャクタイ</t>
    </rPh>
    <rPh sb="6" eb="8">
      <t>ボウシ</t>
    </rPh>
    <rPh sb="8" eb="10">
      <t>ソチ</t>
    </rPh>
    <rPh sb="10" eb="11">
      <t>ミ</t>
    </rPh>
    <rPh sb="11" eb="13">
      <t>ジッシ</t>
    </rPh>
    <rPh sb="13" eb="15">
      <t>ゲンサン</t>
    </rPh>
    <phoneticPr fontId="2"/>
  </si>
  <si>
    <t>虐待の防止対策を実施していない。</t>
    <rPh sb="0" eb="2">
      <t>ギャクタイ</t>
    </rPh>
    <rPh sb="3" eb="5">
      <t>ボウシ</t>
    </rPh>
    <rPh sb="8" eb="10">
      <t>ジッシ</t>
    </rPh>
    <phoneticPr fontId="2"/>
  </si>
  <si>
    <t>実施している場合は、市に届出している。</t>
    <rPh sb="0" eb="2">
      <t>ジッシ</t>
    </rPh>
    <rPh sb="6" eb="8">
      <t>バアイ</t>
    </rPh>
    <rPh sb="10" eb="11">
      <t>シ</t>
    </rPh>
    <rPh sb="12" eb="14">
      <t>トドケデ</t>
    </rPh>
    <phoneticPr fontId="2"/>
  </si>
  <si>
    <t>【業務継続計画未策定減算】</t>
    <rPh sb="1" eb="3">
      <t>ギョウム</t>
    </rPh>
    <rPh sb="3" eb="5">
      <t>ケイゾク</t>
    </rPh>
    <rPh sb="5" eb="7">
      <t>ケイカク</t>
    </rPh>
    <rPh sb="7" eb="8">
      <t>ミ</t>
    </rPh>
    <rPh sb="8" eb="10">
      <t>サクテイ</t>
    </rPh>
    <rPh sb="10" eb="12">
      <t>ゲンサン</t>
    </rPh>
    <phoneticPr fontId="2"/>
  </si>
  <si>
    <t>業務継続計画を策定していない。</t>
    <rPh sb="0" eb="2">
      <t>ギョウム</t>
    </rPh>
    <rPh sb="2" eb="4">
      <t>ケイゾク</t>
    </rPh>
    <rPh sb="4" eb="6">
      <t>ケイカク</t>
    </rPh>
    <rPh sb="7" eb="9">
      <t>サクテイ</t>
    </rPh>
    <phoneticPr fontId="2"/>
  </si>
  <si>
    <t>策定している場合は、市に届出している。</t>
    <rPh sb="0" eb="2">
      <t>サクテイ</t>
    </rPh>
    <rPh sb="6" eb="8">
      <t>バアイ</t>
    </rPh>
    <phoneticPr fontId="2"/>
  </si>
  <si>
    <t>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7"/>
  </si>
  <si>
    <t>介護職員処遇改善加算(Ⅰ)…1から12全ての要件を満たしている。</t>
    <rPh sb="0" eb="2">
      <t>カイゴ</t>
    </rPh>
    <rPh sb="2" eb="4">
      <t>ショクイン</t>
    </rPh>
    <rPh sb="4" eb="6">
      <t>ショグウ</t>
    </rPh>
    <rPh sb="6" eb="8">
      <t>カイゼン</t>
    </rPh>
    <rPh sb="8" eb="10">
      <t>カサン</t>
    </rPh>
    <phoneticPr fontId="7"/>
  </si>
  <si>
    <t>介護職員処遇改善加算(Ⅱ)…1から11の要件を満たしている。</t>
    <rPh sb="0" eb="2">
      <t>カイゴ</t>
    </rPh>
    <rPh sb="2" eb="4">
      <t>ショクイン</t>
    </rPh>
    <rPh sb="4" eb="6">
      <t>ショグウ</t>
    </rPh>
    <rPh sb="6" eb="8">
      <t>カイゼン</t>
    </rPh>
    <rPh sb="8" eb="10">
      <t>カサン</t>
    </rPh>
    <phoneticPr fontId="7"/>
  </si>
  <si>
    <t>介護職員処遇改善加算(Ⅲ)…1（a）から2から10の要件を満たしている。</t>
    <rPh sb="0" eb="2">
      <t>カイゴ</t>
    </rPh>
    <rPh sb="2" eb="4">
      <t>ショクイン</t>
    </rPh>
    <rPh sb="4" eb="6">
      <t>ショグウ</t>
    </rPh>
    <rPh sb="6" eb="8">
      <t>カイゼン</t>
    </rPh>
    <rPh sb="8" eb="10">
      <t>カサン</t>
    </rPh>
    <phoneticPr fontId="7"/>
  </si>
  <si>
    <t>介護職員処遇改善加算(Ⅳ)…1（a）、2から6まで、及び7、8及び10の要件を満たしている。</t>
    <rPh sb="0" eb="2">
      <t>カイゴ</t>
    </rPh>
    <rPh sb="2" eb="4">
      <t>ショクイン</t>
    </rPh>
    <rPh sb="4" eb="6">
      <t>ショグウ</t>
    </rPh>
    <rPh sb="6" eb="8">
      <t>カイゼン</t>
    </rPh>
    <rPh sb="8" eb="10">
      <t>カサン</t>
    </rPh>
    <phoneticPr fontId="7"/>
  </si>
  <si>
    <t>計画上、入浴が位置付けられている場合に、利用者側の事情により入浴を実施しなかった場合について、実施しなかった利用者については入浴介助加算を算定していない。</t>
    <phoneticPr fontId="2"/>
  </si>
  <si>
    <t>入浴を実施しなかった利用者の分まで加算を算定してないか。</t>
    <rPh sb="0" eb="2">
      <t>ニュウヨク</t>
    </rPh>
    <rPh sb="3" eb="5">
      <t>ジッシ</t>
    </rPh>
    <rPh sb="10" eb="13">
      <t>リヨウシャ</t>
    </rPh>
    <rPh sb="14" eb="15">
      <t>ブン</t>
    </rPh>
    <rPh sb="17" eb="19">
      <t>カサン</t>
    </rPh>
    <rPh sb="20" eb="22">
      <t>サンテイ</t>
    </rPh>
    <phoneticPr fontId="2"/>
  </si>
  <si>
    <t>入浴は、全身浴、部分欲、全身シャワー浴、部分シャワー浴のいずれかを行っているか</t>
    <rPh sb="0" eb="2">
      <t>ニュウヨク</t>
    </rPh>
    <rPh sb="4" eb="6">
      <t>ゼンシン</t>
    </rPh>
    <rPh sb="6" eb="7">
      <t>ヨク</t>
    </rPh>
    <rPh sb="8" eb="10">
      <t>ブブン</t>
    </rPh>
    <rPh sb="10" eb="11">
      <t>ヨク</t>
    </rPh>
    <rPh sb="12" eb="14">
      <t>ゼンシン</t>
    </rPh>
    <rPh sb="18" eb="19">
      <t>ヨク</t>
    </rPh>
    <rPh sb="20" eb="22">
      <t>ブブン</t>
    </rPh>
    <rPh sb="26" eb="27">
      <t>ヨク</t>
    </rPh>
    <rPh sb="33" eb="34">
      <t>オコナ</t>
    </rPh>
    <phoneticPr fontId="2"/>
  </si>
  <si>
    <t>入浴介助を担当する職員に入浴介助に関する研修を継続的に行っているか</t>
    <rPh sb="0" eb="4">
      <t>ニュウヨクカイジョ</t>
    </rPh>
    <rPh sb="5" eb="7">
      <t>タントウ</t>
    </rPh>
    <rPh sb="9" eb="11">
      <t>ショクイン</t>
    </rPh>
    <rPh sb="12" eb="16">
      <t>ニュウヨクカイジョ</t>
    </rPh>
    <rPh sb="17" eb="18">
      <t>カン</t>
    </rPh>
    <rPh sb="20" eb="22">
      <t>ケンシュウ</t>
    </rPh>
    <rPh sb="23" eb="26">
      <t>ケイゾクテキ</t>
    </rPh>
    <rPh sb="27" eb="28">
      <t>オコナ</t>
    </rPh>
    <phoneticPr fontId="2"/>
  </si>
  <si>
    <t>入浴介助に関する研修の記録を作成しているか</t>
    <rPh sb="0" eb="4">
      <t>ニュウヨクカイジョ</t>
    </rPh>
    <rPh sb="5" eb="6">
      <t>カン</t>
    </rPh>
    <rPh sb="8" eb="10">
      <t>ケンシュウ</t>
    </rPh>
    <rPh sb="11" eb="13">
      <t>キロク</t>
    </rPh>
    <rPh sb="14" eb="16">
      <t>サクセイ</t>
    </rPh>
    <phoneticPr fontId="2"/>
  </si>
  <si>
    <t>※入浴介助加算において、清拭は対象となりません。</t>
    <rPh sb="1" eb="3">
      <t>ニュウヨク</t>
    </rPh>
    <rPh sb="3" eb="5">
      <t>カイジョ</t>
    </rPh>
    <rPh sb="5" eb="7">
      <t>カサン</t>
    </rPh>
    <rPh sb="12" eb="14">
      <t>セイシキ</t>
    </rPh>
    <rPh sb="15" eb="17">
      <t>タイショウ</t>
    </rPh>
    <phoneticPr fontId="2"/>
  </si>
  <si>
    <t>指定認知症対応型通所介護は、利用者の認知症の症状の進行の緩和に資するよう、個々の利用者に応じて作成された認知症対応型通所介護計画に基づいて行われなければならない。ただし、その実施方法においては、グループごとにサービス提供が行われることを妨げるものではないこと。</t>
    <phoneticPr fontId="10"/>
  </si>
  <si>
    <t>利用者が日常生活を送る上で自らの役割を持つことにより、達成感や満足感を得、自信を回復するなどの効果が期待されるとともに、利用者にとって自らの日常生活の場であると実感できるよう必要な援助を行わなければならないこと。</t>
    <phoneticPr fontId="10"/>
  </si>
  <si>
    <t>施設内に設置している消火設備その他、防災設備等についてあてはまるものに○をしてください。</t>
    <rPh sb="0" eb="2">
      <t>シセツ</t>
    </rPh>
    <rPh sb="2" eb="3">
      <t>ナイ</t>
    </rPh>
    <rPh sb="4" eb="6">
      <t>セッチ</t>
    </rPh>
    <rPh sb="10" eb="12">
      <t>ショウカ</t>
    </rPh>
    <rPh sb="12" eb="14">
      <t>セツビ</t>
    </rPh>
    <rPh sb="16" eb="17">
      <t>タ</t>
    </rPh>
    <rPh sb="18" eb="20">
      <t>ボウサイ</t>
    </rPh>
    <rPh sb="20" eb="22">
      <t>セツビ</t>
    </rPh>
    <rPh sb="22" eb="23">
      <t>トウ</t>
    </rPh>
    <phoneticPr fontId="2"/>
  </si>
  <si>
    <t>自動火災報知設備がある。</t>
    <phoneticPr fontId="2"/>
  </si>
  <si>
    <t>消防機関へ通報する火災報知装置がある。</t>
    <rPh sb="13" eb="15">
      <t>ソウチ</t>
    </rPh>
    <phoneticPr fontId="2"/>
  </si>
  <si>
    <t>自動火災報知設備と消防機関へ通報する火災報知装置が連動している。</t>
    <rPh sb="0" eb="2">
      <t>ジドウ</t>
    </rPh>
    <rPh sb="2" eb="4">
      <t>カサイ</t>
    </rPh>
    <rPh sb="4" eb="6">
      <t>ホウチ</t>
    </rPh>
    <rPh sb="6" eb="8">
      <t>セツビ</t>
    </rPh>
    <rPh sb="22" eb="24">
      <t>ソウチ</t>
    </rPh>
    <rPh sb="25" eb="27">
      <t>レンドウ</t>
    </rPh>
    <phoneticPr fontId="2"/>
  </si>
  <si>
    <t>サービスの利用契約時に、あらかじめ利用者やその家族等に対して重要事項説明書を交付して説明を行っている。（利用者全員について行っていなければ×）</t>
    <rPh sb="5" eb="7">
      <t>リヨウ</t>
    </rPh>
    <rPh sb="7" eb="9">
      <t>ケイヤク</t>
    </rPh>
    <rPh sb="9" eb="10">
      <t>トキ</t>
    </rPh>
    <rPh sb="17" eb="20">
      <t>リヨウシャ</t>
    </rPh>
    <rPh sb="23" eb="25">
      <t>カゾク</t>
    </rPh>
    <rPh sb="25" eb="26">
      <t>トウ</t>
    </rPh>
    <rPh sb="27" eb="28">
      <t>タイ</t>
    </rPh>
    <rPh sb="30" eb="32">
      <t>ジュウヨウ</t>
    </rPh>
    <rPh sb="32" eb="34">
      <t>ジコウ</t>
    </rPh>
    <rPh sb="34" eb="37">
      <t>セツメイショ</t>
    </rPh>
    <rPh sb="38" eb="40">
      <t>コウフ</t>
    </rPh>
    <rPh sb="42" eb="44">
      <t>セツメイ</t>
    </rPh>
    <rPh sb="45" eb="46">
      <t>オコナ</t>
    </rPh>
    <phoneticPr fontId="2"/>
  </si>
  <si>
    <t>※防火管理者の責務（消防法施行令第４条）
第４条　防火管理者は、防火管理上必要な業務を行うときは、必要に応じて当該防火対象物の管理について権限を有する者の指示を求め、誠実にその職務を遂行しなければならない。
２　防火管理者は、消防の用に供する設備、消防用水若しくは消火活動上必要な施設の点検及び整備又は火気の使用若しくは取扱いに関する監督を行うときは、火元責任者その他の防火管理の業務に従事する者に対し、必要な指示を与えなければならない。
３　防火管理者は、総務省令で定めるところにより、消防計画を作成し、これに基づいて消火、通報および避難の訓練を定期的に実施しなければならない。</t>
    <rPh sb="1" eb="3">
      <t>ボウカ</t>
    </rPh>
    <rPh sb="3" eb="6">
      <t>カンリシャ</t>
    </rPh>
    <rPh sb="7" eb="9">
      <t>セキム</t>
    </rPh>
    <rPh sb="10" eb="12">
      <t>ショウボウ</t>
    </rPh>
    <rPh sb="12" eb="13">
      <t>ホウ</t>
    </rPh>
    <rPh sb="13" eb="15">
      <t>セコウ</t>
    </rPh>
    <rPh sb="15" eb="16">
      <t>レイ</t>
    </rPh>
    <rPh sb="16" eb="17">
      <t>ダイ</t>
    </rPh>
    <rPh sb="18" eb="19">
      <t>ジョウ</t>
    </rPh>
    <phoneticPr fontId="2"/>
  </si>
  <si>
    <t>利用者全員から個人情報使用同意書等で利用者等やその家族の個人情報をサービス担当者会議等で使用することについて同意を得ている。</t>
    <rPh sb="0" eb="3">
      <t>リヨウシャ</t>
    </rPh>
    <rPh sb="3" eb="5">
      <t>ゼンイン</t>
    </rPh>
    <rPh sb="7" eb="9">
      <t>コジン</t>
    </rPh>
    <rPh sb="9" eb="11">
      <t>ジョウホウ</t>
    </rPh>
    <rPh sb="11" eb="13">
      <t>シヨウ</t>
    </rPh>
    <rPh sb="13" eb="16">
      <t>ドウイショ</t>
    </rPh>
    <rPh sb="16" eb="17">
      <t>トウ</t>
    </rPh>
    <rPh sb="18" eb="21">
      <t>リヨウシャ</t>
    </rPh>
    <rPh sb="21" eb="22">
      <t>トウ</t>
    </rPh>
    <rPh sb="25" eb="27">
      <t>カゾク</t>
    </rPh>
    <rPh sb="28" eb="30">
      <t>コジン</t>
    </rPh>
    <rPh sb="30" eb="32">
      <t>ジョウホウ</t>
    </rPh>
    <rPh sb="37" eb="40">
      <t>タントウシャ</t>
    </rPh>
    <rPh sb="40" eb="42">
      <t>カイギ</t>
    </rPh>
    <rPh sb="42" eb="43">
      <t>トウ</t>
    </rPh>
    <rPh sb="44" eb="46">
      <t>シヨウ</t>
    </rPh>
    <rPh sb="54" eb="56">
      <t>ドウイ</t>
    </rPh>
    <rPh sb="57" eb="58">
      <t>エ</t>
    </rPh>
    <phoneticPr fontId="2"/>
  </si>
  <si>
    <t>※事故報告は、e-kanagawaから報告してください。</t>
    <rPh sb="1" eb="3">
      <t>ジコ</t>
    </rPh>
    <rPh sb="3" eb="5">
      <t>ホウコク</t>
    </rPh>
    <rPh sb="19" eb="21">
      <t>ホウコク</t>
    </rPh>
    <phoneticPr fontId="2"/>
  </si>
  <si>
    <t>利用開始時及び利用中６か月ごとに、利用者の航空の健康状態及び栄養状態を確認している。</t>
    <rPh sb="0" eb="2">
      <t>リヨウ</t>
    </rPh>
    <rPh sb="2" eb="4">
      <t>カイシ</t>
    </rPh>
    <rPh sb="4" eb="5">
      <t>トキ</t>
    </rPh>
    <rPh sb="5" eb="6">
      <t>オヨ</t>
    </rPh>
    <rPh sb="7" eb="10">
      <t>リヨウチュウ</t>
    </rPh>
    <rPh sb="12" eb="13">
      <t>ゲツ</t>
    </rPh>
    <rPh sb="17" eb="20">
      <t>リヨウシャ</t>
    </rPh>
    <rPh sb="21" eb="23">
      <t>コウクウ</t>
    </rPh>
    <rPh sb="24" eb="28">
      <t>ケンコウジョウタイ</t>
    </rPh>
    <rPh sb="28" eb="29">
      <t>オヨ</t>
    </rPh>
    <rPh sb="30" eb="32">
      <t>エイヨウ</t>
    </rPh>
    <rPh sb="32" eb="34">
      <t>ジョウタイ</t>
    </rPh>
    <rPh sb="35" eb="37">
      <t>カクニン</t>
    </rPh>
    <phoneticPr fontId="2"/>
  </si>
  <si>
    <t>（標準様式1）</t>
    <rPh sb="1" eb="3">
      <t>ヒョウジュン</t>
    </rPh>
    <rPh sb="3" eb="5">
      <t>ヨウシキ</t>
    </rPh>
    <phoneticPr fontId="10"/>
  </si>
  <si>
    <t>従業者の勤務の体制及び勤務形態一覧表　</t>
  </si>
  <si>
    <t>サービス種別（</t>
    <rPh sb="4" eb="6">
      <t>シュベツ</t>
    </rPh>
    <phoneticPr fontId="14"/>
  </si>
  <si>
    <t>認知症対応型通所介護</t>
    <rPh sb="0" eb="3">
      <t>ニンチショウ</t>
    </rPh>
    <rPh sb="3" eb="5">
      <t>タイオウ</t>
    </rPh>
    <rPh sb="5" eb="6">
      <t>ガタ</t>
    </rPh>
    <rPh sb="6" eb="8">
      <t>ツウショ</t>
    </rPh>
    <rPh sb="8" eb="10">
      <t>カイゴ</t>
    </rPh>
    <phoneticPr fontId="14"/>
  </si>
  <si>
    <t>）</t>
    <phoneticPr fontId="14"/>
  </si>
  <si>
    <t>令和</t>
    <rPh sb="0" eb="2">
      <t>レイワ</t>
    </rPh>
    <phoneticPr fontId="14"/>
  </si>
  <si>
    <t>(</t>
    <phoneticPr fontId="14"/>
  </si>
  <si>
    <t>)</t>
    <phoneticPr fontId="14"/>
  </si>
  <si>
    <t>年</t>
    <rPh sb="0" eb="1">
      <t>ネン</t>
    </rPh>
    <phoneticPr fontId="14"/>
  </si>
  <si>
    <t>月</t>
    <rPh sb="0" eb="1">
      <t>ゲツ</t>
    </rPh>
    <phoneticPr fontId="14"/>
  </si>
  <si>
    <t>事業所名（</t>
    <rPh sb="0" eb="3">
      <t>ジギョウショ</t>
    </rPh>
    <rPh sb="3" eb="4">
      <t>メイ</t>
    </rPh>
    <phoneticPr fontId="14"/>
  </si>
  <si>
    <t>○○デイサービス</t>
    <phoneticPr fontId="14"/>
  </si>
  <si>
    <t>(1)</t>
    <phoneticPr fontId="14"/>
  </si>
  <si>
    <t>４週</t>
  </si>
  <si>
    <t>(2)</t>
    <phoneticPr fontId="1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</si>
  <si>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</si>
  <si>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4"/>
  </si>
  <si>
    <t>時間/週</t>
    <rPh sb="0" eb="2">
      <t>ジカン</t>
    </rPh>
    <rPh sb="3" eb="4">
      <t>シュウ</t>
    </rPh>
    <phoneticPr fontId="14"/>
  </si>
  <si>
    <t>時間/月</t>
    <rPh sb="0" eb="2">
      <t>ジカン</t>
    </rPh>
    <rPh sb="3" eb="4">
      <t>ツキ</t>
    </rPh>
    <phoneticPr fontId="14"/>
  </si>
  <si>
    <t>当月の日数</t>
    <rPh sb="0" eb="2">
      <t>トウゲツ</t>
    </rPh>
    <rPh sb="3" eb="5">
      <t>ニッスウ</t>
    </rPh>
    <phoneticPr fontId="14"/>
  </si>
  <si>
    <t>日</t>
    <rPh sb="0" eb="1">
      <t>ニチ</t>
    </rPh>
    <phoneticPr fontId="14"/>
  </si>
  <si>
    <t>(4) 事業所全体のサービス提供単位数</t>
    <phoneticPr fontId="14"/>
  </si>
  <si>
    <t>単位</t>
    <rPh sb="0" eb="2">
      <t>タンイ</t>
    </rPh>
    <phoneticPr fontId="14"/>
  </si>
  <si>
    <t>単位目</t>
    <rPh sb="0" eb="2">
      <t>タンイ</t>
    </rPh>
    <rPh sb="2" eb="3">
      <t>メ</t>
    </rPh>
    <phoneticPr fontId="14"/>
  </si>
  <si>
    <t xml:space="preserve">(5) 当該サービス提供単位のサービス提供時間 </t>
    <rPh sb="4" eb="6">
      <t>トウガイ</t>
    </rPh>
    <rPh sb="10" eb="12">
      <t>テイキョウ</t>
    </rPh>
    <rPh sb="12" eb="14">
      <t>タンイ</t>
    </rPh>
    <rPh sb="19" eb="21">
      <t>テイキョウ</t>
    </rPh>
    <rPh sb="21" eb="23">
      <t>ジカン</t>
    </rPh>
    <phoneticPr fontId="14"/>
  </si>
  <si>
    <t>～</t>
    <phoneticPr fontId="14"/>
  </si>
  <si>
    <t>（計</t>
    <rPh sb="1" eb="2">
      <t>ケイ</t>
    </rPh>
    <phoneticPr fontId="14"/>
  </si>
  <si>
    <t>時間）</t>
    <rPh sb="0" eb="2">
      <t>ジカン</t>
    </rPh>
    <phoneticPr fontId="14"/>
  </si>
  <si>
    <t>No</t>
    <phoneticPr fontId="14"/>
  </si>
  <si>
    <t>(6) 
職種</t>
    <phoneticPr fontId="10"/>
  </si>
  <si>
    <t>(7)
勤務
形態</t>
    <phoneticPr fontId="10"/>
  </si>
  <si>
    <t>(8)
資格</t>
    <rPh sb="4" eb="6">
      <t>シカク</t>
    </rPh>
    <phoneticPr fontId="14"/>
  </si>
  <si>
    <t>(9) 氏　名</t>
    <phoneticPr fontId="10"/>
  </si>
  <si>
    <t>(10)</t>
    <phoneticPr fontId="14"/>
  </si>
  <si>
    <t>(12)
週平均
勤務時間
数</t>
    <phoneticPr fontId="1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</si>
  <si>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0"/>
  </si>
  <si>
    <t>1週目</t>
    <rPh sb="1" eb="2">
      <t>シュウ</t>
    </rPh>
    <rPh sb="2" eb="3">
      <t>メ</t>
    </rPh>
    <phoneticPr fontId="14"/>
  </si>
  <si>
    <t>2週目</t>
    <rPh sb="1" eb="2">
      <t>シュウ</t>
    </rPh>
    <rPh sb="2" eb="3">
      <t>メ</t>
    </rPh>
    <phoneticPr fontId="14"/>
  </si>
  <si>
    <t>3週目</t>
    <rPh sb="1" eb="2">
      <t>シュウ</t>
    </rPh>
    <rPh sb="2" eb="3">
      <t>メ</t>
    </rPh>
    <phoneticPr fontId="14"/>
  </si>
  <si>
    <t>4週目</t>
    <rPh sb="1" eb="2">
      <t>シュウ</t>
    </rPh>
    <rPh sb="2" eb="3">
      <t>メ</t>
    </rPh>
    <phoneticPr fontId="14"/>
  </si>
  <si>
    <t>5週目</t>
    <rPh sb="1" eb="2">
      <t>シュウ</t>
    </rPh>
    <rPh sb="2" eb="3">
      <t>メ</t>
    </rPh>
    <phoneticPr fontId="14"/>
  </si>
  <si>
    <t>管理者</t>
    <rPh sb="0" eb="3">
      <t>カンリシャ</t>
    </rPh>
    <phoneticPr fontId="14"/>
  </si>
  <si>
    <t>A</t>
  </si>
  <si>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4"/>
  </si>
  <si>
    <t>厚労　太郎</t>
    <rPh sb="0" eb="2">
      <t>コウロウ</t>
    </rPh>
    <rPh sb="3" eb="5">
      <t>タロウ</t>
    </rPh>
    <phoneticPr fontId="14"/>
  </si>
  <si>
    <t>シフト記号</t>
    <phoneticPr fontId="14"/>
  </si>
  <si>
    <t>a</t>
    <phoneticPr fontId="14"/>
  </si>
  <si>
    <t>a</t>
  </si>
  <si>
    <t>勤務時間数</t>
    <rPh sb="0" eb="2">
      <t>キンム</t>
    </rPh>
    <rPh sb="2" eb="4">
      <t>ジカン</t>
    </rPh>
    <rPh sb="4" eb="5">
      <t>スウ</t>
    </rPh>
    <phoneticPr fontId="14"/>
  </si>
  <si>
    <t>サービス提供時間内
の勤務時間数</t>
    <rPh sb="4" eb="6">
      <t>テイキョウ</t>
    </rPh>
    <rPh sb="6" eb="9">
      <t>ジカンナイ</t>
    </rPh>
    <rPh sb="11" eb="13">
      <t>キンム</t>
    </rPh>
    <rPh sb="13" eb="15">
      <t>ジカン</t>
    </rPh>
    <rPh sb="15" eb="16">
      <t>スウ</t>
    </rPh>
    <phoneticPr fontId="14"/>
  </si>
  <si>
    <t>生活相談員</t>
    <rPh sb="0" eb="2">
      <t>セイカツ</t>
    </rPh>
    <rPh sb="2" eb="5">
      <t>ソウダンイン</t>
    </rPh>
    <phoneticPr fontId="14"/>
  </si>
  <si>
    <t>社会福祉士</t>
    <rPh sb="0" eb="2">
      <t>シャカイ</t>
    </rPh>
    <rPh sb="2" eb="5">
      <t>フクシシ</t>
    </rPh>
    <phoneticPr fontId="15"/>
  </si>
  <si>
    <t>○○　A太</t>
    <rPh sb="4" eb="5">
      <t>タ</t>
    </rPh>
    <phoneticPr fontId="14"/>
  </si>
  <si>
    <t>B</t>
  </si>
  <si>
    <t>社会福祉主事任用資格</t>
  </si>
  <si>
    <t>○○　B子</t>
    <rPh sb="4" eb="5">
      <t>コ</t>
    </rPh>
    <phoneticPr fontId="14"/>
  </si>
  <si>
    <t>介護職員</t>
    <rPh sb="0" eb="2">
      <t>カイゴ</t>
    </rPh>
    <rPh sb="2" eb="4">
      <t>ショクイン</t>
    </rPh>
    <phoneticPr fontId="14"/>
  </si>
  <si>
    <t>看護職員</t>
    <rPh sb="0" eb="2">
      <t>カンゴ</t>
    </rPh>
    <rPh sb="2" eb="4">
      <t>ショクイン</t>
    </rPh>
    <phoneticPr fontId="14"/>
  </si>
  <si>
    <t>看護師</t>
    <rPh sb="0" eb="3">
      <t>カンゴシ</t>
    </rPh>
    <phoneticPr fontId="14"/>
  </si>
  <si>
    <t>○○　C男</t>
    <rPh sb="4" eb="5">
      <t>オトコ</t>
    </rPh>
    <phoneticPr fontId="14"/>
  </si>
  <si>
    <t>x</t>
    <phoneticPr fontId="14"/>
  </si>
  <si>
    <t>機能訓練指導員、介護職員</t>
    <rPh sb="0" eb="2">
      <t>キノウ</t>
    </rPh>
    <rPh sb="2" eb="4">
      <t>クンレン</t>
    </rPh>
    <rPh sb="4" eb="7">
      <t>シドウイン</t>
    </rPh>
    <rPh sb="8" eb="10">
      <t>カイゴ</t>
    </rPh>
    <rPh sb="10" eb="12">
      <t>ショクイン</t>
    </rPh>
    <phoneticPr fontId="14"/>
  </si>
  <si>
    <t>D</t>
  </si>
  <si>
    <t>准看護師</t>
    <rPh sb="0" eb="4">
      <t>ジュンカンゴシ</t>
    </rPh>
    <phoneticPr fontId="14"/>
  </si>
  <si>
    <t>○○　D美</t>
    <rPh sb="4" eb="5">
      <t>ミ</t>
    </rPh>
    <phoneticPr fontId="14"/>
  </si>
  <si>
    <t>機能訓練指導員</t>
    <rPh sb="0" eb="2">
      <t>キノウ</t>
    </rPh>
    <rPh sb="2" eb="4">
      <t>クンレン</t>
    </rPh>
    <rPh sb="4" eb="7">
      <t>シドウイン</t>
    </rPh>
    <phoneticPr fontId="14"/>
  </si>
  <si>
    <t>ー</t>
  </si>
  <si>
    <t>○○　C男</t>
    <phoneticPr fontId="14"/>
  </si>
  <si>
    <t>看護職員、機能訓練指導員</t>
    <rPh sb="0" eb="2">
      <t>カンゴ</t>
    </rPh>
    <rPh sb="2" eb="4">
      <t>ショクイン</t>
    </rPh>
    <rPh sb="5" eb="7">
      <t>キノウ</t>
    </rPh>
    <rPh sb="7" eb="9">
      <t>クンレン</t>
    </rPh>
    <rPh sb="9" eb="12">
      <t>シドウイン</t>
    </rPh>
    <phoneticPr fontId="14"/>
  </si>
  <si>
    <t>介護福祉士</t>
    <rPh sb="0" eb="2">
      <t>カイゴ</t>
    </rPh>
    <rPh sb="2" eb="5">
      <t>フクシシ</t>
    </rPh>
    <phoneticPr fontId="14"/>
  </si>
  <si>
    <t>○○　E次</t>
    <rPh sb="4" eb="5">
      <t>ツギ</t>
    </rPh>
    <phoneticPr fontId="14"/>
  </si>
  <si>
    <t>○○　F子</t>
    <rPh sb="4" eb="5">
      <t>コ</t>
    </rPh>
    <phoneticPr fontId="14"/>
  </si>
  <si>
    <t>y</t>
    <phoneticPr fontId="14"/>
  </si>
  <si>
    <t>看護職員、介護職員</t>
    <rPh sb="0" eb="2">
      <t>カンゴ</t>
    </rPh>
    <rPh sb="2" eb="4">
      <t>ショクイン</t>
    </rPh>
    <rPh sb="5" eb="7">
      <t>カイゴ</t>
    </rPh>
    <rPh sb="7" eb="9">
      <t>ショクイン</t>
    </rPh>
    <phoneticPr fontId="14"/>
  </si>
  <si>
    <t>(14) サービス提供時間内の勤務延時間数</t>
    <phoneticPr fontId="14"/>
  </si>
  <si>
    <t>(15) 利用者数　　　</t>
    <phoneticPr fontId="14"/>
  </si>
  <si>
    <t>(16) サービス提供時間（平均提供時間）</t>
    <rPh sb="9" eb="11">
      <t>テイキョウ</t>
    </rPh>
    <rPh sb="11" eb="13">
      <t>ジカン</t>
    </rPh>
    <rPh sb="14" eb="16">
      <t>ヘイキン</t>
    </rPh>
    <rPh sb="16" eb="18">
      <t>テイキョウ</t>
    </rPh>
    <rPh sb="18" eb="20">
      <t>ジカン</t>
    </rPh>
    <phoneticPr fontId="14"/>
  </si>
  <si>
    <t>（参考）
(17) 1日の職種別人員内訳</t>
    <rPh sb="1" eb="3">
      <t>サンコウ</t>
    </rPh>
    <rPh sb="11" eb="12">
      <t>ニチ</t>
    </rPh>
    <rPh sb="13" eb="16">
      <t>ショクシュベツ</t>
    </rPh>
    <rPh sb="16" eb="17">
      <t>ニン</t>
    </rPh>
    <rPh sb="17" eb="18">
      <t>イン</t>
    </rPh>
    <rPh sb="18" eb="19">
      <t>ウチ</t>
    </rPh>
    <rPh sb="19" eb="20">
      <t>ヤク</t>
    </rPh>
    <phoneticPr fontId="14"/>
  </si>
  <si>
    <t>≪要 提出≫</t>
    <rPh sb="1" eb="2">
      <t>ヨウ</t>
    </rPh>
    <rPh sb="3" eb="5">
      <t>テイシュツ</t>
    </rPh>
    <phoneticPr fontId="14"/>
  </si>
  <si>
    <t>■シフト記号表（勤務時間帯）</t>
    <rPh sb="4" eb="6">
      <t>キゴウ</t>
    </rPh>
    <rPh sb="6" eb="7">
      <t>ヒョウ</t>
    </rPh>
    <rPh sb="8" eb="10">
      <t>キンム</t>
    </rPh>
    <rPh sb="10" eb="13">
      <t>ジカンタイ</t>
    </rPh>
    <phoneticPr fontId="14"/>
  </si>
  <si>
    <t>※24時間表記</t>
  </si>
  <si>
    <t>休憩時間1時間は「1:00」、休憩時間45分は「00:45」と入力してください。</t>
    <phoneticPr fontId="14"/>
  </si>
  <si>
    <t>勤務時間</t>
    <rPh sb="0" eb="2">
      <t>キンム</t>
    </rPh>
    <rPh sb="2" eb="4">
      <t>ジカン</t>
    </rPh>
    <phoneticPr fontId="14"/>
  </si>
  <si>
    <t>サービス提供時間</t>
    <rPh sb="4" eb="6">
      <t>テイキョウ</t>
    </rPh>
    <rPh sb="6" eb="8">
      <t>ジカン</t>
    </rPh>
    <phoneticPr fontId="14"/>
  </si>
  <si>
    <t>サービス提供時間内の勤務時間</t>
    <rPh sb="4" eb="6">
      <t>テイキョウ</t>
    </rPh>
    <rPh sb="6" eb="8">
      <t>ジカン</t>
    </rPh>
    <rPh sb="8" eb="9">
      <t>ナイ</t>
    </rPh>
    <rPh sb="10" eb="12">
      <t>キンム</t>
    </rPh>
    <rPh sb="12" eb="14">
      <t>ジカン</t>
    </rPh>
    <phoneticPr fontId="14"/>
  </si>
  <si>
    <t>自由記載欄</t>
    <rPh sb="0" eb="2">
      <t>ジユウ</t>
    </rPh>
    <rPh sb="2" eb="4">
      <t>キサイ</t>
    </rPh>
    <rPh sb="4" eb="5">
      <t>ラン</t>
    </rPh>
    <phoneticPr fontId="14"/>
  </si>
  <si>
    <t>記号</t>
    <rPh sb="0" eb="2">
      <t>キゴウ</t>
    </rPh>
    <phoneticPr fontId="14"/>
  </si>
  <si>
    <t>始業時刻</t>
    <rPh sb="0" eb="2">
      <t>シギョウ</t>
    </rPh>
    <rPh sb="2" eb="4">
      <t>ジコク</t>
    </rPh>
    <phoneticPr fontId="14"/>
  </si>
  <si>
    <t>終業時刻</t>
    <rPh sb="0" eb="2">
      <t>シュウギョウ</t>
    </rPh>
    <rPh sb="2" eb="4">
      <t>ジコク</t>
    </rPh>
    <phoneticPr fontId="14"/>
  </si>
  <si>
    <t>うち、休憩時間</t>
    <rPh sb="3" eb="5">
      <t>キュウケイ</t>
    </rPh>
    <rPh sb="5" eb="7">
      <t>ジカン</t>
    </rPh>
    <phoneticPr fontId="14"/>
  </si>
  <si>
    <t>開始時刻</t>
    <rPh sb="0" eb="2">
      <t>カイシ</t>
    </rPh>
    <rPh sb="2" eb="4">
      <t>ジコク</t>
    </rPh>
    <phoneticPr fontId="14"/>
  </si>
  <si>
    <t>終了時刻</t>
    <rPh sb="0" eb="2">
      <t>シュウリョウ</t>
    </rPh>
    <rPh sb="2" eb="4">
      <t>ジコク</t>
    </rPh>
    <phoneticPr fontId="14"/>
  </si>
  <si>
    <t>：</t>
    <phoneticPr fontId="14"/>
  </si>
  <si>
    <t>（</t>
    <phoneticPr fontId="14"/>
  </si>
  <si>
    <t>b</t>
    <phoneticPr fontId="14"/>
  </si>
  <si>
    <t>c</t>
    <phoneticPr fontId="14"/>
  </si>
  <si>
    <t>d</t>
    <phoneticPr fontId="14"/>
  </si>
  <si>
    <t>e</t>
    <phoneticPr fontId="14"/>
  </si>
  <si>
    <t>f</t>
    <phoneticPr fontId="14"/>
  </si>
  <si>
    <t>g</t>
    <phoneticPr fontId="14"/>
  </si>
  <si>
    <t>h</t>
    <phoneticPr fontId="14"/>
  </si>
  <si>
    <t>i</t>
    <phoneticPr fontId="14"/>
  </si>
  <si>
    <t>j</t>
    <phoneticPr fontId="14"/>
  </si>
  <si>
    <t>k</t>
    <phoneticPr fontId="14"/>
  </si>
  <si>
    <t>l</t>
    <phoneticPr fontId="14"/>
  </si>
  <si>
    <t>m</t>
    <phoneticPr fontId="14"/>
  </si>
  <si>
    <t>n</t>
    <phoneticPr fontId="14"/>
  </si>
  <si>
    <t>o</t>
    <phoneticPr fontId="14"/>
  </si>
  <si>
    <t>p</t>
    <phoneticPr fontId="14"/>
  </si>
  <si>
    <t>q</t>
    <phoneticPr fontId="14"/>
  </si>
  <si>
    <t>r</t>
    <phoneticPr fontId="14"/>
  </si>
  <si>
    <t>s</t>
    <phoneticPr fontId="14"/>
  </si>
  <si>
    <t>t</t>
    <phoneticPr fontId="14"/>
  </si>
  <si>
    <t>u</t>
    <phoneticPr fontId="14"/>
  </si>
  <si>
    <t>v</t>
    <phoneticPr fontId="14"/>
  </si>
  <si>
    <t>w</t>
    <phoneticPr fontId="14"/>
  </si>
  <si>
    <t>z</t>
    <phoneticPr fontId="14"/>
  </si>
  <si>
    <t>休</t>
    <rPh sb="0" eb="1">
      <t>ヤス</t>
    </rPh>
    <phoneticPr fontId="14"/>
  </si>
  <si>
    <t>休日</t>
    <rPh sb="0" eb="2">
      <t>キュウジツ</t>
    </rPh>
    <phoneticPr fontId="14"/>
  </si>
  <si>
    <t>-</t>
    <phoneticPr fontId="14"/>
  </si>
  <si>
    <t>・職種ごとの勤務時間を「○：○○～○：○○」と表記することが困難な場合は、No21～30を活用し、勤務時間数のみを入力してください。</t>
    <rPh sb="45" eb="47">
      <t>カツヨウ</t>
    </rPh>
    <phoneticPr fontId="1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</si>
  <si>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4"/>
  </si>
  <si>
    <t>・シフト記号が足りない場合は、適宜、行を追加してください。</t>
    <rPh sb="4" eb="6">
      <t>キゴウ</t>
    </rPh>
    <rPh sb="7" eb="8">
      <t>タ</t>
    </rPh>
    <rPh sb="11" eb="13">
      <t>バアイ</t>
    </rPh>
    <rPh sb="15" eb="17">
      <t>テキギ</t>
    </rPh>
    <rPh sb="18" eb="19">
      <t>ギョウ</t>
    </rPh>
    <rPh sb="20" eb="22">
      <t>ツイカ</t>
    </rPh>
    <phoneticPr fontId="1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</si>
  <si>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4"/>
  </si>
  <si>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</si>
  <si>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4"/>
  </si>
  <si>
    <t>≪提出不要≫</t>
    <rPh sb="1" eb="3">
      <t>テイシュツ</t>
    </rPh>
    <rPh sb="3" eb="5">
      <t>フヨウ</t>
    </rPh>
    <phoneticPr fontId="14"/>
  </si>
  <si>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10"/>
  </si>
  <si>
    <t>・・・直接入力する必要がある箇所です。</t>
    <rPh sb="3" eb="5">
      <t>チョクセツ</t>
    </rPh>
    <rPh sb="5" eb="7">
      <t>ニュウリョク</t>
    </rPh>
    <rPh sb="9" eb="11">
      <t>ヒツヨウ</t>
    </rPh>
    <rPh sb="14" eb="16">
      <t>カショ</t>
    </rPh>
    <phoneticPr fontId="14"/>
  </si>
  <si>
    <t>下記の記入方法に従って、入力してください。</t>
    <phoneticPr fontId="14"/>
  </si>
  <si>
    <t>・・・プルダウンから選択して入力する必要がある箇所です。</t>
    <rPh sb="10" eb="12">
      <t>センタク</t>
    </rPh>
    <rPh sb="14" eb="16">
      <t>ニュウリョク</t>
    </rPh>
    <rPh sb="18" eb="20">
      <t>ヒツヨウ</t>
    </rPh>
    <rPh sb="23" eb="25">
      <t>カショ</t>
    </rPh>
    <phoneticPr fontId="1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</si>
  <si>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</si>
  <si>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4"/>
  </si>
  <si>
    <t>　(1) 「４週」・「暦月」のいずれかを選択してください。</t>
    <rPh sb="7" eb="8">
      <t>シュウ</t>
    </rPh>
    <rPh sb="11" eb="12">
      <t>レキ</t>
    </rPh>
    <rPh sb="12" eb="13">
      <t>ツキ</t>
    </rPh>
    <rPh sb="20" eb="22">
      <t>センタク</t>
    </rPh>
    <phoneticPr fontId="1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</si>
  <si>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</si>
  <si>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</si>
  <si>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</si>
  <si>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4"/>
  </si>
  <si>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4"/>
  </si>
  <si>
    <t xml:space="preserve"> 　　 記入の順序は、職種ごとにまとめてください。</t>
    <rPh sb="4" eb="6">
      <t>キニュウ</t>
    </rPh>
    <rPh sb="7" eb="9">
      <t>ジュンジョ</t>
    </rPh>
    <rPh sb="11" eb="13">
      <t>ショクシュ</t>
    </rPh>
    <phoneticPr fontId="14"/>
  </si>
  <si>
    <t>職種名</t>
    <rPh sb="0" eb="2">
      <t>ショクシュ</t>
    </rPh>
    <rPh sb="2" eb="3">
      <t>メイ</t>
    </rPh>
    <phoneticPr fontId="1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</si>
  <si>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</si>
  <si>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4"/>
  </si>
  <si>
    <t>区分</t>
    <rPh sb="0" eb="2">
      <t>クブン</t>
    </rPh>
    <phoneticPr fontId="14"/>
  </si>
  <si>
    <t>A</t>
    <phoneticPr fontId="14"/>
  </si>
  <si>
    <t>常勤で専従</t>
    <rPh sb="0" eb="2">
      <t>ジョウキン</t>
    </rPh>
    <rPh sb="3" eb="5">
      <t>センジュウ</t>
    </rPh>
    <phoneticPr fontId="14"/>
  </si>
  <si>
    <t>B</t>
    <phoneticPr fontId="14"/>
  </si>
  <si>
    <t>常勤で兼務</t>
    <rPh sb="0" eb="2">
      <t>ジョウキン</t>
    </rPh>
    <rPh sb="3" eb="5">
      <t>ケンム</t>
    </rPh>
    <phoneticPr fontId="14"/>
  </si>
  <si>
    <t>C</t>
    <phoneticPr fontId="14"/>
  </si>
  <si>
    <t>非常勤で専従</t>
    <rPh sb="0" eb="3">
      <t>ヒジョウキン</t>
    </rPh>
    <rPh sb="4" eb="6">
      <t>センジュウ</t>
    </rPh>
    <phoneticPr fontId="14"/>
  </si>
  <si>
    <t>D</t>
    <phoneticPr fontId="14"/>
  </si>
  <si>
    <t>非常勤で兼務</t>
    <rPh sb="0" eb="1">
      <t>ヒ</t>
    </rPh>
    <rPh sb="1" eb="3">
      <t>ジョウキン</t>
    </rPh>
    <rPh sb="4" eb="6">
      <t>ケンム</t>
    </rPh>
    <phoneticPr fontId="14"/>
  </si>
  <si>
    <t>（注）常勤・非常勤の区分について</t>
    <rPh sb="1" eb="2">
      <t>チュウ</t>
    </rPh>
    <rPh sb="3" eb="5">
      <t>ジョウキン</t>
    </rPh>
    <rPh sb="6" eb="9">
      <t>ヒジョウキン</t>
    </rPh>
    <rPh sb="10" eb="12">
      <t>クブン</t>
    </rPh>
    <phoneticPr fontId="1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</si>
  <si>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</si>
  <si>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</si>
  <si>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</si>
  <si>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4"/>
  </si>
  <si>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4"/>
  </si>
  <si>
    <t>　(9) 従業者の氏名を記入してください。</t>
    <rPh sb="5" eb="8">
      <t>ジュウギョウシャ</t>
    </rPh>
    <rPh sb="9" eb="11">
      <t>シメイ</t>
    </rPh>
    <rPh sb="12" eb="14">
      <t>キニュウ</t>
    </rPh>
    <phoneticPr fontId="1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</si>
  <si>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4"/>
  </si>
  <si>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</si>
  <si>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</si>
  <si>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</si>
  <si>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</si>
  <si>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</si>
  <si>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4"/>
  </si>
  <si>
    <t>　　　 その他、特記事項欄としてもご活用ください。</t>
    <rPh sb="6" eb="7">
      <t>タ</t>
    </rPh>
    <rPh sb="8" eb="10">
      <t>トッキ</t>
    </rPh>
    <rPh sb="10" eb="12">
      <t>ジコウ</t>
    </rPh>
    <rPh sb="12" eb="13">
      <t>ラン</t>
    </rPh>
    <rPh sb="18" eb="20">
      <t>カツヨウ</t>
    </rPh>
    <phoneticPr fontId="14"/>
  </si>
  <si>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4"/>
  </si>
  <si>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4"/>
  </si>
  <si>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4"/>
  </si>
  <si>
    <t xml:space="preserve"> （参考）</t>
    <rPh sb="2" eb="4">
      <t>サンコウ</t>
    </rPh>
    <phoneticPr fontId="14"/>
  </si>
  <si>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4"/>
  </si>
  <si>
    <t>１．サービス種別</t>
    <rPh sb="6" eb="8">
      <t>シュベツ</t>
    </rPh>
    <phoneticPr fontId="14"/>
  </si>
  <si>
    <t>サービス種別</t>
    <rPh sb="4" eb="6">
      <t>シュベツ</t>
    </rPh>
    <phoneticPr fontId="14"/>
  </si>
  <si>
    <t>介護予防認知症対応型通所介護</t>
    <rPh sb="0" eb="2">
      <t>カイゴ</t>
    </rPh>
    <rPh sb="2" eb="4">
      <t>ヨボウ</t>
    </rPh>
    <rPh sb="4" eb="7">
      <t>ニンチショウ</t>
    </rPh>
    <rPh sb="7" eb="10">
      <t>タイオウガタ</t>
    </rPh>
    <rPh sb="10" eb="12">
      <t>ツウショ</t>
    </rPh>
    <rPh sb="12" eb="14">
      <t>カイゴ</t>
    </rPh>
    <phoneticPr fontId="14"/>
  </si>
  <si>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4"/>
  </si>
  <si>
    <t>ー</t>
    <phoneticPr fontId="14"/>
  </si>
  <si>
    <t>２．職種名・資格名称</t>
    <rPh sb="2" eb="4">
      <t>ショクシュ</t>
    </rPh>
    <rPh sb="4" eb="5">
      <t>メイ</t>
    </rPh>
    <rPh sb="6" eb="8">
      <t>シカク</t>
    </rPh>
    <rPh sb="8" eb="10">
      <t>メイショウ</t>
    </rPh>
    <phoneticPr fontId="14"/>
  </si>
  <si>
    <t>資格</t>
    <rPh sb="0" eb="2">
      <t>シカク</t>
    </rPh>
    <phoneticPr fontId="14"/>
  </si>
  <si>
    <t>理学療法士</t>
    <rPh sb="0" eb="2">
      <t>リガク</t>
    </rPh>
    <rPh sb="2" eb="5">
      <t>リョウホウシ</t>
    </rPh>
    <phoneticPr fontId="14"/>
  </si>
  <si>
    <t>社会福祉主事任用資格</t>
    <phoneticPr fontId="14"/>
  </si>
  <si>
    <t>作業療法士</t>
    <rPh sb="0" eb="2">
      <t>サギョウ</t>
    </rPh>
    <rPh sb="2" eb="5">
      <t>リョウホウシ</t>
    </rPh>
    <phoneticPr fontId="14"/>
  </si>
  <si>
    <t>精神保健福祉士</t>
    <rPh sb="0" eb="2">
      <t>セイシン</t>
    </rPh>
    <rPh sb="2" eb="4">
      <t>ホケン</t>
    </rPh>
    <rPh sb="4" eb="7">
      <t>フクシシ</t>
    </rPh>
    <phoneticPr fontId="14"/>
  </si>
  <si>
    <t>言語聴覚士</t>
    <rPh sb="0" eb="2">
      <t>ゲンゴ</t>
    </rPh>
    <rPh sb="2" eb="5">
      <t>チョウカクシ</t>
    </rPh>
    <phoneticPr fontId="14"/>
  </si>
  <si>
    <t>柔道整復師</t>
    <rPh sb="0" eb="2">
      <t>ジュウドウ</t>
    </rPh>
    <rPh sb="2" eb="5">
      <t>セイフクシ</t>
    </rPh>
    <phoneticPr fontId="14"/>
  </si>
  <si>
    <t>あん摩マッサージ指圧師</t>
    <rPh sb="2" eb="3">
      <t>マ</t>
    </rPh>
    <rPh sb="8" eb="11">
      <t>シアツシ</t>
    </rPh>
    <phoneticPr fontId="14"/>
  </si>
  <si>
    <t>はり師</t>
    <rPh sb="2" eb="3">
      <t>シ</t>
    </rPh>
    <phoneticPr fontId="14"/>
  </si>
  <si>
    <t>きゅう師</t>
    <rPh sb="3" eb="4">
      <t>シ</t>
    </rPh>
    <phoneticPr fontId="14"/>
  </si>
  <si>
    <t>【自治体の皆様へ】</t>
    <rPh sb="1" eb="4">
      <t>ジチタイ</t>
    </rPh>
    <rPh sb="5" eb="7">
      <t>ミナサマ</t>
    </rPh>
    <phoneticPr fontId="14"/>
  </si>
  <si>
    <t>※ INDIRECT関数使用のため、以下のとおりセルに「名前の定義」をしています。</t>
    <rPh sb="10" eb="12">
      <t>カンスウ</t>
    </rPh>
    <rPh sb="12" eb="14">
      <t>シヨウ</t>
    </rPh>
    <rPh sb="18" eb="20">
      <t>イカ</t>
    </rPh>
    <rPh sb="28" eb="30">
      <t>ナマエ</t>
    </rPh>
    <rPh sb="31" eb="33">
      <t>テイギ</t>
    </rPh>
    <phoneticPr fontId="14"/>
  </si>
  <si>
    <t>　C12～L12・・・「職種」</t>
    <rPh sb="12" eb="14">
      <t>ショクシュ</t>
    </rPh>
    <phoneticPr fontId="14"/>
  </si>
  <si>
    <t>　C列・・・「管理者」</t>
    <rPh sb="2" eb="3">
      <t>レツ</t>
    </rPh>
    <rPh sb="7" eb="10">
      <t>カンリシャ</t>
    </rPh>
    <phoneticPr fontId="14"/>
  </si>
  <si>
    <t>　D列・・・「生活相談員」</t>
    <rPh sb="2" eb="3">
      <t>レツ</t>
    </rPh>
    <rPh sb="7" eb="9">
      <t>セイカツ</t>
    </rPh>
    <rPh sb="9" eb="12">
      <t>ソウダンイン</t>
    </rPh>
    <phoneticPr fontId="14"/>
  </si>
  <si>
    <t>　E列・・・「看護職員」</t>
    <rPh sb="2" eb="3">
      <t>レツ</t>
    </rPh>
    <rPh sb="7" eb="9">
      <t>カンゴ</t>
    </rPh>
    <rPh sb="9" eb="11">
      <t>ショクイン</t>
    </rPh>
    <phoneticPr fontId="14"/>
  </si>
  <si>
    <t>　F列・・・「介護職員」</t>
    <rPh sb="2" eb="3">
      <t>レツ</t>
    </rPh>
    <rPh sb="7" eb="9">
      <t>カイゴ</t>
    </rPh>
    <rPh sb="9" eb="11">
      <t>ショクイン</t>
    </rPh>
    <phoneticPr fontId="14"/>
  </si>
  <si>
    <t>　G列・・・「機能訓練指導員」</t>
    <rPh sb="2" eb="3">
      <t>レツ</t>
    </rPh>
    <rPh sb="7" eb="9">
      <t>キノウ</t>
    </rPh>
    <rPh sb="9" eb="11">
      <t>クンレン</t>
    </rPh>
    <rPh sb="11" eb="14">
      <t>シドウイン</t>
    </rPh>
    <phoneticPr fontId="1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</si>
  <si>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4"/>
  </si>
  <si>
    <t>　行が足りない場合は、適宜追加してください。</t>
    <rPh sb="1" eb="2">
      <t>ギョウ</t>
    </rPh>
    <rPh sb="3" eb="4">
      <t>タ</t>
    </rPh>
    <rPh sb="7" eb="9">
      <t>バアイ</t>
    </rPh>
    <rPh sb="11" eb="13">
      <t>テキギ</t>
    </rPh>
    <rPh sb="13" eb="15">
      <t>ツイカ</t>
    </rPh>
    <phoneticPr fontId="1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</si>
  <si>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</si>
  <si>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4"/>
  </si>
  <si>
    <t>　・「数式」タブ　⇒　「名前の定義」を選択</t>
    <rPh sb="3" eb="5">
      <t>スウシキ</t>
    </rPh>
    <rPh sb="12" eb="14">
      <t>ナマエ</t>
    </rPh>
    <rPh sb="15" eb="17">
      <t>テイギ</t>
    </rPh>
    <rPh sb="19" eb="21">
      <t>センタク</t>
    </rPh>
    <phoneticPr fontId="14"/>
  </si>
  <si>
    <t>　・「名前」に職種名を入力</t>
    <rPh sb="3" eb="5">
      <t>ナマエ</t>
    </rPh>
    <rPh sb="7" eb="9">
      <t>ショクシュ</t>
    </rPh>
    <rPh sb="9" eb="10">
      <t>メイ</t>
    </rPh>
    <rPh sb="11" eb="13">
      <t>ニュウリョク</t>
    </rPh>
    <phoneticPr fontId="1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</si>
  <si>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</si>
  <si>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4"/>
  </si>
  <si>
    <t>ＡＤＬ利得の平均値が３以上である。</t>
    <phoneticPr fontId="2"/>
  </si>
  <si>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</si>
  <si>
    <r>
      <t xml:space="preserve">以下の点検項目について、記載のとおり実施している場合は回答欄に「○」を、記載のとおり実施していない場合は「×」を記入してください。
</t>
    </r>
    <r>
      <rPr>
        <b/>
        <u/>
        <sz val="11"/>
        <color indexed="8"/>
        <rFont val="ＭＳ Ｐゴシック"/>
        <family val="3"/>
      </rPr>
      <t>なお、点検項目に該当しない場合は、斜線を引いてください。</t>
    </r>
    <r>
      <rPr>
        <sz val="11"/>
        <color indexed="8"/>
        <rFont val="ＭＳ Ｐゴシック"/>
        <family val="3"/>
      </rPr>
      <t xml:space="preserve">
点検した結果、「×」と回答した項目は基準等に違反している状態です。速やかに基準等を満たすよう改善してください。</t>
    </r>
    <phoneticPr fontId="2"/>
  </si>
  <si>
    <t>※管理者は常勤・専従である必要があります。ただし、管理上支障がない場合は、当該事業所の他の職務に従事し、または同一の事業者によって設置された他の事業所や施設等の管理者又は従業者の職務を従事することができます。</t>
    <rPh sb="1" eb="4">
      <t>カンリシャ</t>
    </rPh>
    <rPh sb="5" eb="7">
      <t>ジョウキン</t>
    </rPh>
    <rPh sb="8" eb="10">
      <t>センジュウ</t>
    </rPh>
    <rPh sb="13" eb="15">
      <t>ヒツヨウ</t>
    </rPh>
    <rPh sb="25" eb="28">
      <t>カンリジョウ</t>
    </rPh>
    <rPh sb="28" eb="30">
      <t>シショウ</t>
    </rPh>
    <rPh sb="33" eb="35">
      <t>バアイ</t>
    </rPh>
    <rPh sb="37" eb="39">
      <t>トウガイ</t>
    </rPh>
    <rPh sb="39" eb="42">
      <t>ジギョウショ</t>
    </rPh>
    <rPh sb="43" eb="44">
      <t>タ</t>
    </rPh>
    <rPh sb="45" eb="47">
      <t>ショクム</t>
    </rPh>
    <rPh sb="48" eb="50">
      <t>ジュウジ</t>
    </rPh>
    <phoneticPr fontId="2"/>
  </si>
  <si>
    <r>
      <t xml:space="preserve">管理者の勤務形態は常勤専従である。
</t>
    </r>
    <r>
      <rPr>
        <sz val="9"/>
        <color indexed="8"/>
        <rFont val="ＭＳ Ｐゴシック"/>
        <family val="3"/>
      </rPr>
      <t>※ 管理上支障がない場合は、当該事業所の他の職務に従事し、または同一の事業者によって設置された他の事業所や施設等の管理者又は従業者の職務を従事することができます。</t>
    </r>
    <rPh sb="4" eb="6">
      <t>キンム</t>
    </rPh>
    <rPh sb="6" eb="8">
      <t>ケイタイ</t>
    </rPh>
    <rPh sb="9" eb="11">
      <t>ジョウキン</t>
    </rPh>
    <rPh sb="11" eb="13">
      <t>センジュウ</t>
    </rPh>
    <phoneticPr fontId="2"/>
  </si>
  <si>
    <t>利用者からサービス費用の１割～３割負担分を徴収している。（生活保護や公費負担分等を除く。）</t>
    <rPh sb="0" eb="3">
      <t>リヨウシャ</t>
    </rPh>
    <rPh sb="9" eb="11">
      <t>ヒヨウ</t>
    </rPh>
    <rPh sb="13" eb="14">
      <t>ワリ</t>
    </rPh>
    <rPh sb="16" eb="17">
      <t>ワリ</t>
    </rPh>
    <rPh sb="17" eb="19">
      <t>フタン</t>
    </rPh>
    <rPh sb="19" eb="20">
      <t>フン</t>
    </rPh>
    <rPh sb="21" eb="23">
      <t>チョウシュウ</t>
    </rPh>
    <rPh sb="29" eb="31">
      <t>セイカツ</t>
    </rPh>
    <rPh sb="31" eb="33">
      <t>ホゴ</t>
    </rPh>
    <rPh sb="34" eb="36">
      <t>コウヒ</t>
    </rPh>
    <rPh sb="36" eb="38">
      <t>フタン</t>
    </rPh>
    <rPh sb="38" eb="39">
      <t>フン</t>
    </rPh>
    <rPh sb="39" eb="40">
      <t>トウ</t>
    </rPh>
    <rPh sb="41" eb="42">
      <t>ノゾ</t>
    </rPh>
    <phoneticPr fontId="2"/>
  </si>
  <si>
    <r>
      <t xml:space="preserve">サービス提供日ごとに、利用者数が届出されている定員を超えないよう、運営を行っている。
</t>
    </r>
    <r>
      <rPr>
        <sz val="9"/>
        <color indexed="8"/>
        <rFont val="ＭＳ Ｐゴシック"/>
        <family val="3"/>
      </rPr>
      <t>※ 災害その他のやむを得ない事情がある場合は、この限りではありません。</t>
    </r>
    <rPh sb="4" eb="6">
      <t>テイキョウ</t>
    </rPh>
    <rPh sb="6" eb="7">
      <t>ヒ</t>
    </rPh>
    <rPh sb="11" eb="14">
      <t>リヨウシャ</t>
    </rPh>
    <rPh sb="14" eb="15">
      <t>スウ</t>
    </rPh>
    <rPh sb="16" eb="18">
      <t>トドケデ</t>
    </rPh>
    <rPh sb="23" eb="25">
      <t>テイイン</t>
    </rPh>
    <rPh sb="26" eb="27">
      <t>コ</t>
    </rPh>
    <rPh sb="33" eb="35">
      <t>ウンエイ</t>
    </rPh>
    <rPh sb="36" eb="37">
      <t>オコナ</t>
    </rPh>
    <rPh sb="45" eb="47">
      <t>サイガイ</t>
    </rPh>
    <rPh sb="49" eb="50">
      <t>タ</t>
    </rPh>
    <rPh sb="54" eb="55">
      <t>エ</t>
    </rPh>
    <rPh sb="57" eb="59">
      <t>ジジョウ</t>
    </rPh>
    <rPh sb="62" eb="64">
      <t>バアイ</t>
    </rPh>
    <rPh sb="68" eb="69">
      <t>カギ</t>
    </rPh>
    <phoneticPr fontId="2"/>
  </si>
  <si>
    <r>
      <t>事業所の見やすい場所に、運営規程、重要事項説明書、料金表、勤務体制表、</t>
    </r>
    <r>
      <rPr>
        <sz val="11"/>
        <color indexed="8"/>
        <rFont val="ＭＳ Ｐゴシック"/>
        <family val="3"/>
      </rPr>
      <t>評価結果等の利用申込者のサービスの選択に資すると認められる重要事項を掲示している。</t>
    </r>
    <rPh sb="0" eb="3">
      <t>ジギョウショ</t>
    </rPh>
    <rPh sb="4" eb="5">
      <t>ミ</t>
    </rPh>
    <rPh sb="8" eb="10">
      <t>バショ</t>
    </rPh>
    <rPh sb="39" eb="40">
      <t>トウ</t>
    </rPh>
    <rPh sb="41" eb="43">
      <t>リヨウ</t>
    </rPh>
    <rPh sb="43" eb="46">
      <t>モウシコミシャ</t>
    </rPh>
    <rPh sb="52" eb="54">
      <t>センタク</t>
    </rPh>
    <rPh sb="55" eb="56">
      <t>シ</t>
    </rPh>
    <rPh sb="59" eb="60">
      <t>ミト</t>
    </rPh>
    <rPh sb="64" eb="68">
      <t>ジュウヨウジコウ</t>
    </rPh>
    <rPh sb="69" eb="71">
      <t>ケイジ</t>
    </rPh>
    <phoneticPr fontId="2"/>
  </si>
  <si>
    <r>
      <t xml:space="preserve">送迎時間をサービス提供時間に含めていない。
</t>
    </r>
    <r>
      <rPr>
        <sz val="9"/>
        <color indexed="8"/>
        <rFont val="ＭＳ Ｐゴシック"/>
        <family val="3"/>
      </rPr>
      <t>※ただし、一定の要件を満たす場合、１日30分を限度として、送迎時に実施した居宅内での介助をサービス提供時間に含めることができます。(居宅サービス計画・認知証対応型通所介護計画に位置づけて実施すること＋介助者は介護福祉士その他の有資格者であること等)</t>
    </r>
    <rPh sb="0" eb="2">
      <t>ソウゲイ</t>
    </rPh>
    <rPh sb="2" eb="4">
      <t>ジカン</t>
    </rPh>
    <rPh sb="9" eb="13">
      <t>テイキョウジカン</t>
    </rPh>
    <rPh sb="14" eb="15">
      <t>フク</t>
    </rPh>
    <rPh sb="27" eb="29">
      <t>イッテイ</t>
    </rPh>
    <rPh sb="30" eb="32">
      <t>ヨウケン</t>
    </rPh>
    <rPh sb="33" eb="34">
      <t>ミ</t>
    </rPh>
    <rPh sb="36" eb="38">
      <t>バアイ</t>
    </rPh>
    <rPh sb="40" eb="41">
      <t>ニチ</t>
    </rPh>
    <rPh sb="43" eb="44">
      <t>フン</t>
    </rPh>
    <rPh sb="45" eb="47">
      <t>ゲンド</t>
    </rPh>
    <rPh sb="51" eb="54">
      <t>ソウゲイジ</t>
    </rPh>
    <rPh sb="55" eb="57">
      <t>ジッシ</t>
    </rPh>
    <rPh sb="59" eb="62">
      <t>キョタクナイ</t>
    </rPh>
    <rPh sb="64" eb="66">
      <t>カイジョ</t>
    </rPh>
    <rPh sb="71" eb="75">
      <t>テイキョウジカン</t>
    </rPh>
    <rPh sb="76" eb="77">
      <t>フク</t>
    </rPh>
    <rPh sb="88" eb="90">
      <t>キョタク</t>
    </rPh>
    <rPh sb="94" eb="96">
      <t>ケイカク</t>
    </rPh>
    <rPh sb="97" eb="100">
      <t>ニンチショウ</t>
    </rPh>
    <rPh sb="100" eb="103">
      <t>タイオウガタ</t>
    </rPh>
    <rPh sb="103" eb="105">
      <t>ツウショ</t>
    </rPh>
    <rPh sb="105" eb="107">
      <t>カイゴ</t>
    </rPh>
    <rPh sb="107" eb="109">
      <t>ケイカク</t>
    </rPh>
    <rPh sb="110" eb="112">
      <t>イチ</t>
    </rPh>
    <rPh sb="115" eb="117">
      <t>ジッシ</t>
    </rPh>
    <rPh sb="122" eb="124">
      <t>カイジョ</t>
    </rPh>
    <rPh sb="124" eb="125">
      <t>シャ</t>
    </rPh>
    <rPh sb="126" eb="131">
      <t>カイゴフクシシ</t>
    </rPh>
    <rPh sb="133" eb="134">
      <t>タ</t>
    </rPh>
    <rPh sb="135" eb="136">
      <t>ユウ</t>
    </rPh>
    <rPh sb="136" eb="138">
      <t>シカク</t>
    </rPh>
    <rPh sb="138" eb="139">
      <t>シャ</t>
    </rPh>
    <rPh sb="144" eb="145">
      <t>トウ</t>
    </rPh>
    <phoneticPr fontId="2"/>
  </si>
  <si>
    <t>【入浴介助加算（Ⅰ）（Ⅱ）共有】</t>
    <rPh sb="1" eb="3">
      <t>ニュウヨク</t>
    </rPh>
    <rPh sb="3" eb="5">
      <t>カイジョ</t>
    </rPh>
    <rPh sb="5" eb="7">
      <t>カサン</t>
    </rPh>
    <rPh sb="13" eb="15">
      <t>キョウユウ</t>
    </rPh>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</si>
  <si>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浴室における当該利用者の動作及び浴室の環境を評価している。
当該訪問において、当該居宅の浴室が、当該利用者自身又はその家族等の介助により入浴を行うことが難しい環境にあると認められる場合は、、当該利用者の居宅を訪問し評価した者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している。</t>
    <phoneticPr fontId="2"/>
  </si>
  <si>
    <t>【生活機能向上連携加算（Ⅰ）】</t>
    <rPh sb="1" eb="3">
      <t>セイカツ</t>
    </rPh>
    <rPh sb="3" eb="5">
      <t>キノウ</t>
    </rPh>
    <rPh sb="5" eb="7">
      <t>コウジョウ</t>
    </rPh>
    <rPh sb="7" eb="9">
      <t>レンケイ</t>
    </rPh>
    <rPh sb="9" eb="11">
      <t>カサン</t>
    </rPh>
    <phoneticPr fontId="2"/>
  </si>
  <si>
    <t>【生活機能向上連携加算（Ⅱ）】</t>
    <rPh sb="1" eb="3">
      <t>セイカツ</t>
    </rPh>
    <rPh sb="3" eb="5">
      <t>キノウ</t>
    </rPh>
    <rPh sb="5" eb="7">
      <t>コウジョウ</t>
    </rPh>
    <rPh sb="7" eb="9">
      <t>レンケイ</t>
    </rPh>
    <rPh sb="9" eb="11">
      <t>カサン</t>
    </rPh>
    <phoneticPr fontId="2"/>
  </si>
  <si>
    <t>【個別機能訓練加算(Ⅰ)】</t>
    <rPh sb="1" eb="3">
      <t>コベツ</t>
    </rPh>
    <rPh sb="3" eb="5">
      <t>キノウ</t>
    </rPh>
    <rPh sb="5" eb="7">
      <t>クンレン</t>
    </rPh>
    <rPh sb="7" eb="9">
      <t>カサン</t>
    </rPh>
    <phoneticPr fontId="2"/>
  </si>
  <si>
    <t>機能訓練指導員は、理学療法士、作業療法士、言語聴覚士、看護職員、柔道整復師、あんまマッサージ指圧師、一定の実務経験を有する（理学療法士、作業療法士、言語聴覚士、看護職員、柔道整復師またはあん摩マッサージ指圧師の資格を有する個別機能訓練指導員を配置した事業所で６月以上勤務し、機能訓練指導に従事した経験を有する）はり師またはきゅう師である。</t>
    <phoneticPr fontId="2"/>
  </si>
  <si>
    <t>【個別機能訓練加算（Ⅱ）】</t>
    <rPh sb="1" eb="3">
      <t>コベツ</t>
    </rPh>
    <rPh sb="3" eb="5">
      <t>キノウ</t>
    </rPh>
    <rPh sb="5" eb="7">
      <t>クンレン</t>
    </rPh>
    <rPh sb="7" eb="9">
      <t>カサン</t>
    </rPh>
    <phoneticPr fontId="2"/>
  </si>
  <si>
    <r>
      <t xml:space="preserve">事業所の従業者として又は外部（他の介護事業所・医療機関・栄養ケア・ステーション）との連携により管理栄養士を１名以上配置している。
</t>
    </r>
    <r>
      <rPr>
        <sz val="9"/>
        <color indexed="8"/>
        <rFont val="ＭＳ Ｐゴシック"/>
        <family val="3"/>
      </rPr>
      <t>※給食管理業務を委託している業者に管理栄養士がいる場合は、要件を満たしていません。</t>
    </r>
    <rPh sb="0" eb="3">
      <t>ジギョウショ</t>
    </rPh>
    <rPh sb="4" eb="7">
      <t>ジュウギョウシャ</t>
    </rPh>
    <rPh sb="10" eb="11">
      <t>マタ</t>
    </rPh>
    <rPh sb="12" eb="14">
      <t>ガイブ</t>
    </rPh>
    <rPh sb="15" eb="16">
      <t>タ</t>
    </rPh>
    <rPh sb="17" eb="19">
      <t>カイゴ</t>
    </rPh>
    <rPh sb="19" eb="21">
      <t>ジギョウ</t>
    </rPh>
    <rPh sb="21" eb="22">
      <t>ショ</t>
    </rPh>
    <rPh sb="23" eb="25">
      <t>イリョウ</t>
    </rPh>
    <rPh sb="25" eb="27">
      <t>キカン</t>
    </rPh>
    <rPh sb="28" eb="30">
      <t>エイヨウ</t>
    </rPh>
    <rPh sb="42" eb="44">
      <t>レンケイ</t>
    </rPh>
    <rPh sb="47" eb="49">
      <t>カンリ</t>
    </rPh>
    <rPh sb="49" eb="52">
      <t>エイヨウシ</t>
    </rPh>
    <rPh sb="54" eb="57">
      <t>メイイジョウ</t>
    </rPh>
    <rPh sb="57" eb="59">
      <t>ハイチ</t>
    </rPh>
    <rPh sb="90" eb="92">
      <t>バアイ</t>
    </rPh>
    <rPh sb="94" eb="96">
      <t>ヨウケン</t>
    </rPh>
    <rPh sb="97" eb="98">
      <t>ミ</t>
    </rPh>
    <phoneticPr fontId="2"/>
  </si>
  <si>
    <r>
      <t xml:space="preserve">栄養ケア計画の内容について、利用者またはその家族に説明し、同意を得ている。
</t>
    </r>
    <r>
      <rPr>
        <b/>
        <sz val="9"/>
        <color indexed="8"/>
        <rFont val="ＭＳ Ｐゴシック"/>
        <family val="3"/>
      </rPr>
      <t>※同意を得られた日以降に加算は算定できます。</t>
    </r>
    <rPh sb="0" eb="2">
      <t>エイヨウ</t>
    </rPh>
    <rPh sb="4" eb="6">
      <t>ケイカク</t>
    </rPh>
    <rPh sb="7" eb="9">
      <t>ナイヨウ</t>
    </rPh>
    <rPh sb="14" eb="17">
      <t>リヨウシャ</t>
    </rPh>
    <rPh sb="22" eb="24">
      <t>カゾク</t>
    </rPh>
    <rPh sb="25" eb="27">
      <t>セツメイ</t>
    </rPh>
    <rPh sb="29" eb="31">
      <t>ドウイ</t>
    </rPh>
    <rPh sb="32" eb="33">
      <t>エ</t>
    </rPh>
    <rPh sb="39" eb="41">
      <t>ドウイ</t>
    </rPh>
    <rPh sb="42" eb="43">
      <t>エ</t>
    </rPh>
    <rPh sb="46" eb="47">
      <t>ヒ</t>
    </rPh>
    <rPh sb="47" eb="49">
      <t>イコウ</t>
    </rPh>
    <rPh sb="50" eb="52">
      <t>カサン</t>
    </rPh>
    <rPh sb="53" eb="55">
      <t>サンテイ</t>
    </rPh>
    <phoneticPr fontId="2"/>
  </si>
  <si>
    <r>
      <t xml:space="preserve">３月以内の期間に限り、１月につき２回を限度として算定している。
</t>
    </r>
    <r>
      <rPr>
        <sz val="9"/>
        <color indexed="8"/>
        <rFont val="ＭＳ Ｐゴシック"/>
        <family val="3"/>
      </rPr>
      <t>※ただし、栄養改善サービスのの評価の結果、低栄養状態が改善せず、栄養改善サービスを引き続き行うことが必要と認められる利用者については、引き続き算定できます。</t>
    </r>
    <rPh sb="1" eb="2">
      <t>ツキ</t>
    </rPh>
    <rPh sb="2" eb="4">
      <t>イナイ</t>
    </rPh>
    <rPh sb="5" eb="7">
      <t>キカン</t>
    </rPh>
    <rPh sb="8" eb="9">
      <t>カギ</t>
    </rPh>
    <rPh sb="12" eb="13">
      <t>ツキ</t>
    </rPh>
    <rPh sb="17" eb="18">
      <t>カイ</t>
    </rPh>
    <rPh sb="19" eb="21">
      <t>ゲンド</t>
    </rPh>
    <rPh sb="24" eb="26">
      <t>サンテイ</t>
    </rPh>
    <rPh sb="37" eb="41">
      <t>エイヨウカイゼン</t>
    </rPh>
    <rPh sb="47" eb="49">
      <t>ヒョウカ</t>
    </rPh>
    <rPh sb="50" eb="52">
      <t>ケッカ</t>
    </rPh>
    <rPh sb="53" eb="56">
      <t>テイエイヨウ</t>
    </rPh>
    <rPh sb="56" eb="58">
      <t>ジョウタイ</t>
    </rPh>
    <rPh sb="59" eb="61">
      <t>カイゼン</t>
    </rPh>
    <rPh sb="64" eb="68">
      <t>エイヨウカイゼン</t>
    </rPh>
    <rPh sb="73" eb="74">
      <t>ヒ</t>
    </rPh>
    <rPh sb="75" eb="76">
      <t>ツヅ</t>
    </rPh>
    <rPh sb="77" eb="78">
      <t>オコナ</t>
    </rPh>
    <rPh sb="82" eb="84">
      <t>ヒツヨウ</t>
    </rPh>
    <rPh sb="85" eb="86">
      <t>ミト</t>
    </rPh>
    <rPh sb="90" eb="93">
      <t>リヨウシャ</t>
    </rPh>
    <rPh sb="99" eb="100">
      <t>ヒ</t>
    </rPh>
    <rPh sb="101" eb="102">
      <t>ツヅ</t>
    </rPh>
    <rPh sb="103" eb="105">
      <t>サンテイ</t>
    </rPh>
    <phoneticPr fontId="2"/>
  </si>
  <si>
    <r>
      <t xml:space="preserve">３月以内の期間に限り、１月につき２回を限度として算定している。
</t>
    </r>
    <r>
      <rPr>
        <sz val="9"/>
        <color indexed="8"/>
        <rFont val="ＭＳ Ｐゴシック"/>
        <family val="3"/>
      </rPr>
      <t>※ただし、口腔機能向上サービスのの評価の結果、口腔機能が向上せず、口腔機能向上サービスを引き続き行うことが必要と認められる利用者については、引き続き算定できます。</t>
    </r>
    <rPh sb="1" eb="2">
      <t>ツキ</t>
    </rPh>
    <rPh sb="2" eb="4">
      <t>イナイ</t>
    </rPh>
    <rPh sb="5" eb="7">
      <t>キカン</t>
    </rPh>
    <rPh sb="8" eb="9">
      <t>カギ</t>
    </rPh>
    <rPh sb="12" eb="13">
      <t>ツキ</t>
    </rPh>
    <rPh sb="17" eb="18">
      <t>カイ</t>
    </rPh>
    <rPh sb="19" eb="21">
      <t>ゲンド</t>
    </rPh>
    <rPh sb="24" eb="26">
      <t>サンテイ</t>
    </rPh>
    <rPh sb="37" eb="39">
      <t>コウクウ</t>
    </rPh>
    <rPh sb="39" eb="41">
      <t>キノウ</t>
    </rPh>
    <rPh sb="41" eb="43">
      <t>コウジョウ</t>
    </rPh>
    <rPh sb="49" eb="51">
      <t>ヒョウカ</t>
    </rPh>
    <rPh sb="52" eb="54">
      <t>ケッカ</t>
    </rPh>
    <rPh sb="55" eb="57">
      <t>コウクウ</t>
    </rPh>
    <rPh sb="57" eb="59">
      <t>キノウ</t>
    </rPh>
    <rPh sb="60" eb="62">
      <t>コウジョウ</t>
    </rPh>
    <rPh sb="65" eb="67">
      <t>コウクウ</t>
    </rPh>
    <rPh sb="67" eb="69">
      <t>キノウ</t>
    </rPh>
    <rPh sb="69" eb="71">
      <t>コウジョウ</t>
    </rPh>
    <rPh sb="76" eb="77">
      <t>ヒ</t>
    </rPh>
    <rPh sb="78" eb="79">
      <t>ツヅ</t>
    </rPh>
    <rPh sb="80" eb="81">
      <t>オコナ</t>
    </rPh>
    <rPh sb="85" eb="87">
      <t>ヒツヨウ</t>
    </rPh>
    <rPh sb="88" eb="89">
      <t>ミト</t>
    </rPh>
    <rPh sb="93" eb="96">
      <t>リヨウシャ</t>
    </rPh>
    <rPh sb="102" eb="103">
      <t>ヒ</t>
    </rPh>
    <rPh sb="104" eb="105">
      <t>ツヅ</t>
    </rPh>
    <rPh sb="106" eb="108">
      <t>サンテイ</t>
    </rPh>
    <phoneticPr fontId="2"/>
  </si>
  <si>
    <r>
      <t xml:space="preserve">口腔機能改善管理指導計画の内容について、利用者またはその家族に説明し、同意を得ている。
</t>
    </r>
    <r>
      <rPr>
        <b/>
        <sz val="9"/>
        <color indexed="8"/>
        <rFont val="ＭＳ Ｐゴシック"/>
        <family val="3"/>
      </rPr>
      <t>※同意を得られた日以降に加算は算定できます。</t>
    </r>
    <rPh sb="0" eb="2">
      <t>コウクウ</t>
    </rPh>
    <rPh sb="2" eb="4">
      <t>キノウ</t>
    </rPh>
    <rPh sb="4" eb="6">
      <t>カイゼン</t>
    </rPh>
    <rPh sb="6" eb="8">
      <t>カンリ</t>
    </rPh>
    <rPh sb="8" eb="10">
      <t>シドウ</t>
    </rPh>
    <rPh sb="10" eb="12">
      <t>ケイカク</t>
    </rPh>
    <rPh sb="13" eb="15">
      <t>ナイヨウ</t>
    </rPh>
    <rPh sb="20" eb="23">
      <t>リヨウシャ</t>
    </rPh>
    <rPh sb="28" eb="30">
      <t>カゾク</t>
    </rPh>
    <rPh sb="31" eb="33">
      <t>セツメイ</t>
    </rPh>
    <rPh sb="35" eb="37">
      <t>ドウイ</t>
    </rPh>
    <rPh sb="38" eb="39">
      <t>エ</t>
    </rPh>
    <rPh sb="45" eb="47">
      <t>ドウイ</t>
    </rPh>
    <rPh sb="48" eb="49">
      <t>エ</t>
    </rPh>
    <rPh sb="52" eb="53">
      <t>ヒ</t>
    </rPh>
    <rPh sb="53" eb="55">
      <t>イコウ</t>
    </rPh>
    <rPh sb="56" eb="58">
      <t>カサン</t>
    </rPh>
    <rPh sb="59" eb="61">
      <t>サンテイ</t>
    </rPh>
    <phoneticPr fontId="2"/>
  </si>
  <si>
    <r>
      <t xml:space="preserve">事業所と同一建物に居住する利用者に対してサービスを行った場合は、所定単位数を減算している。
</t>
    </r>
    <r>
      <rPr>
        <sz val="9"/>
        <color indexed="8"/>
        <rFont val="ＭＳ Ｐゴシック"/>
        <family val="3"/>
      </rPr>
      <t>※ただし、傷病その他やむを得ない事情により送迎が必要であると認められる利用者に対して送迎を行った場合は、必要ありません。</t>
    </r>
    <rPh sb="0" eb="3">
      <t>ジギョウショ</t>
    </rPh>
    <rPh sb="4" eb="8">
      <t>ドウイツタテモノ</t>
    </rPh>
    <rPh sb="9" eb="11">
      <t>キョジュウ</t>
    </rPh>
    <rPh sb="13" eb="16">
      <t>リヨウシャ</t>
    </rPh>
    <rPh sb="17" eb="18">
      <t>タイ</t>
    </rPh>
    <rPh sb="25" eb="26">
      <t>オコナ</t>
    </rPh>
    <rPh sb="28" eb="30">
      <t>バアイ</t>
    </rPh>
    <rPh sb="32" eb="34">
      <t>ショテイ</t>
    </rPh>
    <rPh sb="34" eb="36">
      <t>タンイ</t>
    </rPh>
    <rPh sb="36" eb="37">
      <t>スウ</t>
    </rPh>
    <rPh sb="38" eb="40">
      <t>ゲンサン</t>
    </rPh>
    <rPh sb="51" eb="53">
      <t>ショウビョウ</t>
    </rPh>
    <rPh sb="55" eb="56">
      <t>タ</t>
    </rPh>
    <rPh sb="59" eb="60">
      <t>エ</t>
    </rPh>
    <rPh sb="62" eb="64">
      <t>ジジョウ</t>
    </rPh>
    <rPh sb="67" eb="69">
      <t>ソウゲイ</t>
    </rPh>
    <rPh sb="70" eb="72">
      <t>ヒツヨウ</t>
    </rPh>
    <rPh sb="76" eb="77">
      <t>ミト</t>
    </rPh>
    <rPh sb="81" eb="84">
      <t>リヨウシャ</t>
    </rPh>
    <rPh sb="85" eb="86">
      <t>タイ</t>
    </rPh>
    <rPh sb="88" eb="90">
      <t>ソウゲイ</t>
    </rPh>
    <rPh sb="91" eb="92">
      <t>オコナ</t>
    </rPh>
    <rPh sb="94" eb="96">
      <t>バアイ</t>
    </rPh>
    <rPh sb="98" eb="100">
      <t>ヒツヨウ</t>
    </rPh>
    <phoneticPr fontId="2"/>
  </si>
  <si>
    <t>今年度の研修の実施日又は実施予定日を記載してください。</t>
    <rPh sb="0" eb="1">
      <t>コン</t>
    </rPh>
    <rPh sb="2" eb="3">
      <t>ド</t>
    </rPh>
    <rPh sb="4" eb="6">
      <t>ケンシュウ</t>
    </rPh>
    <rPh sb="7" eb="10">
      <t>ジッシビ</t>
    </rPh>
    <rPh sb="10" eb="11">
      <t>マタ</t>
    </rPh>
    <rPh sb="12" eb="14">
      <t>ジッシ</t>
    </rPh>
    <rPh sb="14" eb="16">
      <t>ヨテイ</t>
    </rPh>
    <rPh sb="16" eb="17">
      <t>ヒ</t>
    </rPh>
    <rPh sb="18" eb="20">
      <t>キサイ</t>
    </rPh>
    <phoneticPr fontId="2"/>
  </si>
  <si>
    <t>今年度の非常災害訓練の実施日または実施予定日はいつですか？</t>
    <rPh sb="0" eb="1">
      <t>コン</t>
    </rPh>
    <rPh sb="1" eb="3">
      <t>ネンド</t>
    </rPh>
    <rPh sb="4" eb="6">
      <t>ヒジョウ</t>
    </rPh>
    <rPh sb="6" eb="8">
      <t>サイガイ</t>
    </rPh>
    <rPh sb="8" eb="10">
      <t>クンレン</t>
    </rPh>
    <rPh sb="11" eb="13">
      <t>ジッシ</t>
    </rPh>
    <rPh sb="13" eb="14">
      <t>ヒ</t>
    </rPh>
    <rPh sb="17" eb="19">
      <t>ジッシ</t>
    </rPh>
    <rPh sb="19" eb="21">
      <t>ヨテイ</t>
    </rPh>
    <rPh sb="21" eb="22">
      <t>ヒ</t>
    </rPh>
    <phoneticPr fontId="2"/>
  </si>
  <si>
    <t>※常に最新の情報を掲示しておいてください。事業所で掲示する場合は、壁等に貼り付ける方法の他、ファイルや冊子にするなどし、誰もが見やすい場所に整備してください。</t>
    <rPh sb="1" eb="2">
      <t>ツネ</t>
    </rPh>
    <rPh sb="3" eb="5">
      <t>サイシン</t>
    </rPh>
    <rPh sb="6" eb="8">
      <t>ジョウホウ</t>
    </rPh>
    <rPh sb="9" eb="11">
      <t>ケイジ</t>
    </rPh>
    <rPh sb="21" eb="24">
      <t>ジギョウショ</t>
    </rPh>
    <rPh sb="25" eb="27">
      <t>ケイジ</t>
    </rPh>
    <rPh sb="29" eb="31">
      <t>バアイ</t>
    </rPh>
    <rPh sb="33" eb="34">
      <t>カベ</t>
    </rPh>
    <rPh sb="34" eb="35">
      <t>トウ</t>
    </rPh>
    <rPh sb="36" eb="37">
      <t>ハ</t>
    </rPh>
    <rPh sb="38" eb="39">
      <t>ツ</t>
    </rPh>
    <rPh sb="41" eb="43">
      <t>ホウホウ</t>
    </rPh>
    <rPh sb="44" eb="45">
      <t>タ</t>
    </rPh>
    <rPh sb="51" eb="53">
      <t>サッシ</t>
    </rPh>
    <rPh sb="60" eb="61">
      <t>ダレ</t>
    </rPh>
    <rPh sb="63" eb="64">
      <t>ミ</t>
    </rPh>
    <rPh sb="67" eb="69">
      <t>バショ</t>
    </rPh>
    <rPh sb="70" eb="72">
      <t>セイビ</t>
    </rPh>
    <phoneticPr fontId="2"/>
  </si>
  <si>
    <t>２４　業務継続計画の策定等</t>
    <rPh sb="3" eb="5">
      <t>ギョウム</t>
    </rPh>
    <rPh sb="5" eb="7">
      <t>ケイゾク</t>
    </rPh>
    <rPh sb="7" eb="9">
      <t>ケイカク</t>
    </rPh>
    <rPh sb="10" eb="12">
      <t>サクテイ</t>
    </rPh>
    <rPh sb="12" eb="13">
      <t>トウ</t>
    </rPh>
    <phoneticPr fontId="2"/>
  </si>
  <si>
    <t>２５　定員の遵守</t>
    <rPh sb="3" eb="5">
      <t>テイイン</t>
    </rPh>
    <rPh sb="6" eb="8">
      <t>ジュンシュ</t>
    </rPh>
    <phoneticPr fontId="2"/>
  </si>
  <si>
    <t>２１　運営規程</t>
    <rPh sb="3" eb="5">
      <t>ウンエイ</t>
    </rPh>
    <rPh sb="5" eb="7">
      <t>キテイ</t>
    </rPh>
    <phoneticPr fontId="2"/>
  </si>
  <si>
    <t>２２　管理者の責務</t>
    <rPh sb="3" eb="6">
      <t>カンリシャ</t>
    </rPh>
    <rPh sb="7" eb="9">
      <t>セキム</t>
    </rPh>
    <phoneticPr fontId="2"/>
  </si>
  <si>
    <t>【定員超過利用減算】　</t>
    <rPh sb="1" eb="3">
      <t>テイイン</t>
    </rPh>
    <rPh sb="3" eb="5">
      <t>チョウカ</t>
    </rPh>
    <rPh sb="5" eb="7">
      <t>リヨウ</t>
    </rPh>
    <rPh sb="7" eb="9">
      <t>ゲンサン</t>
    </rPh>
    <phoneticPr fontId="2"/>
  </si>
  <si>
    <t>【延長加算】</t>
    <rPh sb="1" eb="3">
      <t>エンチョウ</t>
    </rPh>
    <rPh sb="3" eb="5">
      <t>カサン</t>
    </rPh>
    <phoneticPr fontId="2"/>
  </si>
  <si>
    <t>【口腔・栄養スクリーニング加算（Ⅰ）（Ⅱ）】</t>
    <rPh sb="1" eb="3">
      <t>コウクウ</t>
    </rPh>
    <rPh sb="4" eb="6">
      <t>エイヨウ</t>
    </rPh>
    <rPh sb="13" eb="15">
      <t>カサン</t>
    </rPh>
    <phoneticPr fontId="2"/>
  </si>
  <si>
    <t>【介護職員処遇改善加算（Ⅰ）（Ⅱ）（Ⅲ）（Ⅳ）】</t>
    <rPh sb="1" eb="3">
      <t>カイゴ</t>
    </rPh>
    <rPh sb="3" eb="5">
      <t>ショクイン</t>
    </rPh>
    <rPh sb="5" eb="7">
      <t>ショグウ</t>
    </rPh>
    <rPh sb="7" eb="9">
      <t>カイゼン</t>
    </rPh>
    <rPh sb="9" eb="11">
      <t>カサン</t>
    </rPh>
    <phoneticPr fontId="2"/>
  </si>
  <si>
    <r>
      <t xml:space="preserve">事業所の利用者等の定員を上回る利用者等を入所等させている場合においては、介護給付費の減額を行っている。
</t>
    </r>
    <r>
      <rPr>
        <b/>
        <sz val="9"/>
        <color indexed="8"/>
        <rFont val="ＭＳ Ｐゴシック"/>
        <family val="3"/>
      </rPr>
      <t>※ただし、適正なサービスの提供を確保するための規定であり、定員超過利用の未然防止を図るよう努めるものです。</t>
    </r>
    <phoneticPr fontId="2"/>
  </si>
  <si>
    <t>２８　感染症の予防及びまん延の防止のための措置</t>
    <rPh sb="3" eb="6">
      <t>カンセンショウ</t>
    </rPh>
    <rPh sb="7" eb="9">
      <t>ヨボウ</t>
    </rPh>
    <rPh sb="9" eb="10">
      <t>オヨ</t>
    </rPh>
    <rPh sb="13" eb="14">
      <t>エン</t>
    </rPh>
    <rPh sb="15" eb="17">
      <t>ボウシ</t>
    </rPh>
    <rPh sb="21" eb="23">
      <t>ソチ</t>
    </rPh>
    <phoneticPr fontId="2"/>
  </si>
  <si>
    <t>２９　掲示</t>
    <rPh sb="3" eb="5">
      <t>ケイジ</t>
    </rPh>
    <phoneticPr fontId="2"/>
  </si>
  <si>
    <t>３０　秘密保持等</t>
    <rPh sb="3" eb="5">
      <t>ヒミツ</t>
    </rPh>
    <rPh sb="5" eb="7">
      <t>ホジ</t>
    </rPh>
    <rPh sb="7" eb="8">
      <t>トウ</t>
    </rPh>
    <phoneticPr fontId="2"/>
  </si>
  <si>
    <t>３１　広告</t>
    <rPh sb="3" eb="5">
      <t>コウコク</t>
    </rPh>
    <phoneticPr fontId="2"/>
  </si>
  <si>
    <t>３２　居宅介護支援事業者に対する利益供与の禁止</t>
    <rPh sb="3" eb="5">
      <t>キョタク</t>
    </rPh>
    <rPh sb="5" eb="7">
      <t>カイゴ</t>
    </rPh>
    <rPh sb="7" eb="9">
      <t>シエン</t>
    </rPh>
    <rPh sb="9" eb="11">
      <t>ジギョウ</t>
    </rPh>
    <rPh sb="11" eb="12">
      <t>シャ</t>
    </rPh>
    <rPh sb="13" eb="14">
      <t>タイ</t>
    </rPh>
    <rPh sb="16" eb="18">
      <t>リエキ</t>
    </rPh>
    <rPh sb="18" eb="20">
      <t>キョウヨ</t>
    </rPh>
    <rPh sb="21" eb="23">
      <t>キンシ</t>
    </rPh>
    <phoneticPr fontId="2"/>
  </si>
  <si>
    <t>３３　苦情処理</t>
    <rPh sb="3" eb="5">
      <t>クジョウ</t>
    </rPh>
    <rPh sb="5" eb="7">
      <t>ショリ</t>
    </rPh>
    <phoneticPr fontId="2"/>
  </si>
  <si>
    <t>３４　事故発生時の対応</t>
    <rPh sb="3" eb="5">
      <t>ジコ</t>
    </rPh>
    <rPh sb="5" eb="7">
      <t>ハッセイ</t>
    </rPh>
    <rPh sb="7" eb="8">
      <t>トキ</t>
    </rPh>
    <rPh sb="9" eb="11">
      <t>タイオウ</t>
    </rPh>
    <phoneticPr fontId="2"/>
  </si>
  <si>
    <t>３５　虐待の防止</t>
    <rPh sb="3" eb="5">
      <t>ギャクタイ</t>
    </rPh>
    <rPh sb="6" eb="8">
      <t>ボウシ</t>
    </rPh>
    <phoneticPr fontId="2"/>
  </si>
  <si>
    <t>３６　地域との連携等</t>
    <rPh sb="3" eb="5">
      <t>チイキ</t>
    </rPh>
    <rPh sb="7" eb="9">
      <t>レンケイ</t>
    </rPh>
    <rPh sb="9" eb="10">
      <t>トウ</t>
    </rPh>
    <phoneticPr fontId="2"/>
  </si>
  <si>
    <t>３７　会計の区分</t>
    <rPh sb="3" eb="5">
      <t>カイケイ</t>
    </rPh>
    <rPh sb="6" eb="8">
      <t>クブン</t>
    </rPh>
    <phoneticPr fontId="2"/>
  </si>
  <si>
    <t>３８　記録の整備</t>
    <rPh sb="3" eb="5">
      <t>キロク</t>
    </rPh>
    <rPh sb="6" eb="8">
      <t>セイビ</t>
    </rPh>
    <phoneticPr fontId="2"/>
  </si>
  <si>
    <t>※毎年市へ計画書の届出が必要です</t>
    <phoneticPr fontId="2"/>
  </si>
  <si>
    <t>利用者ごとのＡＤＬ値、栄養状態、口腔機能、認知症の状況その他の利用者の心身の状況等に係る基本的な情報を、ＬＩＦＥを用いて厚生労働省に提出している。</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ホカ</t>
    </rPh>
    <rPh sb="31" eb="34">
      <t>リヨウシャ</t>
    </rPh>
    <rPh sb="35" eb="37">
      <t>シンシン</t>
    </rPh>
    <rPh sb="38" eb="40">
      <t>ジョウキョウ</t>
    </rPh>
    <rPh sb="40" eb="41">
      <t>トウ</t>
    </rPh>
    <rPh sb="42" eb="43">
      <t>カカワ</t>
    </rPh>
    <rPh sb="44" eb="46">
      <t>キホン</t>
    </rPh>
    <rPh sb="46" eb="47">
      <t>テキ</t>
    </rPh>
    <rPh sb="48" eb="50">
      <t>ジョウホウ</t>
    </rPh>
    <rPh sb="57" eb="58">
      <t>モチ</t>
    </rPh>
    <rPh sb="60" eb="62">
      <t>コウセイ</t>
    </rPh>
    <rPh sb="62" eb="65">
      <t>ロウドウショウ</t>
    </rPh>
    <rPh sb="66" eb="68">
      <t>テイシュツ</t>
    </rPh>
    <phoneticPr fontId="2"/>
  </si>
  <si>
    <t>【サービス提供体制強化加算（Ⅰ）】</t>
    <rPh sb="5" eb="7">
      <t>テイキョウ</t>
    </rPh>
    <rPh sb="7" eb="9">
      <t>タイセイ</t>
    </rPh>
    <rPh sb="9" eb="11">
      <t>キョウカ</t>
    </rPh>
    <rPh sb="11" eb="13">
      <t>カサン</t>
    </rPh>
    <phoneticPr fontId="2"/>
  </si>
  <si>
    <t>【サービス提供体制強化加算（Ⅱ）】</t>
    <rPh sb="5" eb="7">
      <t>テイキョウ</t>
    </rPh>
    <rPh sb="7" eb="9">
      <t>タイセイ</t>
    </rPh>
    <rPh sb="9" eb="11">
      <t>キョウカ</t>
    </rPh>
    <rPh sb="11" eb="13">
      <t>カサン</t>
    </rPh>
    <phoneticPr fontId="2"/>
  </si>
  <si>
    <t>【サービス提供体制強化加算（Ⅲ）】</t>
    <rPh sb="5" eb="7">
      <t>テイキョウ</t>
    </rPh>
    <rPh sb="7" eb="9">
      <t>タイセイ</t>
    </rPh>
    <rPh sb="9" eb="11">
      <t>キョウカ</t>
    </rPh>
    <rPh sb="11" eb="13">
      <t>カサン</t>
    </rPh>
    <phoneticPr fontId="2"/>
  </si>
  <si>
    <t>【サービス提供体制強化加算（共通）】</t>
    <rPh sb="5" eb="7">
      <t>テイキョウ</t>
    </rPh>
    <rPh sb="7" eb="9">
      <t>タイセイ</t>
    </rPh>
    <rPh sb="9" eb="11">
      <t>キョウカ</t>
    </rPh>
    <rPh sb="11" eb="13">
      <t>カサン</t>
    </rPh>
    <rPh sb="14" eb="16">
      <t>キョウツウ</t>
    </rPh>
    <phoneticPr fontId="2"/>
  </si>
  <si>
    <r>
      <t>定員超過利用、あるいは人員基準欠如に該当して</t>
    </r>
    <r>
      <rPr>
        <u/>
        <sz val="11"/>
        <color indexed="8"/>
        <rFont val="ＭＳ Ｐゴシック"/>
        <family val="3"/>
      </rPr>
      <t>いない</t>
    </r>
    <r>
      <rPr>
        <sz val="11"/>
        <color indexed="8"/>
        <rFont val="ＭＳ Ｐゴシック"/>
        <family val="3"/>
      </rPr>
      <t>。</t>
    </r>
    <rPh sb="0" eb="2">
      <t>テイイン</t>
    </rPh>
    <rPh sb="2" eb="4">
      <t>チョウカ</t>
    </rPh>
    <rPh sb="4" eb="6">
      <t>リヨウ</t>
    </rPh>
    <rPh sb="11" eb="13">
      <t>ジンイン</t>
    </rPh>
    <rPh sb="13" eb="15">
      <t>キジュン</t>
    </rPh>
    <rPh sb="15" eb="17">
      <t>ケツジョ</t>
    </rPh>
    <rPh sb="18" eb="20">
      <t>ガイトウ</t>
    </rPh>
    <phoneticPr fontId="2"/>
  </si>
  <si>
    <t>職員の割合の算出に当たっては、常勤換算方法により算出した前年度（３月を除く）の平均を用いている。ただし、前年度の実績が６月に満たない事業所（新規開設や再開を含む）については、届出日の属する月の前３か月について、常勤換算方法により算出した平均を用いている。</t>
    <phoneticPr fontId="7"/>
  </si>
  <si>
    <t>前３か月間の実績により加算を算定している事業所は、届出を行った月以降においても、直近３月間の職員の割合につき、毎月継続的に所定の割合を維持し、その割合については、毎月記録している。</t>
    <phoneticPr fontId="7"/>
  </si>
  <si>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LIFEで提出している。</t>
    <phoneticPr fontId="2"/>
  </si>
  <si>
    <t>ADLの評価は、一定の研修を受けた者がBarthel index（バーセルインデックス）を用いて行っている。</t>
    <rPh sb="4" eb="6">
      <t>ヒョウカ</t>
    </rPh>
    <rPh sb="8" eb="10">
      <t>イッテイ</t>
    </rPh>
    <rPh sb="11" eb="13">
      <t>ケンシュウ</t>
    </rPh>
    <rPh sb="14" eb="15">
      <t>ウ</t>
    </rPh>
    <rPh sb="17" eb="18">
      <t>モノ</t>
    </rPh>
    <rPh sb="45" eb="46">
      <t>モチ</t>
    </rPh>
    <rPh sb="48" eb="49">
      <t>オコナ</t>
    </rPh>
    <phoneticPr fontId="2"/>
  </si>
  <si>
    <t>指定認知症対応型通所介護事業所の介護職員の総数のうち、介護福祉士の占める割合が100分の70以上である。</t>
    <rPh sb="16" eb="18">
      <t>カイゴ</t>
    </rPh>
    <rPh sb="18" eb="20">
      <t>ショクイン</t>
    </rPh>
    <rPh sb="21" eb="23">
      <t>ソウスウ</t>
    </rPh>
    <rPh sb="27" eb="29">
      <t>カイゴ</t>
    </rPh>
    <rPh sb="29" eb="32">
      <t>フクシシ</t>
    </rPh>
    <rPh sb="33" eb="34">
      <t>シ</t>
    </rPh>
    <rPh sb="36" eb="38">
      <t>ワリアイ</t>
    </rPh>
    <rPh sb="42" eb="43">
      <t>ブン</t>
    </rPh>
    <rPh sb="46" eb="48">
      <t>イジョウ</t>
    </rPh>
    <phoneticPr fontId="2"/>
  </si>
  <si>
    <t>指定認知症対応型通所介護事業所の介護職員の総数のうち、勤続年数10年以上の介護福祉士の占める割合が100分の25以上である。</t>
    <phoneticPr fontId="2"/>
  </si>
  <si>
    <t>当該指定認知症対応型通所介護が仮に介護職員等処遇改善加算（Ⅳ）を算定した場合に算定することが見込まれる額の１／２以上を基本給又は決まって毎月支払われる手当に充てるものである。</t>
    <rPh sb="0" eb="2">
      <t>トウガイ</t>
    </rPh>
    <rPh sb="2" eb="4">
      <t>シテイ</t>
    </rPh>
    <rPh sb="15" eb="16">
      <t>カリ</t>
    </rPh>
    <rPh sb="17" eb="19">
      <t>カイゴ</t>
    </rPh>
    <rPh sb="19" eb="21">
      <t>ショクイン</t>
    </rPh>
    <rPh sb="21" eb="22">
      <t>トウ</t>
    </rPh>
    <rPh sb="22" eb="24">
      <t>ショグウ</t>
    </rPh>
    <rPh sb="24" eb="26">
      <t>カイゼン</t>
    </rPh>
    <rPh sb="26" eb="28">
      <t>カサン</t>
    </rPh>
    <rPh sb="32" eb="34">
      <t>サンテイ</t>
    </rPh>
    <rPh sb="36" eb="38">
      <t>バアイ</t>
    </rPh>
    <rPh sb="39" eb="41">
      <t>サンテイ</t>
    </rPh>
    <rPh sb="46" eb="48">
      <t>ミコ</t>
    </rPh>
    <rPh sb="51" eb="52">
      <t>ガク</t>
    </rPh>
    <rPh sb="56" eb="58">
      <t>イジョウ</t>
    </rPh>
    <rPh sb="59" eb="62">
      <t>キホンキュウ</t>
    </rPh>
    <rPh sb="62" eb="63">
      <t>マタ</t>
    </rPh>
    <rPh sb="64" eb="65">
      <t>キ</t>
    </rPh>
    <rPh sb="68" eb="70">
      <t>マイツキ</t>
    </rPh>
    <rPh sb="70" eb="72">
      <t>シハラ</t>
    </rPh>
    <rPh sb="75" eb="77">
      <t>テアテ</t>
    </rPh>
    <rPh sb="78" eb="79">
      <t>ア</t>
    </rPh>
    <phoneticPr fontId="7"/>
  </si>
  <si>
    <t>事業年度ごとに当該事業所の職員の処遇改善に関する実績を市町村長に報告している。</t>
    <rPh sb="0" eb="2">
      <t>ジギョウ</t>
    </rPh>
    <rPh sb="2" eb="4">
      <t>ネンド</t>
    </rPh>
    <rPh sb="7" eb="9">
      <t>トウガイ</t>
    </rPh>
    <rPh sb="9" eb="12">
      <t>ジギョウショ</t>
    </rPh>
    <rPh sb="13" eb="15">
      <t>ショクイン</t>
    </rPh>
    <rPh sb="16" eb="18">
      <t>ショグウ</t>
    </rPh>
    <rPh sb="18" eb="20">
      <t>カイゼン</t>
    </rPh>
    <rPh sb="21" eb="22">
      <t>カン</t>
    </rPh>
    <rPh sb="24" eb="26">
      <t>ジッセキ</t>
    </rPh>
    <rPh sb="27" eb="30">
      <t>シチョウソン</t>
    </rPh>
    <rPh sb="30" eb="31">
      <t>チョウ</t>
    </rPh>
    <rPh sb="32" eb="34">
      <t>ホウコク</t>
    </rPh>
    <phoneticPr fontId="7"/>
  </si>
  <si>
    <t>算定日が属する月の前１２月間において、労働基準法、労働者災害補償保険法、最低賃金法、労働安全衛生法、雇用保険法その他の労働に関する法令に違反し、罰金以上の刑に処せられていない。</t>
    <rPh sb="0" eb="2">
      <t>サンテイ</t>
    </rPh>
    <rPh sb="2" eb="3">
      <t>ヒ</t>
    </rPh>
    <rPh sb="4" eb="5">
      <t>ゾク</t>
    </rPh>
    <rPh sb="7" eb="8">
      <t>ツキ</t>
    </rPh>
    <rPh sb="9" eb="10">
      <t>ゼン</t>
    </rPh>
    <rPh sb="12" eb="13">
      <t>ガツ</t>
    </rPh>
    <rPh sb="13" eb="14">
      <t>カン</t>
    </rPh>
    <rPh sb="19" eb="21">
      <t>ロウドウ</t>
    </rPh>
    <rPh sb="21" eb="24">
      <t>キジュンホウ</t>
    </rPh>
    <rPh sb="25" eb="28">
      <t>ロウドウシャ</t>
    </rPh>
    <rPh sb="28" eb="30">
      <t>サイガイ</t>
    </rPh>
    <rPh sb="30" eb="32">
      <t>ホショウ</t>
    </rPh>
    <rPh sb="32" eb="34">
      <t>ホケン</t>
    </rPh>
    <rPh sb="34" eb="35">
      <t>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7"/>
  </si>
  <si>
    <t>認知症対応型通所介護におけるサービス提供体制強化加算（Ⅰ）又は（Ⅱ）のいずれかを届け出ている。</t>
    <phoneticPr fontId="7"/>
  </si>
  <si>
    <t>「２」の届出に係る計画の期間中に実施する介護職員の処遇改善の内容(賃金改善に関するものを除く)及び当該介護職員の処遇改善に要する費用の見込額をすべての介護職員に周知している。</t>
    <phoneticPr fontId="7"/>
  </si>
  <si>
    <t>「１」の賃金改善に関する計画、当該計画に係る実施期間及び実施方法その他の当該事業所の職員の処遇改善の計画等を記載した介護職員等処遇改善計画書を作成し、全ての職員に周知し、市に届け出ている。</t>
    <phoneticPr fontId="7"/>
  </si>
  <si>
    <t>指定認知症対応型通所介護事業所の利用者に直接提供する職員の総数のうち、勤続年数７年以上の者の占める割合が100分の30以上である。</t>
    <rPh sb="0" eb="2">
      <t>シテイ</t>
    </rPh>
    <rPh sb="2" eb="5">
      <t>ニンチショウ</t>
    </rPh>
    <rPh sb="5" eb="8">
      <t>タイオウガタ</t>
    </rPh>
    <rPh sb="8" eb="10">
      <t>ツウショ</t>
    </rPh>
    <rPh sb="10" eb="12">
      <t>カイゴ</t>
    </rPh>
    <rPh sb="12" eb="15">
      <t>ジギョウショ</t>
    </rPh>
    <rPh sb="16" eb="19">
      <t>リヨウシャ</t>
    </rPh>
    <rPh sb="20" eb="22">
      <t>チョクセツ</t>
    </rPh>
    <rPh sb="22" eb="24">
      <t>テイキョウ</t>
    </rPh>
    <rPh sb="26" eb="28">
      <t>ショクイン</t>
    </rPh>
    <rPh sb="29" eb="31">
      <t>ソウスウ</t>
    </rPh>
    <rPh sb="35" eb="37">
      <t>キンゾク</t>
    </rPh>
    <rPh sb="37" eb="39">
      <t>ネンスウ</t>
    </rPh>
    <rPh sb="40" eb="41">
      <t>ネン</t>
    </rPh>
    <rPh sb="41" eb="43">
      <t>イジョウ</t>
    </rPh>
    <rPh sb="44" eb="45">
      <t>モノ</t>
    </rPh>
    <rPh sb="46" eb="47">
      <t>シ</t>
    </rPh>
    <rPh sb="49" eb="51">
      <t>ワリアイ</t>
    </rPh>
    <rPh sb="55" eb="56">
      <t>ブン</t>
    </rPh>
    <rPh sb="59" eb="61">
      <t>イジョウ</t>
    </rPh>
    <phoneticPr fontId="2"/>
  </si>
  <si>
    <t>指定認知症対応型通所介護事業所の介護職員の総数のうち、介護福祉士の占める割合が100分の40以上である。</t>
    <rPh sb="0" eb="2">
      <t>シテイ</t>
    </rPh>
    <rPh sb="2" eb="5">
      <t>ニンチショウ</t>
    </rPh>
    <rPh sb="5" eb="8">
      <t>タイオウガタ</t>
    </rPh>
    <rPh sb="8" eb="10">
      <t>ツウショ</t>
    </rPh>
    <rPh sb="10" eb="12">
      <t>カイゴ</t>
    </rPh>
    <rPh sb="12" eb="15">
      <t>ジギョウショ</t>
    </rPh>
    <rPh sb="16" eb="18">
      <t>カイゴ</t>
    </rPh>
    <rPh sb="18" eb="20">
      <t>ショクイン</t>
    </rPh>
    <rPh sb="21" eb="23">
      <t>ソウスウ</t>
    </rPh>
    <rPh sb="27" eb="29">
      <t>カイゴ</t>
    </rPh>
    <rPh sb="29" eb="32">
      <t>フクシシ</t>
    </rPh>
    <rPh sb="33" eb="34">
      <t>シ</t>
    </rPh>
    <rPh sb="36" eb="38">
      <t>ワリアイ</t>
    </rPh>
    <rPh sb="42" eb="43">
      <t>ブン</t>
    </rPh>
    <rPh sb="46" eb="48">
      <t>イジョウ</t>
    </rPh>
    <phoneticPr fontId="2"/>
  </si>
  <si>
    <t>指定認知症対応型通所介護事業所の介護職員の総数のうち、介護福祉士の占める割合が100分の50以上である。</t>
    <rPh sb="0" eb="2">
      <t>シテイ</t>
    </rPh>
    <rPh sb="2" eb="5">
      <t>ニンチショウ</t>
    </rPh>
    <rPh sb="5" eb="8">
      <t>タイオウガタ</t>
    </rPh>
    <rPh sb="8" eb="10">
      <t>ツウショ</t>
    </rPh>
    <rPh sb="10" eb="12">
      <t>カイゴ</t>
    </rPh>
    <rPh sb="12" eb="15">
      <t>ジギョウショ</t>
    </rPh>
    <rPh sb="16" eb="18">
      <t>カイゴ</t>
    </rPh>
    <rPh sb="18" eb="20">
      <t>ショクイン</t>
    </rPh>
    <rPh sb="21" eb="23">
      <t>ソウスウ</t>
    </rPh>
    <rPh sb="27" eb="29">
      <t>カイゴ</t>
    </rPh>
    <rPh sb="29" eb="32">
      <t>フクシシ</t>
    </rPh>
    <rPh sb="33" eb="34">
      <t>シ</t>
    </rPh>
    <rPh sb="36" eb="38">
      <t>ワリアイ</t>
    </rPh>
    <rPh sb="42" eb="43">
      <t>ブン</t>
    </rPh>
    <rPh sb="46" eb="48">
      <t>イジョウ</t>
    </rPh>
    <phoneticPr fontId="2"/>
  </si>
  <si>
    <t>必要に応じて認知症対応型通所介護計画を見直すなど、指定認知症対応型通所介護の提供に当たって、「１」に規定する情報その他指定認知症対応型通所介護を適切かつ有効に提供するために必要な情報を活用している。</t>
    <rPh sb="27" eb="30">
      <t>ニンチショウ</t>
    </rPh>
    <rPh sb="30" eb="33">
      <t>タイオウガタ</t>
    </rPh>
    <rPh sb="33" eb="35">
      <t>ツウショ</t>
    </rPh>
    <rPh sb="35" eb="37">
      <t>カイゴ</t>
    </rPh>
    <rPh sb="59" eb="61">
      <t>シテイ</t>
    </rPh>
    <phoneticPr fontId="2"/>
  </si>
  <si>
    <t>「10」の処遇改善の内容等について、インターネットの利用その他の適切な方法により公表している。</t>
    <phoneticPr fontId="7"/>
  </si>
  <si>
    <t>経験若しくは資格等に応じて昇給する仕組み又は一定の基準に基づき定期的に昇給を判定する仕組みを設けている。</t>
    <rPh sb="0" eb="2">
      <t>ケイケン</t>
    </rPh>
    <rPh sb="2" eb="3">
      <t>モ</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4">
      <t>テイキテキ</t>
    </rPh>
    <rPh sb="35" eb="37">
      <t>ショウキュウ</t>
    </rPh>
    <rPh sb="38" eb="40">
      <t>ハンテイ</t>
    </rPh>
    <rPh sb="42" eb="44">
      <t>シク</t>
    </rPh>
    <rPh sb="46" eb="47">
      <t>モウ</t>
    </rPh>
    <phoneticPr fontId="7"/>
  </si>
  <si>
    <t>口腔機能向上加算（Ⅰ）の「１」から「５」までのいずれにも適合する。</t>
    <rPh sb="0" eb="2">
      <t>コウクウ</t>
    </rPh>
    <rPh sb="2" eb="4">
      <t>キノウ</t>
    </rPh>
    <rPh sb="4" eb="6">
      <t>コウジョウ</t>
    </rPh>
    <rPh sb="6" eb="8">
      <t>カサン</t>
    </rPh>
    <rPh sb="28" eb="30">
      <t>テキゴウ</t>
    </rPh>
    <phoneticPr fontId="2"/>
  </si>
  <si>
    <t>ＡＤＬ維持等加算（Ⅰ）「１」から「4」の基準に適合している。</t>
    <rPh sb="3" eb="5">
      <t>イジ</t>
    </rPh>
    <rPh sb="5" eb="6">
      <t>トウ</t>
    </rPh>
    <rPh sb="6" eb="8">
      <t>カサン</t>
    </rPh>
    <rPh sb="20" eb="22">
      <t>キジュン</t>
    </rPh>
    <rPh sb="23" eb="25">
      <t>テキゴウ</t>
    </rPh>
    <phoneticPr fontId="2"/>
  </si>
  <si>
    <t>当該指定認知症対応型通所介護において、経験・技能のある介護職員のうち１人は、賃金改善後の賃金の見込額が年額440万円以上である。ただし、介護職員等処遇改善加算の算定見込額が少額であることその他の理由により、当該賃金改善が困難である場合はこの限りでない。</t>
    <rPh sb="56" eb="57">
      <t>マン</t>
    </rPh>
    <phoneticPr fontId="7"/>
  </si>
  <si>
    <t>介護職員等処遇改善加算の算定額に相当する賃金改善を実施している。ただし、経営の悪化等により事業の継続が困難な場合、当該事業の継続を図るために当該事業所の職員の賃金水準を見直すことはやむを得ないが、その内容について市に届け出ている。</t>
    <rPh sb="110" eb="111">
      <t>デ</t>
    </rPh>
    <phoneticPr fontId="7"/>
  </si>
  <si>
    <t>身体拘束等に関する記録</t>
    <phoneticPr fontId="2"/>
  </si>
  <si>
    <t>サービス提供に当たっては、当該利用者または他の利用者等の生命または身体を保護するため緊急やむを得ない場合を除き、身体的拘束その他、利用者の行動を制限しないようにしている。</t>
    <rPh sb="4" eb="6">
      <t>テイキョウ</t>
    </rPh>
    <rPh sb="7" eb="8">
      <t>ア</t>
    </rPh>
    <rPh sb="13" eb="15">
      <t>トウガイ</t>
    </rPh>
    <rPh sb="15" eb="18">
      <t>リヨウシャ</t>
    </rPh>
    <rPh sb="21" eb="22">
      <t>タ</t>
    </rPh>
    <rPh sb="23" eb="26">
      <t>リヨウシャ</t>
    </rPh>
    <rPh sb="26" eb="27">
      <t>トウ</t>
    </rPh>
    <rPh sb="28" eb="30">
      <t>セイメイ</t>
    </rPh>
    <rPh sb="33" eb="35">
      <t>シンタイ</t>
    </rPh>
    <rPh sb="36" eb="38">
      <t>ホゴ</t>
    </rPh>
    <rPh sb="42" eb="44">
      <t>キンキュウ</t>
    </rPh>
    <rPh sb="47" eb="48">
      <t>エ</t>
    </rPh>
    <rPh sb="50" eb="52">
      <t>バアイ</t>
    </rPh>
    <rPh sb="53" eb="54">
      <t>ノゾ</t>
    </rPh>
    <rPh sb="56" eb="59">
      <t>シンタイテキ</t>
    </rPh>
    <rPh sb="59" eb="61">
      <t>コウソク</t>
    </rPh>
    <rPh sb="63" eb="64">
      <t>タ</t>
    </rPh>
    <rPh sb="65" eb="68">
      <t>リヨウシャ</t>
    </rPh>
    <rPh sb="69" eb="71">
      <t>コウドウ</t>
    </rPh>
    <rPh sb="72" eb="74">
      <t>セイゲン</t>
    </rPh>
    <phoneticPr fontId="2"/>
  </si>
  <si>
    <t>緊急やむを得ない身体的拘束等を行う場合には、その態様及び時間、その際の利用者の心身の状況並びに緊急やむを得ない理由を記録している。</t>
    <phoneticPr fontId="2"/>
  </si>
  <si>
    <t>身体的拘束を行った場合には、常に観察し、施設で定めた様式を用いて、その「態様」及び「時間」、その際の「入所者の心身の状況」等を第三者でも把握できるよう詳細に記録している。</t>
    <phoneticPr fontId="2"/>
  </si>
  <si>
    <t>身体的拘束の必要がなくなった場合、すみやかに拘束を解除している。</t>
    <phoneticPr fontId="2"/>
  </si>
  <si>
    <t>緊急やむを得ず身体的拘束を行う場合に備えて、利用者や家族に対して「身体的拘束の内容」「目的」「理由」「拘束の時間」「時間帯」「期間」等を説明するための様式、身体拘束を行った場合に、その「態様」及び「時間」その際の「入所者の心身の状況」等を記録するための様式を定めている。</t>
    <rPh sb="22" eb="25">
      <t>リヨウシャ</t>
    </rPh>
    <phoneticPr fontId="2"/>
  </si>
  <si>
    <t>緊急やむを得ず身体的拘束を行う場合には、利用者や家族に対し、施設で定めた様式を用いて「身体的拘束の内容」「目的」「理由」「拘束の時間」「時間帯」「期間」等を詳細に説明し、理解を得ている。</t>
    <rPh sb="20" eb="23">
      <t>リヨウシャ</t>
    </rPh>
    <phoneticPr fontId="2"/>
  </si>
  <si>
    <t>緊急やむを得ず身体的拘束を行う場合に備えて、組織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る。</t>
    <rPh sb="0" eb="2">
      <t>キンキュウ</t>
    </rPh>
    <rPh sb="22" eb="24">
      <t>ソシキ</t>
    </rPh>
    <phoneticPr fontId="2"/>
  </si>
  <si>
    <t>【鎌倉市】 令和８年度　運営状況点検書</t>
    <rPh sb="1" eb="4">
      <t>カマクラシ</t>
    </rPh>
    <rPh sb="6" eb="8">
      <t>レイワ</t>
    </rPh>
    <rPh sb="9" eb="11">
      <t>ネンド</t>
    </rPh>
    <rPh sb="10" eb="11">
      <t>ガンネン</t>
    </rPh>
    <rPh sb="12" eb="14">
      <t>ウンエイ</t>
    </rPh>
    <rPh sb="14" eb="16">
      <t>ジョウキョウ</t>
    </rPh>
    <rPh sb="16" eb="18">
      <t>テンケン</t>
    </rPh>
    <rPh sb="18" eb="1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</si>
</sst>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74">
    <font>
      <sz val="11"/>
      <name val="ＭＳ Ｐゴシック"/>
      <family val="3"/>
    </font>
    <font>
      <sz val="11"/>
      <name val="ＭＳ Ｐゴシック"/>
      <family val="3"/>
    </font>
    <font>
      <sz val="6"/>
      <name val="ＭＳ Ｐゴシック"/>
      <family val="3"/>
    </font>
    <font>
      <sz val="11"/>
      <name val="HG丸ｺﾞｼｯｸM-PRO"/>
      <family val="3"/>
    </font>
    <font>
      <sz val="12"/>
      <name val="HG丸ｺﾞｼｯｸM-PRO"/>
      <family val="3"/>
    </font>
    <font>
      <sz val="12"/>
      <name val="ＤＦ平成明朝体W7"/>
      <family val="3"/>
    </font>
    <font>
      <sz val="10.5"/>
      <name val="ＭＳ Ｐゴシック"/>
      <family val="3"/>
    </font>
    <font>
      <sz val="6"/>
      <name val="ＭＳ 明朝"/>
      <family val="1"/>
    </font>
    <font>
      <sz val="14"/>
      <name val="HG丸ｺﾞｼｯｸM-PRO"/>
      <family val="3"/>
    </font>
    <font>
      <b/>
      <sz val="14"/>
      <name val="HG丸ｺﾞｼｯｸM-PRO"/>
      <family val="3"/>
    </font>
    <font>
      <sz val="6"/>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6"/>
      <name val="HGSｺﾞｼｯｸE"/>
      <family val="3"/>
      <charset val="128"/>
    </font>
    <font>
      <sz val="11"/>
      <color indexed="8"/>
      <name val="ＭＳ Ｐゴシック"/>
      <family val="3"/>
    </font>
    <font>
      <b/>
      <u/>
      <sz val="11"/>
      <color indexed="8"/>
      <name val="ＭＳ Ｐゴシック"/>
      <family val="3"/>
    </font>
    <font>
      <sz val="9"/>
      <color indexed="8"/>
      <name val="ＭＳ Ｐゴシック"/>
      <family val="3"/>
    </font>
    <font>
      <b/>
      <sz val="9"/>
      <color indexed="8"/>
      <name val="ＭＳ Ｐゴシック"/>
      <family val="3"/>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B050"/>
      <name val="ＭＳ Ｐゴシック"/>
      <family val="3"/>
      <charset val="128"/>
    </font>
    <font>
      <sz val="10.5"/>
      <color rgb="FF00B050"/>
      <name val="ＭＳ Ｐゴシック"/>
      <family val="3"/>
      <charset val="128"/>
    </font>
    <font>
      <sz val="12"/>
      <color rgb="FFFFFF99"/>
      <name val="HGSｺﾞｼｯｸM"/>
      <family val="3"/>
      <charset val="128"/>
    </font>
    <font>
      <sz val="16"/>
      <color theme="1"/>
      <name val="ＭＳ Ｐゴシック"/>
      <family val="3"/>
      <charset val="128"/>
      <scheme val="minor"/>
    </font>
    <font>
      <b/>
      <sz val="16"/>
      <color rgb="FFFF0000"/>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6"/>
      <color theme="1"/>
      <name val="HGSｺﾞｼｯｸM"/>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9"/>
      <color theme="1"/>
      <name val="HG丸ｺﾞｼｯｸM-PRO"/>
      <family val="3"/>
      <charset val="128"/>
    </font>
    <font>
      <sz val="10"/>
      <color theme="1"/>
      <name val="HG丸ｺﾞｼｯｸM-PRO"/>
      <family val="3"/>
      <charset val="128"/>
    </font>
    <font>
      <sz val="14"/>
      <color theme="1"/>
      <name val="ＭＳ Ｐゴシック"/>
      <family val="3"/>
      <charset val="128"/>
    </font>
    <font>
      <sz val="10.5"/>
      <color theme="1"/>
      <name val="ＭＳ Ｐゴシック"/>
      <family val="3"/>
      <charset val="128"/>
    </font>
    <font>
      <b/>
      <sz val="20"/>
      <color theme="1"/>
      <name val="HG丸ｺﾞｼｯｸM-PRO"/>
      <family val="3"/>
      <charset val="128"/>
    </font>
    <font>
      <b/>
      <sz val="14"/>
      <color theme="1"/>
      <name val="ＭＳ Ｐゴシック"/>
      <family val="3"/>
      <charset val="128"/>
    </font>
    <font>
      <b/>
      <sz val="11"/>
      <color theme="1"/>
      <name val="HG丸ｺﾞｼｯｸM-PRO"/>
      <family val="3"/>
      <charset val="128"/>
    </font>
    <font>
      <b/>
      <sz val="12"/>
      <color theme="1"/>
      <name val="ＭＳ Ｐゴシック"/>
      <family val="3"/>
      <charset val="128"/>
    </font>
    <font>
      <sz val="9"/>
      <color theme="1"/>
      <name val="HG丸ｺﾞｼｯｸM-PRO"/>
      <family val="3"/>
      <charset val="128"/>
    </font>
    <font>
      <sz val="12"/>
      <color theme="1"/>
      <name val="ＭＳ Ｐゴシック"/>
      <family val="3"/>
      <charset val="128"/>
    </font>
    <font>
      <b/>
      <sz val="9"/>
      <color theme="1"/>
      <name val="ＭＳ Ｐゴシック"/>
      <family val="3"/>
      <charset val="128"/>
    </font>
    <font>
      <b/>
      <sz val="10"/>
      <color theme="1"/>
      <name val="HG丸ｺﾞｼｯｸM-PRO"/>
      <family val="3"/>
      <charset val="128"/>
    </font>
    <font>
      <sz val="11"/>
      <color theme="1"/>
      <name val="ＭＳ Ｐゴシック"/>
      <family val="3"/>
    </font>
    <font>
      <sz val="14"/>
      <color theme="1"/>
      <name val="ＭＳ Ｐゴシック"/>
      <family val="3"/>
    </font>
    <font>
      <u/>
      <sz val="11"/>
      <color indexed="8"/>
      <name val="ＭＳ Ｐゴシック"/>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s>
  <borders count="15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bottom style="dashed">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dotted">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ashed">
        <color indexed="64"/>
      </bottom>
      <diagonal/>
    </border>
  </borders>
  <cellStyleXfs count="43">
    <xf numFmtId="0" fontId="0" fillId="0" borderId="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0" borderId="0" applyNumberFormat="0" applyFill="0" applyBorder="0" applyAlignment="0" applyProtection="0">
      <alignment vertical="center"/>
    </xf>
    <xf numFmtId="0" fontId="32" fillId="29" borderId="143" applyNumberFormat="0" applyAlignment="0" applyProtection="0">
      <alignment vertical="center"/>
    </xf>
    <xf numFmtId="0" fontId="33" fillId="30" borderId="0" applyNumberFormat="0" applyBorder="0" applyAlignment="0" applyProtection="0">
      <alignment vertical="center"/>
    </xf>
    <xf numFmtId="0" fontId="1" fillId="3" borderId="144" applyNumberFormat="0" applyFont="0" applyAlignment="0" applyProtection="0">
      <alignment vertical="center"/>
    </xf>
    <xf numFmtId="0" fontId="34" fillId="0" borderId="145" applyNumberFormat="0" applyFill="0" applyAlignment="0" applyProtection="0">
      <alignment vertical="center"/>
    </xf>
    <xf numFmtId="0" fontId="35" fillId="31" borderId="0" applyNumberFormat="0" applyBorder="0" applyAlignment="0" applyProtection="0">
      <alignment vertical="center"/>
    </xf>
    <xf numFmtId="0" fontId="36" fillId="32" borderId="146" applyNumberFormat="0" applyAlignment="0" applyProtection="0">
      <alignment vertical="center"/>
    </xf>
    <xf numFmtId="0" fontId="37" fillId="0" borderId="0" applyNumberFormat="0" applyFill="0" applyBorder="0" applyAlignment="0" applyProtection="0">
      <alignment vertical="center"/>
    </xf>
    <xf numFmtId="38" fontId="1" fillId="0" borderId="0" applyFont="0" applyFill="0" applyBorder="0" applyAlignment="0" applyProtection="0">
      <alignment vertical="center"/>
    </xf>
    <xf numFmtId="0" fontId="38" fillId="0" borderId="147" applyNumberFormat="0" applyFill="0" applyAlignment="0" applyProtection="0">
      <alignment vertical="center"/>
    </xf>
    <xf numFmtId="0" fontId="39" fillId="0" borderId="148" applyNumberFormat="0" applyFill="0" applyAlignment="0" applyProtection="0">
      <alignment vertical="center"/>
    </xf>
    <xf numFmtId="0" fontId="40" fillId="0" borderId="149" applyNumberFormat="0" applyFill="0" applyAlignment="0" applyProtection="0">
      <alignment vertical="center"/>
    </xf>
    <xf numFmtId="0" fontId="40" fillId="0" borderId="0" applyNumberFormat="0" applyFill="0" applyBorder="0" applyAlignment="0" applyProtection="0">
      <alignment vertical="center"/>
    </xf>
    <xf numFmtId="0" fontId="41" fillId="0" borderId="150" applyNumberFormat="0" applyFill="0" applyAlignment="0" applyProtection="0">
      <alignment vertical="center"/>
    </xf>
    <xf numFmtId="0" fontId="42" fillId="32" borderId="151" applyNumberFormat="0" applyAlignment="0" applyProtection="0">
      <alignment vertical="center"/>
    </xf>
    <xf numFmtId="0" fontId="43" fillId="0" borderId="0" applyNumberFormat="0" applyFill="0" applyBorder="0" applyAlignment="0" applyProtection="0">
      <alignment vertical="center"/>
    </xf>
    <xf numFmtId="0" fontId="44" fillId="2" borderId="146" applyNumberFormat="0" applyAlignment="0" applyProtection="0">
      <alignment vertical="center"/>
    </xf>
    <xf numFmtId="0" fontId="45" fillId="33" borderId="0" applyNumberFormat="0" applyBorder="0" applyAlignment="0" applyProtection="0">
      <alignment vertical="center"/>
    </xf>
  </cellStyleXfs>
  <cellXfs count="830">
    <xf numFmtId="0" fontId="0" fillId="0" borderId="0" xfId="0"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5" fillId="0" borderId="0" xfId="0" applyFont="1" applyBorder="1" applyAlignment="1">
      <alignment horizontal="left" vertical="top"/>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0" xfId="0" applyFont="1" applyFill="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0" fillId="0" borderId="0" xfId="0" applyFont="1" applyAlignment="1">
      <alignment vertical="center"/>
    </xf>
    <xf numFmtId="0" fontId="6" fillId="0" borderId="0" xfId="0" applyFont="1" applyAlignment="1"/>
    <xf numFmtId="0" fontId="5" fillId="0" borderId="0" xfId="0" applyFont="1" applyBorder="1" applyAlignment="1">
      <alignment horizontal="left" vertical="top" wrapText="1"/>
    </xf>
    <xf numFmtId="0" fontId="8" fillId="0" borderId="0" xfId="0" applyFont="1" applyAlignment="1">
      <alignment horizontal="center" vertical="center"/>
    </xf>
    <xf numFmtId="0" fontId="9" fillId="0" borderId="0" xfId="0" applyFont="1" applyAlignment="1">
      <alignment horizontal="center" vertical="center"/>
    </xf>
    <xf numFmtId="0" fontId="3" fillId="0" borderId="23" xfId="0"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textRotation="255"/>
    </xf>
    <xf numFmtId="0" fontId="0" fillId="0" borderId="0" xfId="0">
      <alignment vertical="center"/>
    </xf>
    <xf numFmtId="0" fontId="46" fillId="0" borderId="0" xfId="0" applyFont="1">
      <alignment vertical="center"/>
    </xf>
    <xf numFmtId="0" fontId="47" fillId="0" borderId="0" xfId="0" applyFont="1" applyAlignment="1"/>
    <xf numFmtId="0" fontId="11" fillId="0" borderId="0" xfId="0" applyFo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lignment vertical="center"/>
    </xf>
    <xf numFmtId="0" fontId="12" fillId="34" borderId="0" xfId="0" applyFont="1" applyFill="1">
      <alignment vertical="center"/>
    </xf>
    <xf numFmtId="0" fontId="12" fillId="34" borderId="0" xfId="0" applyFont="1" applyFill="1" applyAlignment="1">
      <alignment horizontal="center" vertical="center"/>
    </xf>
    <xf numFmtId="0" fontId="11" fillId="34" borderId="0" xfId="0" quotePrefix="1" applyFont="1" applyFill="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34" borderId="0" xfId="0" applyFont="1" applyFill="1">
      <alignment vertical="center"/>
    </xf>
    <xf numFmtId="0" fontId="15" fillId="0" borderId="0" xfId="0" applyFont="1">
      <alignment vertical="center"/>
    </xf>
    <xf numFmtId="0" fontId="11" fillId="34" borderId="0" xfId="0" applyFont="1" applyFill="1" applyAlignment="1">
      <alignment horizontal="center" vertical="center"/>
    </xf>
    <xf numFmtId="20" fontId="11" fillId="34" borderId="0" xfId="0" applyNumberFormat="1" applyFont="1" applyFill="1">
      <alignment vertical="center"/>
    </xf>
    <xf numFmtId="0" fontId="11" fillId="34" borderId="0" xfId="0" applyFont="1" applyFill="1" applyAlignment="1">
      <alignment horizontal="right" vertical="center"/>
    </xf>
    <xf numFmtId="176" fontId="11" fillId="34" borderId="0" xfId="0" applyNumberFormat="1" applyFont="1" applyFill="1">
      <alignment vertical="center"/>
    </xf>
    <xf numFmtId="0" fontId="11" fillId="34" borderId="0" xfId="0" applyFont="1" applyFill="1" applyAlignment="1">
      <alignment horizontal="left" vertical="center"/>
    </xf>
    <xf numFmtId="176" fontId="11" fillId="0" borderId="0" xfId="0" applyNumberFormat="1" applyFont="1">
      <alignment vertical="center"/>
    </xf>
    <xf numFmtId="20" fontId="11" fillId="0" borderId="0" xfId="0" applyNumberFormat="1" applyFont="1">
      <alignment vertical="center"/>
    </xf>
    <xf numFmtId="0" fontId="15" fillId="0" borderId="0" xfId="0" applyFont="1" applyAlignment="1">
      <alignment horizontal="left" vertical="center"/>
    </xf>
    <xf numFmtId="1" fontId="11" fillId="34" borderId="0" xfId="0" applyNumberFormat="1" applyFont="1" applyFill="1">
      <alignment vertical="center"/>
    </xf>
    <xf numFmtId="0" fontId="15" fillId="0" borderId="0" xfId="0" applyFont="1" applyAlignment="1">
      <alignment horizontal="right" vertical="center"/>
    </xf>
    <xf numFmtId="0" fontId="15" fillId="0" borderId="0" xfId="0" applyFont="1" applyAlignment="1"/>
    <xf numFmtId="0" fontId="15" fillId="0" borderId="0" xfId="0" applyFont="1" applyAlignment="1">
      <alignment horizontal="center" vertical="center"/>
    </xf>
    <xf numFmtId="0" fontId="16" fillId="34" borderId="0" xfId="0" applyFont="1" applyFill="1">
      <alignment vertical="center"/>
    </xf>
    <xf numFmtId="0" fontId="16" fillId="0" borderId="0" xfId="0" applyFont="1">
      <alignment vertical="center"/>
    </xf>
    <xf numFmtId="0" fontId="15" fillId="0" borderId="0" xfId="0" applyFont="1" applyAlignment="1">
      <alignment horizontal="left"/>
    </xf>
    <xf numFmtId="0" fontId="16" fillId="0" borderId="0" xfId="0" applyFont="1" applyAlignment="1">
      <alignment horizontal="left" vertical="center"/>
    </xf>
    <xf numFmtId="20" fontId="12" fillId="0" borderId="0" xfId="0" applyNumberFormat="1" applyFont="1">
      <alignment vertical="center"/>
    </xf>
    <xf numFmtId="0" fontId="13" fillId="0" borderId="0" xfId="0" applyFont="1" applyAlignment="1">
      <alignment horizontal="right" vertical="center"/>
    </xf>
    <xf numFmtId="0" fontId="17" fillId="0" borderId="0" xfId="0" applyFont="1" applyAlignment="1"/>
    <xf numFmtId="0" fontId="16" fillId="0" borderId="0" xfId="0" applyFont="1" applyAlignment="1">
      <alignment horizontal="right"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0" fontId="11" fillId="0" borderId="20"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1" fillId="35" borderId="24" xfId="0" applyFont="1" applyFill="1" applyBorder="1" applyAlignment="1" applyProtection="1">
      <alignment horizontal="center" vertical="center" wrapText="1"/>
      <protection locked="0"/>
    </xf>
    <xf numFmtId="0" fontId="11" fillId="35" borderId="32" xfId="0" applyFont="1" applyFill="1" applyBorder="1" applyAlignment="1" applyProtection="1">
      <alignment horizontal="center" vertical="center" shrinkToFit="1"/>
      <protection locked="0"/>
    </xf>
    <xf numFmtId="0" fontId="11" fillId="35" borderId="33" xfId="0" applyFont="1" applyFill="1" applyBorder="1" applyAlignment="1" applyProtection="1">
      <alignment horizontal="center" vertical="center" shrinkToFit="1"/>
      <protection locked="0"/>
    </xf>
    <xf numFmtId="0" fontId="11" fillId="35" borderId="34" xfId="0" applyFont="1" applyFill="1" applyBorder="1" applyAlignment="1" applyProtection="1">
      <alignment horizontal="center" vertical="center" shrinkToFit="1"/>
      <protection locked="0"/>
    </xf>
    <xf numFmtId="0" fontId="11" fillId="35" borderId="25" xfId="0" applyFont="1" applyFill="1" applyBorder="1" applyAlignment="1" applyProtection="1">
      <alignment horizontal="center" vertical="center" wrapText="1"/>
      <protection locked="0"/>
    </xf>
    <xf numFmtId="177" fontId="11" fillId="0" borderId="35" xfId="0" applyNumberFormat="1" applyFont="1" applyBorder="1" applyAlignment="1">
      <alignment horizontal="center" vertical="center" shrinkToFit="1"/>
    </xf>
    <xf numFmtId="177" fontId="11" fillId="0" borderId="36" xfId="0" applyNumberFormat="1" applyFont="1" applyBorder="1" applyAlignment="1">
      <alignment horizontal="center" vertical="center" shrinkToFit="1"/>
    </xf>
    <xf numFmtId="177" fontId="11" fillId="0" borderId="37" xfId="0" applyNumberFormat="1" applyFont="1" applyBorder="1" applyAlignment="1">
      <alignment horizontal="center" vertical="center" shrinkToFit="1"/>
    </xf>
    <xf numFmtId="0" fontId="11" fillId="35" borderId="38" xfId="0" applyFont="1" applyFill="1" applyBorder="1" applyAlignment="1" applyProtection="1">
      <alignment horizontal="center" vertical="center" wrapText="1"/>
      <protection locked="0"/>
    </xf>
    <xf numFmtId="177" fontId="11" fillId="0" borderId="39" xfId="0" applyNumberFormat="1" applyFont="1" applyBorder="1" applyAlignment="1">
      <alignment horizontal="center" vertical="center" shrinkToFit="1"/>
    </xf>
    <xf numFmtId="177" fontId="11" fillId="0" borderId="40" xfId="0" applyNumberFormat="1" applyFont="1" applyBorder="1" applyAlignment="1">
      <alignment horizontal="center" vertical="center" shrinkToFit="1"/>
    </xf>
    <xf numFmtId="177" fontId="11" fillId="0" borderId="41" xfId="0" applyNumberFormat="1" applyFont="1" applyBorder="1" applyAlignment="1">
      <alignment horizontal="center" vertical="center" shrinkToFit="1"/>
    </xf>
    <xf numFmtId="0" fontId="11" fillId="35" borderId="42" xfId="0" applyFont="1" applyFill="1" applyBorder="1" applyAlignment="1" applyProtection="1">
      <alignment horizontal="center" vertical="center" wrapText="1"/>
      <protection locked="0"/>
    </xf>
    <xf numFmtId="0" fontId="11" fillId="35" borderId="20" xfId="0" applyFont="1" applyFill="1" applyBorder="1" applyAlignment="1" applyProtection="1">
      <alignment horizontal="center" vertical="center" wrapText="1"/>
      <protection locked="0"/>
    </xf>
    <xf numFmtId="0" fontId="16" fillId="34" borderId="43" xfId="0" applyFont="1" applyFill="1" applyBorder="1">
      <alignment vertical="center"/>
    </xf>
    <xf numFmtId="0" fontId="48" fillId="34" borderId="44" xfId="0" applyFont="1" applyFill="1" applyBorder="1" applyAlignment="1">
      <alignment horizontal="center" vertical="center"/>
    </xf>
    <xf numFmtId="0" fontId="16" fillId="34" borderId="44" xfId="0" applyFont="1" applyFill="1" applyBorder="1" applyAlignment="1">
      <alignment horizontal="center" vertical="center" wrapText="1"/>
    </xf>
    <xf numFmtId="0" fontId="16" fillId="34" borderId="44" xfId="0" applyFont="1" applyFill="1" applyBorder="1" applyAlignment="1">
      <alignment horizontal="center" vertical="center" shrinkToFit="1"/>
    </xf>
    <xf numFmtId="0" fontId="20" fillId="34" borderId="44" xfId="0" applyFont="1" applyFill="1" applyBorder="1" applyAlignment="1">
      <alignment horizontal="center" vertical="center" wrapText="1"/>
    </xf>
    <xf numFmtId="1" fontId="16" fillId="34" borderId="44" xfId="0" applyNumberFormat="1" applyFont="1" applyFill="1" applyBorder="1" applyAlignment="1">
      <alignment horizontal="center" vertical="center" wrapText="1"/>
    </xf>
    <xf numFmtId="0" fontId="16" fillId="34" borderId="45" xfId="0" applyFont="1" applyFill="1" applyBorder="1" applyAlignment="1">
      <alignment horizontal="center" vertical="center" wrapText="1"/>
    </xf>
    <xf numFmtId="0" fontId="15" fillId="0" borderId="46" xfId="0" applyFont="1" applyBorder="1">
      <alignment vertical="center"/>
    </xf>
    <xf numFmtId="0" fontId="15" fillId="0" borderId="47" xfId="0" applyFont="1" applyBorder="1" applyAlignment="1">
      <alignment vertical="center" wrapText="1"/>
    </xf>
    <xf numFmtId="0" fontId="15" fillId="0" borderId="48" xfId="0" applyFont="1" applyBorder="1" applyAlignment="1">
      <alignment vertical="center" wrapText="1"/>
    </xf>
    <xf numFmtId="0" fontId="15" fillId="0" borderId="49" xfId="0" applyFont="1" applyBorder="1" applyAlignment="1">
      <alignment vertical="center" wrapText="1"/>
    </xf>
    <xf numFmtId="177" fontId="15" fillId="34" borderId="50" xfId="0" applyNumberFormat="1" applyFont="1" applyFill="1" applyBorder="1" applyAlignment="1">
      <alignment horizontal="center" vertical="center" shrinkToFit="1"/>
    </xf>
    <xf numFmtId="177" fontId="15" fillId="34" borderId="51" xfId="0" applyNumberFormat="1" applyFont="1" applyFill="1" applyBorder="1" applyAlignment="1">
      <alignment horizontal="center" vertical="center" shrinkToFit="1"/>
    </xf>
    <xf numFmtId="177" fontId="15" fillId="34" borderId="52" xfId="0" applyNumberFormat="1" applyFont="1" applyFill="1" applyBorder="1" applyAlignment="1">
      <alignment horizontal="center" vertical="center" shrinkToFit="1"/>
    </xf>
    <xf numFmtId="0" fontId="15" fillId="0" borderId="53" xfId="0" applyFont="1" applyBorder="1">
      <alignment vertical="center"/>
    </xf>
    <xf numFmtId="0" fontId="15" fillId="0" borderId="0" xfId="0" applyFont="1" applyAlignment="1">
      <alignment vertical="center" wrapText="1"/>
    </xf>
    <xf numFmtId="0" fontId="15" fillId="0" borderId="7" xfId="0" applyFont="1" applyBorder="1" applyAlignment="1">
      <alignment vertical="center" wrapText="1"/>
    </xf>
    <xf numFmtId="0" fontId="15" fillId="0" borderId="54" xfId="0" applyFont="1" applyBorder="1" applyAlignment="1">
      <alignment vertical="center" wrapText="1"/>
    </xf>
    <xf numFmtId="0" fontId="15" fillId="0" borderId="55" xfId="0" applyFont="1" applyBorder="1">
      <alignment vertical="center"/>
    </xf>
    <xf numFmtId="0" fontId="15" fillId="0" borderId="4" xfId="0" applyFont="1" applyBorder="1" applyAlignment="1">
      <alignment vertical="center" wrapText="1"/>
    </xf>
    <xf numFmtId="0" fontId="15" fillId="0" borderId="56" xfId="0" applyFont="1" applyBorder="1">
      <alignment vertical="center"/>
    </xf>
    <xf numFmtId="177" fontId="15" fillId="36" borderId="26" xfId="0" applyNumberFormat="1" applyFont="1" applyFill="1" applyBorder="1" applyAlignment="1" applyProtection="1">
      <alignment horizontal="center" vertical="center" shrinkToFit="1"/>
      <protection locked="0"/>
    </xf>
    <xf numFmtId="177" fontId="15" fillId="36" borderId="27" xfId="0" applyNumberFormat="1" applyFont="1" applyFill="1" applyBorder="1" applyAlignment="1" applyProtection="1">
      <alignment horizontal="center" vertical="center" shrinkToFit="1"/>
      <protection locked="0"/>
    </xf>
    <xf numFmtId="177" fontId="15" fillId="36" borderId="28" xfId="0" applyNumberFormat="1" applyFont="1" applyFill="1" applyBorder="1" applyAlignment="1" applyProtection="1">
      <alignment horizontal="center" vertical="center" shrinkToFit="1"/>
      <protection locked="0"/>
    </xf>
    <xf numFmtId="0" fontId="15" fillId="0" borderId="57" xfId="0" applyFont="1" applyBorder="1">
      <alignment vertical="center"/>
    </xf>
    <xf numFmtId="0" fontId="15" fillId="0" borderId="22" xfId="0" applyFont="1" applyBorder="1" applyAlignment="1">
      <alignment vertical="center" wrapText="1"/>
    </xf>
    <xf numFmtId="177" fontId="15" fillId="34" borderId="58" xfId="0" applyNumberFormat="1" applyFont="1" applyFill="1" applyBorder="1" applyAlignment="1">
      <alignment horizontal="center" vertical="center" shrinkToFit="1"/>
    </xf>
    <xf numFmtId="177" fontId="15" fillId="34" borderId="59" xfId="0" applyNumberFormat="1" applyFont="1" applyFill="1" applyBorder="1" applyAlignment="1">
      <alignment horizontal="center" vertical="center" shrinkToFit="1"/>
    </xf>
    <xf numFmtId="177" fontId="15" fillId="34" borderId="60" xfId="0" applyNumberFormat="1" applyFont="1" applyFill="1" applyBorder="1" applyAlignment="1">
      <alignment horizontal="center" vertical="center" shrinkToFit="1"/>
    </xf>
    <xf numFmtId="177" fontId="15" fillId="34" borderId="61" xfId="0" applyNumberFormat="1" applyFont="1" applyFill="1" applyBorder="1" applyAlignment="1">
      <alignment horizontal="center" vertical="center" shrinkToFit="1"/>
    </xf>
    <xf numFmtId="177" fontId="15" fillId="34" borderId="26" xfId="0" applyNumberFormat="1" applyFont="1" applyFill="1" applyBorder="1" applyAlignment="1">
      <alignment horizontal="center" vertical="center" shrinkToFit="1"/>
    </xf>
    <xf numFmtId="177" fontId="15" fillId="34" borderId="27" xfId="0" applyNumberFormat="1" applyFont="1" applyFill="1" applyBorder="1" applyAlignment="1">
      <alignment horizontal="center" vertical="center" shrinkToFit="1"/>
    </xf>
    <xf numFmtId="177" fontId="15" fillId="34" borderId="28" xfId="0" applyNumberFormat="1" applyFont="1" applyFill="1" applyBorder="1" applyAlignment="1">
      <alignment horizontal="center" vertical="center" shrinkToFit="1"/>
    </xf>
    <xf numFmtId="177" fontId="15" fillId="34" borderId="8" xfId="0" applyNumberFormat="1" applyFont="1" applyFill="1" applyBorder="1" applyAlignment="1">
      <alignment horizontal="center" vertical="center" shrinkToFit="1"/>
    </xf>
    <xf numFmtId="177" fontId="15" fillId="34" borderId="29" xfId="0" applyNumberFormat="1" applyFont="1" applyFill="1" applyBorder="1" applyAlignment="1">
      <alignment horizontal="center" vertical="center" shrinkToFit="1"/>
    </xf>
    <xf numFmtId="177" fontId="15" fillId="34" borderId="30" xfId="0" applyNumberFormat="1" applyFont="1" applyFill="1" applyBorder="1" applyAlignment="1">
      <alignment horizontal="center" vertical="center" shrinkToFit="1"/>
    </xf>
    <xf numFmtId="177" fontId="15" fillId="34" borderId="31" xfId="0" applyNumberFormat="1" applyFont="1" applyFill="1" applyBorder="1" applyAlignment="1">
      <alignment horizontal="center" vertical="center" shrinkToFit="1"/>
    </xf>
    <xf numFmtId="177" fontId="15" fillId="34" borderId="62" xfId="0" applyNumberFormat="1" applyFont="1" applyFill="1" applyBorder="1" applyAlignment="1">
      <alignment horizontal="center" vertical="center" shrinkToFit="1"/>
    </xf>
    <xf numFmtId="0" fontId="17" fillId="0" borderId="0" xfId="0" applyFont="1">
      <alignment vertical="center"/>
    </xf>
    <xf numFmtId="0" fontId="16" fillId="0" borderId="0" xfId="0" applyFont="1" applyAlignment="1">
      <alignment vertical="center" shrinkToFit="1"/>
    </xf>
    <xf numFmtId="0" fontId="19" fillId="0" borderId="0" xfId="0" applyFont="1" applyAlignment="1">
      <alignment vertical="center" shrinkToFit="1"/>
    </xf>
    <xf numFmtId="0" fontId="16" fillId="0" borderId="0" xfId="0" applyFont="1" applyAlignment="1">
      <alignment vertical="center" wrapText="1"/>
    </xf>
    <xf numFmtId="0" fontId="15" fillId="0" borderId="0" xfId="0" applyFont="1" applyAlignment="1">
      <alignment horizontal="justify" vertical="center" wrapText="1"/>
    </xf>
    <xf numFmtId="0" fontId="16" fillId="0" borderId="0" xfId="0" applyFont="1" applyAlignment="1">
      <alignment vertical="center" textRotation="90"/>
    </xf>
    <xf numFmtId="0" fontId="49" fillId="34" borderId="0" xfId="0" applyFont="1" applyFill="1">
      <alignment vertical="center"/>
    </xf>
    <xf numFmtId="0" fontId="50" fillId="34" borderId="0" xfId="0" applyFont="1" applyFill="1" applyAlignment="1">
      <alignment horizontal="left" vertical="center"/>
    </xf>
    <xf numFmtId="0" fontId="49" fillId="34" borderId="0" xfId="0" applyFont="1" applyFill="1" applyAlignment="1">
      <alignment horizontal="center" vertical="center"/>
    </xf>
    <xf numFmtId="0" fontId="49" fillId="34" borderId="0" xfId="0" applyFont="1" applyFill="1" applyAlignment="1">
      <alignment horizontal="left" vertical="center"/>
    </xf>
    <xf numFmtId="0" fontId="51" fillId="34" borderId="0" xfId="0" applyFont="1" applyFill="1">
      <alignment vertical="center"/>
    </xf>
    <xf numFmtId="0" fontId="51" fillId="34" borderId="0" xfId="0" applyFont="1" applyFill="1" applyAlignment="1">
      <alignment horizontal="left" vertical="center"/>
    </xf>
    <xf numFmtId="0" fontId="49" fillId="36" borderId="27" xfId="0" applyFont="1" applyFill="1" applyBorder="1" applyAlignment="1" applyProtection="1">
      <alignment horizontal="center" vertical="center"/>
      <protection locked="0"/>
    </xf>
    <xf numFmtId="20" fontId="49" fillId="36" borderId="27" xfId="0" applyNumberFormat="1" applyFont="1" applyFill="1" applyBorder="1" applyAlignment="1" applyProtection="1">
      <alignment horizontal="center" vertical="center"/>
      <protection locked="0"/>
    </xf>
    <xf numFmtId="0" fontId="49" fillId="34" borderId="27" xfId="0" applyFont="1" applyFill="1" applyBorder="1" applyAlignment="1">
      <alignment horizontal="center" vertical="center"/>
    </xf>
    <xf numFmtId="178" fontId="49" fillId="34" borderId="27" xfId="0" applyNumberFormat="1" applyFont="1" applyFill="1" applyBorder="1" applyAlignment="1">
      <alignment horizontal="center" vertical="center"/>
    </xf>
    <xf numFmtId="0" fontId="49" fillId="36" borderId="27" xfId="0" applyFont="1" applyFill="1" applyBorder="1" applyAlignment="1" applyProtection="1">
      <alignment horizontal="left" vertical="center"/>
      <protection locked="0"/>
    </xf>
    <xf numFmtId="0" fontId="49" fillId="34" borderId="27" xfId="33" applyNumberFormat="1" applyFont="1" applyFill="1" applyBorder="1" applyAlignment="1" applyProtection="1">
      <alignment horizontal="center" vertical="center"/>
    </xf>
    <xf numFmtId="20" fontId="49" fillId="34" borderId="27" xfId="0" applyNumberFormat="1" applyFont="1" applyFill="1" applyBorder="1" applyAlignment="1">
      <alignment horizontal="center" vertical="center"/>
    </xf>
    <xf numFmtId="0" fontId="52" fillId="34" borderId="0" xfId="0" applyFont="1" applyFill="1" applyAlignment="1">
      <alignment horizontal="left" vertical="center"/>
    </xf>
    <xf numFmtId="0" fontId="11" fillId="34" borderId="0" xfId="0" applyFont="1" applyFill="1" applyProtection="1">
      <alignment vertical="center"/>
      <protection locked="0"/>
    </xf>
    <xf numFmtId="0" fontId="16" fillId="0" borderId="56" xfId="0" applyFont="1" applyBorder="1">
      <alignment vertical="center"/>
    </xf>
    <xf numFmtId="0" fontId="16" fillId="0" borderId="7" xfId="0" applyFont="1" applyBorder="1" applyAlignment="1">
      <alignment vertical="center" wrapText="1"/>
    </xf>
    <xf numFmtId="0" fontId="16" fillId="0" borderId="57" xfId="0" applyFont="1" applyBorder="1">
      <alignment vertical="center"/>
    </xf>
    <xf numFmtId="0" fontId="16" fillId="0" borderId="22" xfId="0" applyFont="1" applyBorder="1" applyAlignment="1">
      <alignment vertical="center" wrapText="1"/>
    </xf>
    <xf numFmtId="0" fontId="0" fillId="34" borderId="0" xfId="0" applyFill="1">
      <alignment vertical="center"/>
    </xf>
    <xf numFmtId="0" fontId="16" fillId="34" borderId="0" xfId="0" applyFont="1" applyFill="1" applyAlignment="1">
      <alignment horizontal="left" vertical="center"/>
    </xf>
    <xf numFmtId="0" fontId="13" fillId="34" borderId="0" xfId="0" applyFont="1" applyFill="1" applyAlignment="1">
      <alignment horizontal="left" vertical="center"/>
    </xf>
    <xf numFmtId="0" fontId="16" fillId="36" borderId="27" xfId="0" applyFont="1" applyFill="1" applyBorder="1" applyAlignment="1">
      <alignment horizontal="left" vertical="center"/>
    </xf>
    <xf numFmtId="0" fontId="16" fillId="35" borderId="27" xfId="0" applyFont="1" applyFill="1" applyBorder="1" applyAlignment="1">
      <alignment horizontal="left" vertical="center"/>
    </xf>
    <xf numFmtId="0" fontId="53" fillId="34" borderId="0" xfId="0" applyFont="1" applyFill="1" applyAlignment="1">
      <alignment horizontal="left" vertical="center"/>
    </xf>
    <xf numFmtId="0" fontId="16" fillId="34" borderId="0" xfId="0" applyFont="1" applyFill="1" applyAlignment="1">
      <alignment horizontal="center" vertical="center"/>
    </xf>
    <xf numFmtId="0" fontId="16" fillId="34" borderId="27" xfId="0" applyFont="1" applyFill="1" applyBorder="1" applyAlignment="1">
      <alignment horizontal="center" vertical="center"/>
    </xf>
    <xf numFmtId="0" fontId="16" fillId="34" borderId="27" xfId="0" applyFont="1" applyFill="1" applyBorder="1" applyAlignment="1">
      <alignment horizontal="left" vertical="center"/>
    </xf>
    <xf numFmtId="0" fontId="21" fillId="34" borderId="0" xfId="0" applyFont="1" applyFill="1">
      <alignment vertical="center"/>
    </xf>
    <xf numFmtId="0" fontId="21" fillId="34" borderId="0" xfId="0" applyFont="1" applyFill="1" applyAlignment="1">
      <alignment horizontal="left" vertical="center"/>
    </xf>
    <xf numFmtId="0" fontId="17" fillId="34" borderId="0" xfId="0" applyFont="1" applyFill="1">
      <alignment vertical="center"/>
    </xf>
    <xf numFmtId="0" fontId="21" fillId="34" borderId="0" xfId="0" applyFont="1" applyFill="1" applyAlignment="1">
      <alignment vertical="center" shrinkToFit="1"/>
    </xf>
    <xf numFmtId="0" fontId="16" fillId="34" borderId="0" xfId="0" applyFont="1" applyFill="1" applyAlignment="1">
      <alignment vertical="center" wrapText="1"/>
    </xf>
    <xf numFmtId="0" fontId="15" fillId="34" borderId="0" xfId="0" applyFont="1" applyFill="1" applyAlignment="1"/>
    <xf numFmtId="0" fontId="15" fillId="34" borderId="0" xfId="0" applyFont="1" applyFill="1">
      <alignment vertical="center"/>
    </xf>
    <xf numFmtId="0" fontId="15" fillId="34" borderId="0" xfId="0" applyFont="1" applyFill="1" applyAlignment="1">
      <alignment vertical="center" wrapText="1"/>
    </xf>
    <xf numFmtId="0" fontId="15" fillId="34" borderId="0" xfId="0" applyFont="1" applyFill="1" applyAlignment="1">
      <alignment horizontal="justify" vertical="center" wrapText="1"/>
    </xf>
    <xf numFmtId="0" fontId="24" fillId="34" borderId="0" xfId="0" applyFont="1" applyFill="1">
      <alignment vertical="center"/>
    </xf>
    <xf numFmtId="0" fontId="49" fillId="34" borderId="0" xfId="0" applyFont="1" applyFill="1">
      <alignment vertical="center"/>
    </xf>
    <xf numFmtId="0" fontId="11" fillId="34" borderId="27" xfId="0" applyFont="1" applyFill="1" applyBorder="1" applyAlignment="1">
      <alignment horizontal="center" vertical="center"/>
    </xf>
    <xf numFmtId="0" fontId="11" fillId="34" borderId="27" xfId="0" applyFont="1" applyFill="1" applyBorder="1">
      <alignment vertical="center"/>
    </xf>
    <xf numFmtId="0" fontId="11" fillId="34" borderId="27" xfId="0" applyFont="1" applyFill="1" applyBorder="1" applyAlignment="1">
      <alignment vertical="center" shrinkToFit="1"/>
    </xf>
    <xf numFmtId="0" fontId="49" fillId="34" borderId="63" xfId="0" applyFont="1" applyFill="1" applyBorder="1" applyAlignment="1">
      <alignment horizontal="center" vertical="center"/>
    </xf>
    <xf numFmtId="0" fontId="54" fillId="34" borderId="64" xfId="0" applyFont="1" applyFill="1" applyBorder="1" applyAlignment="1">
      <alignment horizontal="center" vertical="center"/>
    </xf>
    <xf numFmtId="0" fontId="54" fillId="34" borderId="65" xfId="0" applyFont="1" applyFill="1" applyBorder="1" applyAlignment="1">
      <alignment horizontal="center" vertical="center"/>
    </xf>
    <xf numFmtId="0" fontId="54" fillId="34" borderId="66" xfId="0" applyFont="1" applyFill="1" applyBorder="1" applyAlignment="1">
      <alignment horizontal="center" vertical="center"/>
    </xf>
    <xf numFmtId="0" fontId="49" fillId="34" borderId="65" xfId="0" applyFont="1" applyFill="1" applyBorder="1" applyAlignment="1">
      <alignment horizontal="center" vertical="center"/>
    </xf>
    <xf numFmtId="0" fontId="49" fillId="34" borderId="67" xfId="0" applyFont="1" applyFill="1" applyBorder="1" applyAlignment="1">
      <alignment horizontal="center" vertical="center"/>
    </xf>
    <xf numFmtId="0" fontId="54" fillId="34" borderId="58" xfId="0" applyFont="1" applyFill="1" applyBorder="1" applyAlignment="1">
      <alignment vertical="center" shrinkToFit="1"/>
    </xf>
    <xf numFmtId="0" fontId="54" fillId="34" borderId="59" xfId="0" applyFont="1" applyFill="1" applyBorder="1">
      <alignment vertical="center"/>
    </xf>
    <xf numFmtId="0" fontId="54" fillId="34" borderId="68" xfId="0" applyFont="1" applyFill="1" applyBorder="1">
      <alignment vertical="center"/>
    </xf>
    <xf numFmtId="0" fontId="49" fillId="34" borderId="59" xfId="0" applyFont="1" applyFill="1" applyBorder="1">
      <alignment vertical="center"/>
    </xf>
    <xf numFmtId="0" fontId="49" fillId="34" borderId="60" xfId="0" applyFont="1" applyFill="1" applyBorder="1">
      <alignment vertical="center"/>
    </xf>
    <xf numFmtId="0" fontId="54" fillId="34" borderId="26" xfId="0" applyFont="1" applyFill="1" applyBorder="1">
      <alignment vertical="center"/>
    </xf>
    <xf numFmtId="0" fontId="54" fillId="34" borderId="27" xfId="0" applyFont="1" applyFill="1" applyBorder="1">
      <alignment vertical="center"/>
    </xf>
    <xf numFmtId="0" fontId="54" fillId="34" borderId="6" xfId="0" applyFont="1" applyFill="1" applyBorder="1">
      <alignment vertical="center"/>
    </xf>
    <xf numFmtId="0" fontId="54" fillId="34" borderId="28" xfId="0" applyFont="1" applyFill="1" applyBorder="1">
      <alignment vertical="center"/>
    </xf>
    <xf numFmtId="0" fontId="49" fillId="34" borderId="27" xfId="0" applyFont="1" applyFill="1" applyBorder="1">
      <alignment vertical="center"/>
    </xf>
    <xf numFmtId="0" fontId="49" fillId="34" borderId="28" xfId="0" applyFont="1" applyFill="1" applyBorder="1">
      <alignment vertical="center"/>
    </xf>
    <xf numFmtId="0" fontId="49" fillId="34" borderId="29" xfId="0" applyFont="1" applyFill="1" applyBorder="1">
      <alignment vertical="center"/>
    </xf>
    <xf numFmtId="0" fontId="49" fillId="34" borderId="30" xfId="0" applyFont="1" applyFill="1" applyBorder="1">
      <alignment vertical="center"/>
    </xf>
    <xf numFmtId="0" fontId="49" fillId="34" borderId="31" xfId="0" applyFont="1" applyFill="1" applyBorder="1">
      <alignment vertical="center"/>
    </xf>
    <xf numFmtId="0" fontId="55" fillId="0" borderId="0" xfId="0" applyFont="1" applyAlignment="1">
      <alignment vertical="center"/>
    </xf>
    <xf numFmtId="0" fontId="29" fillId="0" borderId="0" xfId="0" applyFont="1" applyAlignment="1">
      <alignment vertical="center"/>
    </xf>
    <xf numFmtId="0" fontId="55" fillId="0" borderId="0" xfId="0" applyFont="1" applyBorder="1" applyAlignment="1">
      <alignment vertical="center" wrapText="1"/>
    </xf>
    <xf numFmtId="0" fontId="55" fillId="0" borderId="0" xfId="0" applyFont="1" applyBorder="1" applyAlignment="1">
      <alignment horizontal="left" vertical="center" wrapText="1"/>
    </xf>
    <xf numFmtId="0" fontId="56" fillId="0" borderId="0" xfId="0" applyFont="1" applyAlignment="1">
      <alignment vertical="center"/>
    </xf>
    <xf numFmtId="0" fontId="57" fillId="0" borderId="0" xfId="0" applyFont="1" applyAlignment="1">
      <alignment vertical="center"/>
    </xf>
    <xf numFmtId="0" fontId="55" fillId="0" borderId="0" xfId="0" applyFont="1" applyBorder="1" applyAlignment="1">
      <alignment vertical="center"/>
    </xf>
    <xf numFmtId="0" fontId="55" fillId="0" borderId="0" xfId="0" applyFont="1" applyAlignment="1">
      <alignment horizontal="left" vertical="center" wrapText="1"/>
    </xf>
    <xf numFmtId="0" fontId="55" fillId="0" borderId="0" xfId="0" applyFont="1" applyBorder="1" applyAlignment="1">
      <alignment horizontal="center" vertical="center"/>
    </xf>
    <xf numFmtId="0" fontId="55" fillId="0" borderId="0" xfId="0" applyFont="1" applyBorder="1" applyAlignment="1">
      <alignment horizontal="center" vertical="center" wrapText="1"/>
    </xf>
    <xf numFmtId="0" fontId="55" fillId="0" borderId="0" xfId="0" applyFont="1">
      <alignment vertical="center"/>
    </xf>
    <xf numFmtId="0" fontId="55" fillId="0" borderId="69" xfId="0" applyFont="1" applyBorder="1" applyAlignment="1">
      <alignment horizontal="center" vertical="center"/>
    </xf>
    <xf numFmtId="0" fontId="55" fillId="0" borderId="70" xfId="0" applyFont="1" applyBorder="1" applyAlignment="1">
      <alignment horizontal="center" vertical="center"/>
    </xf>
    <xf numFmtId="0" fontId="55" fillId="0" borderId="71" xfId="0" applyFont="1" applyBorder="1" applyAlignment="1">
      <alignment horizontal="center" vertical="center"/>
    </xf>
    <xf numFmtId="0" fontId="58" fillId="0" borderId="2" xfId="0" applyFont="1" applyBorder="1" applyAlignment="1">
      <alignment vertical="top"/>
    </xf>
    <xf numFmtId="0" fontId="59" fillId="0" borderId="2" xfId="0" applyFont="1" applyBorder="1" applyAlignment="1">
      <alignment vertical="top"/>
    </xf>
    <xf numFmtId="0" fontId="55" fillId="0" borderId="72" xfId="0" applyFont="1" applyBorder="1" applyAlignment="1">
      <alignment vertical="center"/>
    </xf>
    <xf numFmtId="0" fontId="55" fillId="0" borderId="0" xfId="0" applyFont="1" applyFill="1" applyAlignment="1">
      <alignment vertical="center"/>
    </xf>
    <xf numFmtId="0" fontId="60" fillId="0" borderId="0" xfId="0" applyFont="1" applyBorder="1" applyAlignment="1">
      <alignment vertical="center"/>
    </xf>
    <xf numFmtId="0" fontId="57" fillId="0" borderId="0" xfId="0" applyFont="1" applyBorder="1" applyAlignment="1">
      <alignment vertical="center"/>
    </xf>
    <xf numFmtId="0" fontId="56" fillId="0" borderId="0" xfId="0" applyFont="1" applyAlignment="1">
      <alignment horizontal="left" vertical="center"/>
    </xf>
    <xf numFmtId="0" fontId="55" fillId="0" borderId="0" xfId="0" applyFont="1" applyAlignment="1">
      <alignment horizontal="center" vertical="center"/>
    </xf>
    <xf numFmtId="0" fontId="59" fillId="0" borderId="0" xfId="0" applyFont="1" applyBorder="1" applyAlignment="1">
      <alignment horizontal="left" vertical="top" wrapText="1"/>
    </xf>
    <xf numFmtId="0" fontId="56" fillId="0" borderId="0" xfId="0" applyFont="1" applyBorder="1" applyAlignment="1">
      <alignment vertical="center"/>
    </xf>
    <xf numFmtId="0" fontId="55" fillId="0" borderId="0" xfId="0" applyFont="1" applyAlignment="1">
      <alignment horizontal="left" vertical="center"/>
    </xf>
    <xf numFmtId="0" fontId="55" fillId="0" borderId="0" xfId="0" applyFont="1" applyFill="1" applyBorder="1" applyAlignment="1">
      <alignment horizontal="center" vertical="center"/>
    </xf>
    <xf numFmtId="0" fontId="56" fillId="34" borderId="0" xfId="0" applyFont="1" applyFill="1" applyAlignment="1">
      <alignment vertical="center"/>
    </xf>
    <xf numFmtId="0" fontId="55" fillId="34" borderId="0" xfId="0" applyFont="1" applyFill="1" applyAlignment="1">
      <alignment vertical="center"/>
    </xf>
    <xf numFmtId="0" fontId="55" fillId="34" borderId="0" xfId="0" applyFont="1" applyFill="1" applyBorder="1" applyAlignment="1">
      <alignment horizontal="center" vertical="center"/>
    </xf>
    <xf numFmtId="0" fontId="55" fillId="34" borderId="0" xfId="0" applyFont="1" applyFill="1" applyBorder="1" applyAlignment="1">
      <alignment horizontal="left" vertical="center" wrapText="1"/>
    </xf>
    <xf numFmtId="0" fontId="55" fillId="34" borderId="0" xfId="0" applyFont="1" applyFill="1" applyBorder="1" applyAlignment="1">
      <alignment vertical="center"/>
    </xf>
    <xf numFmtId="0" fontId="55" fillId="34" borderId="0" xfId="0" applyFont="1" applyFill="1" applyAlignment="1">
      <alignment vertical="top"/>
    </xf>
    <xf numFmtId="0" fontId="55" fillId="0" borderId="0" xfId="0" applyFont="1" applyAlignment="1">
      <alignment vertical="top"/>
    </xf>
    <xf numFmtId="0" fontId="55" fillId="34" borderId="72" xfId="0" applyFont="1" applyFill="1" applyBorder="1" applyAlignment="1">
      <alignment vertical="center" wrapText="1"/>
    </xf>
    <xf numFmtId="0" fontId="55" fillId="34" borderId="38" xfId="0" applyFont="1" applyFill="1" applyBorder="1" applyAlignment="1">
      <alignment vertical="top" wrapText="1"/>
    </xf>
    <xf numFmtId="0" fontId="56" fillId="34" borderId="0" xfId="0" applyFont="1" applyFill="1" applyBorder="1" applyAlignment="1">
      <alignment vertical="center"/>
    </xf>
    <xf numFmtId="0" fontId="55" fillId="0" borderId="0" xfId="0" applyFont="1" applyFill="1" applyAlignment="1">
      <alignment vertical="top"/>
    </xf>
    <xf numFmtId="0" fontId="55" fillId="0" borderId="0" xfId="0" applyFont="1" applyFill="1" applyBorder="1" applyAlignment="1">
      <alignment horizontal="left" vertical="center" wrapText="1"/>
    </xf>
    <xf numFmtId="0" fontId="55" fillId="0" borderId="0" xfId="0" applyFont="1" applyFill="1" applyBorder="1" applyAlignment="1">
      <alignment vertical="center"/>
    </xf>
    <xf numFmtId="0" fontId="55" fillId="0" borderId="73" xfId="0" applyFont="1" applyFill="1" applyBorder="1" applyAlignment="1">
      <alignment vertical="center" wrapText="1"/>
    </xf>
    <xf numFmtId="0" fontId="55" fillId="0" borderId="0" xfId="0" applyFont="1" applyFill="1" applyBorder="1" applyAlignment="1">
      <alignment vertical="center" wrapText="1"/>
    </xf>
    <xf numFmtId="0" fontId="55" fillId="0" borderId="0" xfId="0" applyFont="1" applyFill="1" applyBorder="1" applyAlignment="1">
      <alignment horizontal="right" vertical="center" wrapText="1"/>
    </xf>
    <xf numFmtId="0" fontId="55" fillId="0" borderId="4" xfId="0" applyFont="1" applyFill="1" applyBorder="1" applyAlignment="1">
      <alignment vertical="center" wrapText="1"/>
    </xf>
    <xf numFmtId="0" fontId="57" fillId="0" borderId="73" xfId="0" applyFont="1" applyFill="1" applyBorder="1" applyAlignment="1">
      <alignment horizontal="left" vertical="center"/>
    </xf>
    <xf numFmtId="0" fontId="55" fillId="0" borderId="0" xfId="0" applyFont="1" applyFill="1" applyBorder="1" applyAlignment="1">
      <alignment horizontal="left" vertical="center"/>
    </xf>
    <xf numFmtId="0" fontId="55" fillId="0" borderId="25" xfId="0" applyFont="1" applyFill="1" applyBorder="1" applyAlignment="1">
      <alignment vertical="center"/>
    </xf>
    <xf numFmtId="0" fontId="55" fillId="0" borderId="73" xfId="0" applyFont="1" applyFill="1" applyBorder="1" applyAlignment="1">
      <alignment horizontal="left"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1" xfId="0" applyFont="1" applyFill="1" applyBorder="1" applyAlignment="1">
      <alignment horizontal="left" vertical="center"/>
    </xf>
    <xf numFmtId="0" fontId="55" fillId="0" borderId="2" xfId="0" applyFont="1" applyFill="1" applyBorder="1" applyAlignment="1">
      <alignment horizontal="left" vertical="center"/>
    </xf>
    <xf numFmtId="0" fontId="55" fillId="0" borderId="74" xfId="0" applyFont="1" applyFill="1" applyBorder="1" applyAlignment="1">
      <alignment horizontal="left" vertical="center"/>
    </xf>
    <xf numFmtId="0" fontId="55" fillId="0" borderId="25" xfId="0" applyFont="1" applyFill="1" applyBorder="1" applyAlignment="1">
      <alignment horizontal="left" vertical="center"/>
    </xf>
    <xf numFmtId="0" fontId="55" fillId="0" borderId="3" xfId="0" applyFont="1" applyFill="1" applyBorder="1" applyAlignment="1">
      <alignment horizontal="left" vertical="center"/>
    </xf>
    <xf numFmtId="0" fontId="55" fillId="0" borderId="4" xfId="0" applyFont="1" applyFill="1" applyBorder="1" applyAlignment="1">
      <alignment horizontal="left" vertical="center"/>
    </xf>
    <xf numFmtId="0" fontId="55" fillId="0" borderId="5" xfId="0" applyFont="1" applyFill="1" applyBorder="1" applyAlignment="1">
      <alignment horizontal="left" vertical="center"/>
    </xf>
    <xf numFmtId="0" fontId="55" fillId="0" borderId="25" xfId="0" applyFont="1" applyFill="1" applyBorder="1" applyAlignment="1">
      <alignment horizontal="center" vertical="center"/>
    </xf>
    <xf numFmtId="0" fontId="55" fillId="0" borderId="73"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3" xfId="0" applyFont="1" applyFill="1" applyBorder="1" applyAlignment="1">
      <alignment horizontal="center" vertical="center"/>
    </xf>
    <xf numFmtId="0" fontId="55" fillId="0" borderId="4" xfId="0" applyFont="1" applyFill="1" applyBorder="1" applyAlignment="1">
      <alignment vertical="center"/>
    </xf>
    <xf numFmtId="0" fontId="55" fillId="0" borderId="5" xfId="0" applyFont="1" applyFill="1" applyBorder="1" applyAlignment="1">
      <alignment vertical="center"/>
    </xf>
    <xf numFmtId="0" fontId="55" fillId="0" borderId="73" xfId="0" applyFont="1" applyBorder="1" applyAlignment="1">
      <alignment vertical="center"/>
    </xf>
    <xf numFmtId="0" fontId="55" fillId="0" borderId="25" xfId="0" applyFont="1" applyBorder="1" applyAlignment="1">
      <alignment vertical="center"/>
    </xf>
    <xf numFmtId="0" fontId="55" fillId="0" borderId="3" xfId="0" applyFont="1" applyBorder="1" applyAlignment="1">
      <alignment vertical="center"/>
    </xf>
    <xf numFmtId="0" fontId="55" fillId="0" borderId="4" xfId="0" applyFont="1" applyBorder="1" applyAlignment="1">
      <alignment vertical="center"/>
    </xf>
    <xf numFmtId="0" fontId="55" fillId="0" borderId="5" xfId="0" applyFont="1" applyBorder="1" applyAlignment="1">
      <alignment vertical="center"/>
    </xf>
    <xf numFmtId="0" fontId="56" fillId="0" borderId="0" xfId="0" applyFont="1">
      <alignment vertical="center"/>
    </xf>
    <xf numFmtId="0" fontId="55" fillId="0" borderId="0" xfId="0" applyFont="1" applyFill="1" applyBorder="1" applyAlignment="1">
      <alignment horizontal="center" vertical="center" wrapText="1"/>
    </xf>
    <xf numFmtId="0" fontId="55" fillId="0" borderId="3" xfId="0" applyFont="1" applyFill="1" applyBorder="1" applyAlignment="1">
      <alignment vertical="center" wrapText="1"/>
    </xf>
    <xf numFmtId="0" fontId="55" fillId="0" borderId="4" xfId="0" applyFont="1" applyFill="1" applyBorder="1" applyAlignment="1">
      <alignment horizontal="right" vertical="center" wrapText="1"/>
    </xf>
    <xf numFmtId="0" fontId="61" fillId="0" borderId="0" xfId="0" applyFont="1" applyFill="1" applyBorder="1" applyAlignment="1">
      <alignment horizontal="center" vertical="center"/>
    </xf>
    <xf numFmtId="0" fontId="55" fillId="34" borderId="1" xfId="0" applyFont="1" applyFill="1" applyBorder="1" applyAlignment="1">
      <alignment horizontal="right" vertical="center"/>
    </xf>
    <xf numFmtId="0" fontId="55" fillId="34" borderId="3" xfId="0" applyFont="1" applyFill="1" applyBorder="1" applyAlignment="1">
      <alignment horizontal="right" vertical="center"/>
    </xf>
    <xf numFmtId="0" fontId="62" fillId="0" borderId="0" xfId="0" applyFont="1" applyAlignment="1"/>
    <xf numFmtId="0" fontId="61" fillId="0" borderId="0" xfId="0" applyFont="1" applyAlignment="1">
      <alignment horizontal="center" vertical="center"/>
    </xf>
    <xf numFmtId="0" fontId="55" fillId="0" borderId="0" xfId="0" applyFont="1" applyAlignment="1"/>
    <xf numFmtId="0" fontId="55" fillId="0" borderId="4" xfId="0" applyFont="1" applyBorder="1" applyAlignment="1"/>
    <xf numFmtId="0" fontId="55" fillId="0" borderId="75" xfId="0" applyFont="1" applyBorder="1" applyAlignment="1">
      <alignment horizontal="center" vertical="center"/>
    </xf>
    <xf numFmtId="0" fontId="55" fillId="0" borderId="75" xfId="0" applyFont="1" applyBorder="1" applyAlignment="1">
      <alignment horizontal="center" vertical="center" wrapText="1"/>
    </xf>
    <xf numFmtId="0" fontId="57" fillId="0" borderId="0" xfId="0" applyFont="1" applyBorder="1" applyAlignment="1">
      <alignment horizontal="center" vertical="center"/>
    </xf>
    <xf numFmtId="0" fontId="57" fillId="0" borderId="0" xfId="0" applyFont="1" applyAlignment="1">
      <alignment horizontal="center" vertical="center"/>
    </xf>
    <xf numFmtId="0" fontId="55" fillId="0" borderId="0" xfId="0" applyFont="1" applyBorder="1" applyAlignment="1">
      <alignment vertical="center"/>
    </xf>
    <xf numFmtId="0" fontId="55" fillId="0" borderId="0" xfId="0" applyFont="1" applyBorder="1" applyAlignment="1">
      <alignment horizontal="center" vertical="center"/>
    </xf>
    <xf numFmtId="0" fontId="55" fillId="0" borderId="0" xfId="0" applyFont="1" applyBorder="1" applyAlignment="1">
      <alignment horizontal="left" vertical="center" wrapText="1"/>
    </xf>
    <xf numFmtId="0" fontId="55" fillId="0" borderId="0" xfId="0" applyFont="1" applyBorder="1" applyAlignment="1">
      <alignment horizontal="center" vertical="center" wrapText="1"/>
    </xf>
    <xf numFmtId="0" fontId="55" fillId="0" borderId="0" xfId="0" applyFont="1" applyBorder="1" applyAlignment="1">
      <alignment vertical="center"/>
    </xf>
    <xf numFmtId="0" fontId="55" fillId="0" borderId="0" xfId="0" applyFont="1" applyBorder="1" applyAlignment="1">
      <alignment horizontal="center" vertical="center"/>
    </xf>
    <xf numFmtId="0" fontId="55" fillId="0" borderId="0" xfId="0" applyFont="1" applyBorder="1" applyAlignment="1">
      <alignment horizontal="left" vertical="center" wrapText="1"/>
    </xf>
    <xf numFmtId="0" fontId="71" fillId="0" borderId="0" xfId="0" applyFont="1">
      <alignment vertical="center"/>
    </xf>
    <xf numFmtId="0" fontId="72" fillId="0" borderId="0" xfId="0" applyFont="1" applyAlignment="1">
      <alignment horizontal="center" vertical="center"/>
    </xf>
    <xf numFmtId="0" fontId="55" fillId="34" borderId="0" xfId="0" applyFont="1" applyFill="1">
      <alignment vertical="center"/>
    </xf>
    <xf numFmtId="0" fontId="55" fillId="0" borderId="152" xfId="0" applyFont="1" applyBorder="1" applyAlignment="1">
      <alignment horizontal="center" vertical="center"/>
    </xf>
    <xf numFmtId="0" fontId="55" fillId="0" borderId="152" xfId="0" applyFont="1" applyBorder="1" applyAlignment="1">
      <alignment horizontal="center" vertical="center" wrapText="1"/>
    </xf>
    <xf numFmtId="0" fontId="55" fillId="0" borderId="0" xfId="0" applyFont="1" applyBorder="1" applyAlignment="1">
      <alignment vertical="center"/>
    </xf>
    <xf numFmtId="0" fontId="71" fillId="34" borderId="0" xfId="0" applyFont="1" applyFill="1">
      <alignment vertical="center"/>
    </xf>
    <xf numFmtId="0" fontId="4" fillId="0" borderId="0" xfId="0" applyFont="1" applyBorder="1" applyAlignment="1">
      <alignment horizontal="left" vertical="top" wrapText="1"/>
    </xf>
    <xf numFmtId="0" fontId="4" fillId="0" borderId="23" xfId="0" applyFont="1" applyBorder="1" applyAlignment="1">
      <alignment horizontal="left" vertical="top" wrapText="1"/>
    </xf>
    <xf numFmtId="0" fontId="63" fillId="0" borderId="0" xfId="0" applyFont="1" applyAlignment="1">
      <alignment horizontal="center" vertical="center"/>
    </xf>
    <xf numFmtId="0" fontId="9" fillId="0" borderId="0" xfId="0" applyFont="1" applyAlignment="1">
      <alignment horizontal="center"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81" xfId="0" applyFont="1" applyBorder="1" applyAlignment="1">
      <alignment horizontal="center" vertical="center"/>
    </xf>
    <xf numFmtId="0" fontId="3" fillId="0" borderId="17" xfId="0" applyFont="1" applyBorder="1" applyAlignment="1">
      <alignment horizontal="center" vertical="center"/>
    </xf>
    <xf numFmtId="0" fontId="3" fillId="0" borderId="78" xfId="0" applyFont="1" applyBorder="1" applyAlignment="1">
      <alignment horizontal="center" vertical="center"/>
    </xf>
    <xf numFmtId="0" fontId="3" fillId="0" borderId="8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4" xfId="0" applyFont="1" applyBorder="1" applyAlignment="1">
      <alignment horizontal="center" vertical="center"/>
    </xf>
    <xf numFmtId="0" fontId="4" fillId="0" borderId="73" xfId="0" applyFont="1" applyBorder="1" applyAlignment="1">
      <alignment horizontal="center" vertical="center"/>
    </xf>
    <xf numFmtId="0" fontId="4" fillId="0" borderId="0"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73" xfId="0" applyFont="1" applyBorder="1" applyAlignment="1">
      <alignment horizontal="left" vertical="center"/>
    </xf>
    <xf numFmtId="0" fontId="3" fillId="0" borderId="0" xfId="0" applyFont="1" applyBorder="1" applyAlignment="1">
      <alignment horizontal="left" vertical="center"/>
    </xf>
    <xf numFmtId="0" fontId="3" fillId="0" borderId="79"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80"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0" borderId="46"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53"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81"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36" xfId="0" applyFont="1" applyBorder="1" applyAlignment="1">
      <alignment horizontal="center" vertical="center"/>
    </xf>
    <xf numFmtId="0" fontId="4" fillId="0" borderId="40" xfId="0" applyFont="1" applyBorder="1" applyAlignment="1">
      <alignment horizontal="center" vertic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0" borderId="18" xfId="0" applyFont="1" applyBorder="1" applyAlignment="1">
      <alignment horizontal="center" vertical="center"/>
    </xf>
    <xf numFmtId="0" fontId="3" fillId="0" borderId="7" xfId="0" applyFont="1" applyBorder="1" applyAlignment="1">
      <alignment horizontal="righ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33" xfId="0" applyFont="1" applyBorder="1" applyAlignment="1">
      <alignment horizontal="center" vertical="center"/>
    </xf>
    <xf numFmtId="0" fontId="55" fillId="0" borderId="1" xfId="0" applyFont="1" applyBorder="1" applyAlignment="1">
      <alignment horizontal="center" vertical="center" wrapText="1"/>
    </xf>
    <xf numFmtId="0" fontId="55" fillId="0" borderId="74" xfId="0" applyFont="1" applyBorder="1" applyAlignment="1">
      <alignment horizontal="center" vertical="center" wrapText="1"/>
    </xf>
    <xf numFmtId="0" fontId="55" fillId="0" borderId="27" xfId="0" applyFont="1" applyBorder="1" applyAlignment="1">
      <alignment horizontal="center" vertical="center"/>
    </xf>
    <xf numFmtId="0" fontId="55" fillId="4" borderId="27" xfId="0" applyFont="1" applyFill="1" applyBorder="1" applyAlignment="1">
      <alignment horizontal="center" vertical="center"/>
    </xf>
    <xf numFmtId="0" fontId="55" fillId="0" borderId="27" xfId="0" applyFont="1" applyBorder="1" applyAlignment="1">
      <alignment horizontal="left" vertical="center" wrapText="1"/>
    </xf>
    <xf numFmtId="0" fontId="65" fillId="0" borderId="0" xfId="0" applyFont="1" applyBorder="1" applyAlignment="1">
      <alignment horizontal="left" vertical="top" wrapText="1"/>
    </xf>
    <xf numFmtId="0" fontId="55" fillId="0" borderId="27" xfId="0" applyFont="1" applyBorder="1" applyAlignment="1">
      <alignment horizontal="center" vertical="center" wrapText="1"/>
    </xf>
    <xf numFmtId="0" fontId="55" fillId="0" borderId="4" xfId="0" applyFont="1" applyBorder="1" applyAlignment="1">
      <alignment horizontal="center" vertical="center"/>
    </xf>
    <xf numFmtId="0" fontId="55" fillId="0" borderId="27" xfId="0" applyFont="1" applyBorder="1" applyAlignment="1">
      <alignment horizontal="left" vertical="center"/>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74" xfId="0" applyFont="1" applyBorder="1" applyAlignment="1">
      <alignment horizontal="left" vertical="center" wrapText="1"/>
    </xf>
    <xf numFmtId="0" fontId="55" fillId="0" borderId="6" xfId="0" applyFont="1" applyFill="1" applyBorder="1" applyAlignment="1">
      <alignment horizontal="left" vertical="center" wrapText="1"/>
    </xf>
    <xf numFmtId="0" fontId="55" fillId="0" borderId="7" xfId="0" applyFont="1" applyFill="1" applyBorder="1" applyAlignment="1">
      <alignment horizontal="left" vertical="center" wrapText="1"/>
    </xf>
    <xf numFmtId="0" fontId="55" fillId="0" borderId="8" xfId="0" applyFont="1" applyFill="1" applyBorder="1" applyAlignment="1">
      <alignment horizontal="left" vertical="center" wrapText="1"/>
    </xf>
    <xf numFmtId="0" fontId="55" fillId="0" borderId="27" xfId="0" applyFont="1" applyBorder="1" applyAlignment="1">
      <alignment vertical="center" wrapText="1"/>
    </xf>
    <xf numFmtId="0" fontId="55" fillId="0" borderId="27" xfId="0" applyFont="1" applyFill="1" applyBorder="1" applyAlignment="1">
      <alignment horizontal="left" vertical="center"/>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55" fillId="0" borderId="6" xfId="0" applyFont="1" applyBorder="1" applyAlignment="1">
      <alignment horizontal="left" vertical="center"/>
    </xf>
    <xf numFmtId="0" fontId="55" fillId="0" borderId="7" xfId="0" applyFont="1" applyBorder="1" applyAlignment="1">
      <alignment horizontal="left" vertical="center"/>
    </xf>
    <xf numFmtId="0" fontId="55" fillId="0" borderId="8" xfId="0" applyFont="1" applyBorder="1" applyAlignment="1">
      <alignment horizontal="left" vertical="center"/>
    </xf>
    <xf numFmtId="0" fontId="57" fillId="0" borderId="0" xfId="0" applyFont="1" applyAlignment="1">
      <alignment horizontal="left" vertical="center" wrapText="1"/>
    </xf>
    <xf numFmtId="0" fontId="66" fillId="0" borderId="90" xfId="0" applyFont="1" applyBorder="1" applyAlignment="1">
      <alignment horizontal="center" vertical="center"/>
    </xf>
    <xf numFmtId="0" fontId="66" fillId="0" borderId="91" xfId="0" applyFont="1" applyBorder="1" applyAlignment="1">
      <alignment horizontal="center" vertical="center"/>
    </xf>
    <xf numFmtId="0" fontId="66" fillId="0" borderId="92" xfId="0" applyFont="1" applyBorder="1" applyAlignment="1">
      <alignment horizontal="center" vertical="center"/>
    </xf>
    <xf numFmtId="0" fontId="55" fillId="0" borderId="2" xfId="0" applyFont="1" applyBorder="1" applyAlignment="1">
      <alignment horizontal="center" vertical="center"/>
    </xf>
    <xf numFmtId="0" fontId="55" fillId="0" borderId="74" xfId="0" applyFont="1" applyBorder="1" applyAlignment="1">
      <alignment horizontal="center" vertical="center"/>
    </xf>
    <xf numFmtId="0" fontId="55" fillId="0" borderId="3" xfId="0" applyFont="1" applyBorder="1" applyAlignment="1">
      <alignment vertical="top"/>
    </xf>
    <xf numFmtId="0" fontId="55" fillId="0" borderId="4" xfId="0" applyFont="1" applyBorder="1" applyAlignment="1">
      <alignment vertical="top"/>
    </xf>
    <xf numFmtId="0" fontId="55" fillId="0" borderId="5" xfId="0" applyFont="1" applyBorder="1" applyAlignment="1">
      <alignment vertical="top"/>
    </xf>
    <xf numFmtId="0" fontId="55" fillId="0" borderId="3" xfId="0" applyFont="1" applyFill="1" applyBorder="1" applyAlignment="1">
      <alignment horizontal="left" vertical="top"/>
    </xf>
    <xf numFmtId="0" fontId="55" fillId="0" borderId="4" xfId="0" applyFont="1" applyFill="1" applyBorder="1" applyAlignment="1">
      <alignment horizontal="left" vertical="top"/>
    </xf>
    <xf numFmtId="0" fontId="55" fillId="0" borderId="5" xfId="0" applyFont="1" applyFill="1" applyBorder="1" applyAlignment="1">
      <alignment horizontal="left" vertical="top"/>
    </xf>
    <xf numFmtId="0" fontId="55" fillId="0" borderId="1" xfId="0" applyFont="1" applyFill="1" applyBorder="1" applyAlignment="1">
      <alignment vertical="center" wrapText="1"/>
    </xf>
    <xf numFmtId="0" fontId="55" fillId="0" borderId="2" xfId="0" applyFont="1" applyFill="1" applyBorder="1" applyAlignment="1">
      <alignment vertical="center" wrapText="1"/>
    </xf>
    <xf numFmtId="0" fontId="55" fillId="0" borderId="74" xfId="0" applyFont="1" applyFill="1" applyBorder="1" applyAlignment="1">
      <alignment vertical="center" wrapText="1"/>
    </xf>
    <xf numFmtId="0" fontId="64" fillId="0" borderId="0" xfId="0" applyFont="1" applyAlignment="1">
      <alignment horizontal="center" vertical="center"/>
    </xf>
    <xf numFmtId="0" fontId="64" fillId="0" borderId="0" xfId="0" applyFont="1" applyAlignment="1">
      <alignment horizontal="left" vertical="center"/>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6" xfId="0" applyFont="1" applyBorder="1" applyAlignment="1">
      <alignment horizontal="right" vertical="center"/>
    </xf>
    <xf numFmtId="0" fontId="55" fillId="0" borderId="7" xfId="0" applyFont="1" applyBorder="1" applyAlignment="1">
      <alignment horizontal="right" vertical="center"/>
    </xf>
    <xf numFmtId="0" fontId="55" fillId="0" borderId="73" xfId="0" applyFont="1" applyBorder="1" applyAlignment="1">
      <alignment vertical="center"/>
    </xf>
    <xf numFmtId="0" fontId="55" fillId="0" borderId="0" xfId="0" applyFont="1" applyBorder="1" applyAlignment="1">
      <alignment vertical="center"/>
    </xf>
    <xf numFmtId="0" fontId="55" fillId="0" borderId="25" xfId="0" applyFont="1" applyBorder="1" applyAlignment="1">
      <alignment vertical="center"/>
    </xf>
    <xf numFmtId="0" fontId="55" fillId="0" borderId="51" xfId="0" applyFont="1" applyBorder="1" applyAlignment="1">
      <alignment horizontal="center" vertical="center" wrapText="1"/>
    </xf>
    <xf numFmtId="0" fontId="55" fillId="0" borderId="69" xfId="0" applyFont="1" applyBorder="1">
      <alignment vertical="center"/>
    </xf>
    <xf numFmtId="0" fontId="55" fillId="0" borderId="70" xfId="0" applyFont="1" applyBorder="1">
      <alignment vertical="center"/>
    </xf>
    <xf numFmtId="0" fontId="55" fillId="0" borderId="69" xfId="0" applyFont="1" applyBorder="1" applyAlignment="1">
      <alignment horizontal="center" vertical="center"/>
    </xf>
    <xf numFmtId="0" fontId="55" fillId="0" borderId="70" xfId="0" applyFont="1" applyBorder="1" applyAlignment="1">
      <alignment horizontal="center" vertical="center"/>
    </xf>
    <xf numFmtId="0" fontId="55" fillId="0" borderId="71" xfId="0" applyFont="1" applyBorder="1" applyAlignment="1">
      <alignment horizontal="center" vertical="center"/>
    </xf>
    <xf numFmtId="0" fontId="55" fillId="0" borderId="86" xfId="0" applyFont="1" applyBorder="1">
      <alignment vertical="center"/>
    </xf>
    <xf numFmtId="0" fontId="55" fillId="0" borderId="87" xfId="0" applyFont="1" applyBorder="1">
      <alignment vertical="center"/>
    </xf>
    <xf numFmtId="0" fontId="55" fillId="0" borderId="69" xfId="0" applyFont="1" applyBorder="1" applyAlignment="1">
      <alignment vertical="center"/>
    </xf>
    <xf numFmtId="0" fontId="55" fillId="0" borderId="70" xfId="0" applyFont="1" applyBorder="1" applyAlignment="1">
      <alignment vertical="center"/>
    </xf>
    <xf numFmtId="0" fontId="55" fillId="0" borderId="71" xfId="0" applyFont="1" applyBorder="1" applyAlignment="1">
      <alignment vertical="center"/>
    </xf>
    <xf numFmtId="0" fontId="55" fillId="0" borderId="83" xfId="0" applyFont="1" applyBorder="1" applyAlignment="1">
      <alignment horizontal="left" vertical="center"/>
    </xf>
    <xf numFmtId="0" fontId="55" fillId="0" borderId="84" xfId="0" applyFont="1" applyBorder="1" applyAlignment="1">
      <alignment horizontal="left" vertical="center"/>
    </xf>
    <xf numFmtId="0" fontId="55" fillId="0" borderId="85" xfId="0" applyFont="1" applyBorder="1" applyAlignment="1">
      <alignment horizontal="left" vertical="center"/>
    </xf>
    <xf numFmtId="0" fontId="55" fillId="0" borderId="89" xfId="0" applyFont="1" applyBorder="1" applyAlignment="1">
      <alignment horizontal="center" vertical="center" wrapText="1"/>
    </xf>
    <xf numFmtId="0" fontId="55" fillId="0" borderId="71" xfId="0" applyFont="1" applyBorder="1">
      <alignment vertical="center"/>
    </xf>
    <xf numFmtId="0" fontId="55" fillId="0" borderId="2" xfId="0" applyFont="1" applyBorder="1" applyAlignment="1">
      <alignment horizontal="center" vertical="center" wrapText="1"/>
    </xf>
    <xf numFmtId="0" fontId="55" fillId="0" borderId="73" xfId="0" applyFont="1" applyBorder="1" applyAlignment="1">
      <alignment horizontal="center" vertical="center" wrapText="1"/>
    </xf>
    <xf numFmtId="0" fontId="55" fillId="0" borderId="25" xfId="0" applyFont="1" applyBorder="1" applyAlignment="1">
      <alignment horizontal="center" vertical="center" wrapText="1"/>
    </xf>
    <xf numFmtId="0" fontId="55" fillId="0" borderId="1" xfId="0" applyFont="1" applyFill="1" applyBorder="1" applyAlignment="1">
      <alignment horizontal="center" vertical="center" wrapText="1"/>
    </xf>
    <xf numFmtId="0" fontId="55" fillId="0" borderId="74" xfId="0" applyFont="1" applyFill="1" applyBorder="1" applyAlignment="1">
      <alignment horizontal="center" vertical="center" wrapText="1"/>
    </xf>
    <xf numFmtId="0" fontId="55" fillId="0" borderId="73" xfId="0" applyFont="1" applyFill="1" applyBorder="1" applyAlignment="1">
      <alignment horizontal="center" vertical="center" wrapText="1"/>
    </xf>
    <xf numFmtId="0" fontId="55" fillId="0" borderId="25" xfId="0" applyFont="1" applyFill="1" applyBorder="1" applyAlignment="1">
      <alignment horizontal="center" vertical="center" wrapText="1"/>
    </xf>
    <xf numFmtId="0" fontId="55" fillId="0" borderId="86" xfId="0" applyFont="1" applyBorder="1" applyAlignment="1">
      <alignment horizontal="center" vertical="center"/>
    </xf>
    <xf numFmtId="0" fontId="55" fillId="0" borderId="87" xfId="0" applyFont="1" applyBorder="1" applyAlignment="1">
      <alignment horizontal="center" vertical="center"/>
    </xf>
    <xf numFmtId="0" fontId="55" fillId="0" borderId="88" xfId="0" applyFont="1" applyBorder="1" applyAlignment="1">
      <alignment horizontal="center" vertical="center"/>
    </xf>
    <xf numFmtId="0" fontId="55" fillId="0" borderId="3"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83" xfId="0" applyFont="1" applyBorder="1">
      <alignment vertical="center"/>
    </xf>
    <xf numFmtId="0" fontId="55" fillId="0" borderId="84" xfId="0" applyFont="1" applyBorder="1">
      <alignment vertical="center"/>
    </xf>
    <xf numFmtId="0" fontId="55" fillId="0" borderId="83" xfId="0" applyFont="1" applyBorder="1" applyAlignment="1">
      <alignment horizontal="center" vertical="center"/>
    </xf>
    <xf numFmtId="0" fontId="55" fillId="0" borderId="84" xfId="0" applyFont="1" applyBorder="1" applyAlignment="1">
      <alignment horizontal="center" vertical="center"/>
    </xf>
    <xf numFmtId="0" fontId="55" fillId="0" borderId="85" xfId="0" applyFont="1" applyBorder="1" applyAlignment="1">
      <alignment horizontal="center" vertical="center"/>
    </xf>
    <xf numFmtId="0" fontId="71" fillId="34" borderId="1" xfId="0" applyFont="1" applyFill="1" applyBorder="1" applyAlignment="1">
      <alignment horizontal="center" vertical="center"/>
    </xf>
    <xf numFmtId="0" fontId="71" fillId="34" borderId="74" xfId="0" applyFont="1" applyFill="1" applyBorder="1" applyAlignment="1">
      <alignment horizontal="center" vertical="center"/>
    </xf>
    <xf numFmtId="0" fontId="71" fillId="34" borderId="1" xfId="0" applyFont="1" applyFill="1" applyBorder="1" applyAlignment="1">
      <alignment horizontal="left" vertical="center" wrapText="1"/>
    </xf>
    <xf numFmtId="0" fontId="55" fillId="34" borderId="2" xfId="0" applyFont="1" applyFill="1" applyBorder="1" applyAlignment="1">
      <alignment horizontal="left" vertical="center" wrapText="1"/>
    </xf>
    <xf numFmtId="0" fontId="55" fillId="34" borderId="74" xfId="0" applyFont="1" applyFill="1" applyBorder="1" applyAlignment="1">
      <alignment horizontal="left" vertical="center" wrapText="1"/>
    </xf>
    <xf numFmtId="0" fontId="71" fillId="34" borderId="27" xfId="0" applyFont="1" applyFill="1" applyBorder="1" applyAlignment="1">
      <alignment horizontal="center" vertical="center" wrapText="1"/>
    </xf>
    <xf numFmtId="0" fontId="55" fillId="34" borderId="6" xfId="0" applyFont="1" applyFill="1" applyBorder="1" applyAlignment="1">
      <alignment horizontal="left" vertical="center" wrapText="1"/>
    </xf>
    <xf numFmtId="0" fontId="55" fillId="34" borderId="7" xfId="0" applyFont="1" applyFill="1" applyBorder="1" applyAlignment="1">
      <alignment horizontal="left" vertical="center" wrapText="1"/>
    </xf>
    <xf numFmtId="0" fontId="55" fillId="34" borderId="1" xfId="0" applyFont="1" applyFill="1" applyBorder="1" applyAlignment="1">
      <alignment horizontal="left" vertical="top" wrapText="1"/>
    </xf>
    <xf numFmtId="0" fontId="55" fillId="34" borderId="2" xfId="0" applyFont="1" applyFill="1" applyBorder="1" applyAlignment="1">
      <alignment horizontal="left" vertical="top" wrapText="1"/>
    </xf>
    <xf numFmtId="0" fontId="55" fillId="34" borderId="74" xfId="0" applyFont="1" applyFill="1" applyBorder="1" applyAlignment="1">
      <alignment horizontal="left" vertical="top" wrapText="1"/>
    </xf>
    <xf numFmtId="0" fontId="71" fillId="34" borderId="2" xfId="0" applyFont="1" applyFill="1" applyBorder="1" applyAlignment="1">
      <alignment horizontal="left" vertical="center" wrapText="1"/>
    </xf>
    <xf numFmtId="0" fontId="71" fillId="34" borderId="74" xfId="0" applyFont="1" applyFill="1" applyBorder="1" applyAlignment="1">
      <alignment horizontal="left" vertical="center" wrapText="1"/>
    </xf>
    <xf numFmtId="0" fontId="55" fillId="34" borderId="27" xfId="0" applyFont="1" applyFill="1" applyBorder="1" applyAlignment="1">
      <alignment horizontal="center" vertical="center" wrapText="1"/>
    </xf>
    <xf numFmtId="0" fontId="55" fillId="34" borderId="27" xfId="0" applyFont="1" applyFill="1" applyBorder="1" applyAlignment="1">
      <alignment vertical="top" wrapText="1"/>
    </xf>
    <xf numFmtId="0" fontId="55" fillId="34" borderId="27" xfId="0" applyFont="1" applyFill="1" applyBorder="1" applyAlignment="1">
      <alignment horizontal="center" vertical="top" wrapText="1"/>
    </xf>
    <xf numFmtId="0" fontId="55" fillId="34" borderId="27" xfId="0" applyFont="1" applyFill="1" applyBorder="1" applyAlignment="1">
      <alignment horizontal="center" vertical="center"/>
    </xf>
    <xf numFmtId="0" fontId="55" fillId="34" borderId="1" xfId="0" applyFont="1" applyFill="1" applyBorder="1" applyAlignment="1">
      <alignment horizontal="center" vertical="center"/>
    </xf>
    <xf numFmtId="0" fontId="55" fillId="34" borderId="74" xfId="0" applyFont="1" applyFill="1" applyBorder="1" applyAlignment="1">
      <alignment horizontal="center" vertical="center"/>
    </xf>
    <xf numFmtId="0" fontId="55" fillId="34" borderId="73" xfId="0" applyFont="1" applyFill="1" applyBorder="1" applyAlignment="1">
      <alignment horizontal="center" vertical="center"/>
    </xf>
    <xf numFmtId="0" fontId="55" fillId="34" borderId="25" xfId="0" applyFont="1" applyFill="1" applyBorder="1" applyAlignment="1">
      <alignment horizontal="center" vertical="center"/>
    </xf>
    <xf numFmtId="0" fontId="55" fillId="34" borderId="3" xfId="0" applyFont="1" applyFill="1" applyBorder="1" applyAlignment="1">
      <alignment horizontal="center" vertical="center"/>
    </xf>
    <xf numFmtId="0" fontId="55" fillId="34" borderId="5" xfId="0" applyFont="1" applyFill="1" applyBorder="1" applyAlignment="1">
      <alignment horizontal="center" vertical="center"/>
    </xf>
    <xf numFmtId="0" fontId="55" fillId="34" borderId="6" xfId="0" applyFont="1" applyFill="1" applyBorder="1" applyAlignment="1">
      <alignment vertical="center" wrapText="1"/>
    </xf>
    <xf numFmtId="0" fontId="55" fillId="34" borderId="7" xfId="0" applyFont="1" applyFill="1" applyBorder="1" applyAlignment="1">
      <alignment vertical="center" wrapText="1"/>
    </xf>
    <xf numFmtId="0" fontId="55" fillId="34" borderId="8" xfId="0" applyFont="1" applyFill="1" applyBorder="1" applyAlignment="1">
      <alignment vertical="center" wrapText="1"/>
    </xf>
    <xf numFmtId="0" fontId="55" fillId="34" borderId="1" xfId="0" applyFont="1" applyFill="1" applyBorder="1" applyAlignment="1">
      <alignment vertical="center" wrapText="1"/>
    </xf>
    <xf numFmtId="0" fontId="55" fillId="34" borderId="2" xfId="0" applyFont="1" applyFill="1" applyBorder="1" applyAlignment="1">
      <alignment vertical="center" wrapText="1"/>
    </xf>
    <xf numFmtId="0" fontId="55" fillId="34" borderId="74" xfId="0" applyFont="1" applyFill="1" applyBorder="1" applyAlignment="1">
      <alignment vertical="center" wrapText="1"/>
    </xf>
    <xf numFmtId="0" fontId="55" fillId="34" borderId="3" xfId="0" applyFont="1" applyFill="1" applyBorder="1" applyAlignment="1">
      <alignment vertical="top" wrapText="1"/>
    </xf>
    <xf numFmtId="0" fontId="55" fillId="34" borderId="4" xfId="0" applyFont="1" applyFill="1" applyBorder="1" applyAlignment="1">
      <alignment vertical="top" wrapText="1"/>
    </xf>
    <xf numFmtId="0" fontId="55" fillId="34" borderId="5" xfId="0" applyFont="1" applyFill="1" applyBorder="1" applyAlignment="1">
      <alignment vertical="top" wrapText="1"/>
    </xf>
    <xf numFmtId="0" fontId="55" fillId="0" borderId="1" xfId="0" applyFont="1" applyBorder="1" applyAlignment="1">
      <alignment horizontal="center" vertical="center"/>
    </xf>
    <xf numFmtId="0" fontId="55" fillId="0" borderId="27" xfId="0" applyFont="1" applyFill="1" applyBorder="1" applyAlignment="1">
      <alignment horizontal="center" vertical="center"/>
    </xf>
    <xf numFmtId="0" fontId="55" fillId="0" borderId="27" xfId="0" applyFont="1" applyFill="1" applyBorder="1" applyAlignment="1">
      <alignment horizontal="left" vertical="center" wrapText="1"/>
    </xf>
    <xf numFmtId="0" fontId="55" fillId="34" borderId="27"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55" fillId="0" borderId="25" xfId="0" applyFont="1" applyFill="1" applyBorder="1" applyAlignment="1">
      <alignment horizontal="left" vertical="center" wrapText="1"/>
    </xf>
    <xf numFmtId="0" fontId="55" fillId="0" borderId="1" xfId="0" applyFont="1" applyFill="1" applyBorder="1" applyAlignment="1">
      <alignment horizontal="center" vertical="center"/>
    </xf>
    <xf numFmtId="0" fontId="55" fillId="0" borderId="74" xfId="0" applyFont="1" applyFill="1" applyBorder="1" applyAlignment="1">
      <alignment horizontal="center" vertical="center"/>
    </xf>
    <xf numFmtId="0" fontId="55" fillId="0" borderId="1" xfId="0" applyFont="1" applyFill="1" applyBorder="1" applyAlignment="1">
      <alignment horizontal="left" vertical="center" wrapText="1"/>
    </xf>
    <xf numFmtId="0" fontId="55" fillId="0" borderId="2" xfId="0" applyFont="1" applyFill="1" applyBorder="1" applyAlignment="1">
      <alignment horizontal="left" vertical="center" wrapText="1"/>
    </xf>
    <xf numFmtId="0" fontId="55" fillId="0" borderId="74" xfId="0" applyFont="1" applyFill="1" applyBorder="1" applyAlignment="1">
      <alignment horizontal="left" vertical="center" wrapText="1"/>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3" xfId="0" applyFont="1" applyFill="1" applyBorder="1" applyAlignment="1">
      <alignment horizontal="center" vertical="center"/>
    </xf>
    <xf numFmtId="0" fontId="55" fillId="0" borderId="25" xfId="0" applyFont="1" applyFill="1" applyBorder="1" applyAlignment="1">
      <alignment horizontal="center" vertical="center"/>
    </xf>
    <xf numFmtId="0" fontId="55" fillId="0" borderId="3" xfId="0" applyFont="1" applyFill="1" applyBorder="1" applyAlignment="1">
      <alignment horizontal="center" vertical="center"/>
    </xf>
    <xf numFmtId="0" fontId="55" fillId="0" borderId="5" xfId="0" applyFont="1" applyFill="1" applyBorder="1" applyAlignment="1">
      <alignment horizontal="center" vertical="center"/>
    </xf>
    <xf numFmtId="0" fontId="60" fillId="0" borderId="0" xfId="0" applyFont="1" applyAlignment="1">
      <alignment horizontal="left" vertical="top" wrapText="1"/>
    </xf>
    <xf numFmtId="0" fontId="55" fillId="0" borderId="4" xfId="0" applyFont="1" applyFill="1" applyBorder="1" applyAlignment="1">
      <alignment horizontal="left" vertical="center" wrapText="1"/>
    </xf>
    <xf numFmtId="0" fontId="55" fillId="0" borderId="5" xfId="0" applyFont="1" applyFill="1" applyBorder="1" applyAlignment="1">
      <alignment horizontal="left" vertical="center" wrapText="1"/>
    </xf>
    <xf numFmtId="0" fontId="55" fillId="0" borderId="4" xfId="0" applyFont="1" applyFill="1" applyBorder="1" applyAlignment="1">
      <alignment horizontal="center" vertical="center"/>
    </xf>
    <xf numFmtId="0" fontId="55" fillId="0" borderId="1" xfId="0" applyFont="1" applyFill="1" applyBorder="1" applyAlignment="1">
      <alignment horizontal="left" vertical="center"/>
    </xf>
    <xf numFmtId="0" fontId="55" fillId="0" borderId="2" xfId="0" applyFont="1" applyFill="1" applyBorder="1" applyAlignment="1">
      <alignment horizontal="left" vertical="center"/>
    </xf>
    <xf numFmtId="0" fontId="55" fillId="0" borderId="74" xfId="0" applyFont="1" applyFill="1" applyBorder="1" applyAlignment="1">
      <alignment horizontal="left" vertical="center"/>
    </xf>
    <xf numFmtId="0" fontId="55" fillId="0" borderId="3" xfId="0" applyFont="1" applyFill="1" applyBorder="1" applyAlignment="1">
      <alignment vertical="center"/>
    </xf>
    <xf numFmtId="0" fontId="55" fillId="0" borderId="4" xfId="0" applyFont="1" applyFill="1" applyBorder="1" applyAlignment="1">
      <alignment vertical="center"/>
    </xf>
    <xf numFmtId="0" fontId="55" fillId="0" borderId="5" xfId="0" applyFont="1" applyFill="1" applyBorder="1" applyAlignment="1">
      <alignment vertical="center"/>
    </xf>
    <xf numFmtId="0" fontId="55" fillId="0" borderId="0" xfId="0" applyFont="1" applyFill="1" applyBorder="1" applyAlignment="1">
      <alignment horizontal="center" vertical="center"/>
    </xf>
    <xf numFmtId="0" fontId="55" fillId="0" borderId="0" xfId="0" applyFont="1" applyBorder="1" applyAlignment="1">
      <alignment horizontal="center" vertical="center"/>
    </xf>
    <xf numFmtId="0" fontId="55" fillId="0" borderId="4" xfId="0" applyFont="1" applyBorder="1" applyAlignment="1">
      <alignment horizontal="left" vertical="center"/>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0" xfId="0" applyFont="1" applyBorder="1" applyAlignment="1">
      <alignment horizontal="left" vertical="center"/>
    </xf>
    <xf numFmtId="0" fontId="55" fillId="0" borderId="0" xfId="0" applyFont="1" applyBorder="1" applyAlignment="1">
      <alignment horizontal="left" vertical="center" wrapText="1"/>
    </xf>
    <xf numFmtId="0" fontId="55" fillId="0" borderId="0" xfId="0" applyFont="1" applyFill="1" applyBorder="1" applyAlignment="1">
      <alignment horizontal="left" vertical="top" wrapText="1"/>
    </xf>
    <xf numFmtId="0" fontId="55" fillId="34" borderId="27" xfId="0" applyFont="1" applyFill="1" applyBorder="1" applyAlignment="1">
      <alignment vertical="center" wrapText="1"/>
    </xf>
    <xf numFmtId="0" fontId="66" fillId="0" borderId="0" xfId="0" applyFont="1" applyBorder="1" applyAlignment="1">
      <alignment horizontal="center" vertical="center"/>
    </xf>
    <xf numFmtId="0" fontId="55" fillId="0" borderId="0" xfId="0" applyFont="1" applyBorder="1" applyAlignment="1">
      <alignment horizontal="left" vertical="top" wrapText="1"/>
    </xf>
    <xf numFmtId="0" fontId="59" fillId="0" borderId="0" xfId="0" applyFont="1" applyBorder="1" applyAlignment="1">
      <alignment horizontal="left" vertical="top" wrapText="1"/>
    </xf>
    <xf numFmtId="0" fontId="55" fillId="34" borderId="27" xfId="0" applyFont="1" applyFill="1" applyBorder="1" applyAlignment="1">
      <alignment horizontal="left" vertical="top" wrapText="1"/>
    </xf>
    <xf numFmtId="0" fontId="55" fillId="0" borderId="0" xfId="0" applyFont="1" applyFill="1" applyBorder="1" applyAlignment="1">
      <alignment vertical="center"/>
    </xf>
    <xf numFmtId="0" fontId="55" fillId="0" borderId="25" xfId="0" applyFont="1" applyFill="1" applyBorder="1" applyAlignment="1">
      <alignment vertical="center"/>
    </xf>
    <xf numFmtId="0" fontId="67" fillId="0" borderId="0" xfId="0" applyFont="1" applyAlignment="1">
      <alignment horizontal="left" vertical="top" wrapText="1"/>
    </xf>
    <xf numFmtId="0" fontId="67" fillId="0" borderId="0" xfId="0" applyFont="1" applyAlignment="1">
      <alignment horizontal="left" vertical="top"/>
    </xf>
    <xf numFmtId="0" fontId="55" fillId="0" borderId="3" xfId="0" applyFont="1" applyBorder="1" applyAlignment="1">
      <alignment vertical="center" wrapText="1"/>
    </xf>
    <xf numFmtId="0" fontId="55" fillId="0" borderId="4" xfId="0" applyFont="1" applyBorder="1" applyAlignment="1">
      <alignment vertical="center" wrapText="1"/>
    </xf>
    <xf numFmtId="0" fontId="55" fillId="0" borderId="5" xfId="0" applyFont="1" applyBorder="1" applyAlignment="1">
      <alignment vertical="center" wrapText="1"/>
    </xf>
    <xf numFmtId="0" fontId="55" fillId="0" borderId="1" xfId="0" applyFont="1" applyFill="1" applyBorder="1" applyAlignment="1">
      <alignment horizontal="center" vertical="center" textRotation="255"/>
    </xf>
    <xf numFmtId="0" fontId="55" fillId="0" borderId="74" xfId="0" applyFont="1" applyFill="1" applyBorder="1" applyAlignment="1">
      <alignment horizontal="center" vertical="center" textRotation="255"/>
    </xf>
    <xf numFmtId="0" fontId="55" fillId="0" borderId="73" xfId="0" applyFont="1" applyFill="1" applyBorder="1" applyAlignment="1">
      <alignment horizontal="center" vertical="center" textRotation="255"/>
    </xf>
    <xf numFmtId="0" fontId="55" fillId="0" borderId="25" xfId="0" applyFont="1" applyFill="1" applyBorder="1" applyAlignment="1">
      <alignment horizontal="center" vertical="center" textRotation="255"/>
    </xf>
    <xf numFmtId="0" fontId="55" fillId="0" borderId="3" xfId="0" applyFont="1" applyFill="1" applyBorder="1" applyAlignment="1">
      <alignment horizontal="center" vertical="center" textRotation="255"/>
    </xf>
    <xf numFmtId="0" fontId="55" fillId="0" borderId="5" xfId="0" applyFont="1" applyFill="1" applyBorder="1" applyAlignment="1">
      <alignment horizontal="center" vertical="center" textRotation="255"/>
    </xf>
    <xf numFmtId="0" fontId="55" fillId="0" borderId="73" xfId="0" applyFont="1" applyBorder="1" applyAlignment="1">
      <alignment horizontal="center" vertical="center"/>
    </xf>
    <xf numFmtId="0" fontId="55" fillId="0" borderId="25" xfId="0" applyFont="1" applyBorder="1" applyAlignment="1">
      <alignment horizontal="center" vertical="center"/>
    </xf>
    <xf numFmtId="0" fontId="55" fillId="0" borderId="3" xfId="0" applyFont="1" applyBorder="1" applyAlignment="1">
      <alignment horizontal="center" vertical="center"/>
    </xf>
    <xf numFmtId="0" fontId="55" fillId="0" borderId="5" xfId="0" applyFont="1" applyBorder="1" applyAlignment="1">
      <alignment horizontal="center" vertical="center"/>
    </xf>
    <xf numFmtId="0" fontId="68" fillId="0" borderId="27" xfId="0" applyFont="1" applyBorder="1">
      <alignment vertical="center"/>
    </xf>
    <xf numFmtId="0" fontId="55" fillId="34" borderId="42" xfId="0" applyFont="1" applyFill="1" applyBorder="1" applyAlignment="1">
      <alignment horizontal="left" vertical="center" wrapText="1"/>
    </xf>
    <xf numFmtId="0" fontId="58" fillId="0" borderId="6" xfId="0" applyFont="1" applyFill="1" applyBorder="1" applyAlignment="1">
      <alignment horizontal="center" vertical="center"/>
    </xf>
    <xf numFmtId="0" fontId="58" fillId="0" borderId="7" xfId="0" applyFont="1" applyFill="1" applyBorder="1" applyAlignment="1">
      <alignment horizontal="center" vertical="center"/>
    </xf>
    <xf numFmtId="0" fontId="58" fillId="0" borderId="8" xfId="0" applyFont="1" applyFill="1" applyBorder="1" applyAlignment="1">
      <alignment horizontal="center" vertical="center"/>
    </xf>
    <xf numFmtId="0" fontId="57" fillId="0" borderId="6" xfId="0" applyFont="1" applyFill="1" applyBorder="1" applyAlignment="1">
      <alignment horizontal="center" vertical="center"/>
    </xf>
    <xf numFmtId="0" fontId="57" fillId="0" borderId="7" xfId="0" applyFont="1" applyFill="1" applyBorder="1" applyAlignment="1">
      <alignment horizontal="center" vertical="center"/>
    </xf>
    <xf numFmtId="0" fontId="57" fillId="0" borderId="8" xfId="0" applyFont="1" applyFill="1" applyBorder="1" applyAlignment="1">
      <alignment horizontal="center" vertical="center"/>
    </xf>
    <xf numFmtId="0" fontId="71" fillId="0" borderId="0" xfId="0" applyFont="1" applyAlignment="1">
      <alignment horizontal="left" vertical="center" wrapText="1"/>
    </xf>
    <xf numFmtId="0" fontId="71" fillId="0" borderId="25" xfId="0" applyFont="1" applyBorder="1" applyAlignment="1">
      <alignment horizontal="left" vertical="center" wrapText="1"/>
    </xf>
    <xf numFmtId="0" fontId="55" fillId="0" borderId="42" xfId="0" applyFont="1" applyBorder="1" applyAlignment="1">
      <alignment vertical="center" wrapText="1"/>
    </xf>
    <xf numFmtId="0" fontId="55" fillId="0" borderId="1" xfId="0" applyFont="1" applyBorder="1" applyAlignment="1">
      <alignment vertical="center"/>
    </xf>
    <xf numFmtId="0" fontId="55" fillId="0" borderId="2" xfId="0" applyFont="1" applyBorder="1" applyAlignment="1">
      <alignment vertical="center"/>
    </xf>
    <xf numFmtId="0" fontId="55" fillId="0" borderId="74" xfId="0" applyFont="1" applyBorder="1" applyAlignment="1">
      <alignment vertical="center"/>
    </xf>
    <xf numFmtId="0" fontId="55" fillId="34" borderId="1" xfId="0" applyFont="1" applyFill="1" applyBorder="1" applyAlignment="1">
      <alignment horizontal="left" vertical="center" wrapText="1"/>
    </xf>
    <xf numFmtId="0" fontId="55" fillId="0" borderId="73" xfId="0" applyFont="1" applyBorder="1" applyAlignment="1">
      <alignment horizontal="left" vertical="center" wrapText="1"/>
    </xf>
    <xf numFmtId="0" fontId="55" fillId="0" borderId="25" xfId="0" applyFont="1" applyBorder="1" applyAlignment="1">
      <alignment horizontal="left" vertical="center" wrapText="1"/>
    </xf>
    <xf numFmtId="0" fontId="55" fillId="0" borderId="1" xfId="0" applyFont="1" applyBorder="1" applyAlignment="1">
      <alignment vertical="top"/>
    </xf>
    <xf numFmtId="0" fontId="55" fillId="0" borderId="2" xfId="0" applyFont="1" applyBorder="1" applyAlignment="1">
      <alignment vertical="top"/>
    </xf>
    <xf numFmtId="0" fontId="55" fillId="0" borderId="74" xfId="0" applyFont="1" applyBorder="1" applyAlignment="1">
      <alignment vertical="top"/>
    </xf>
    <xf numFmtId="0" fontId="55" fillId="0" borderId="73" xfId="0" applyFont="1" applyBorder="1" applyAlignment="1">
      <alignment vertical="top"/>
    </xf>
    <xf numFmtId="0" fontId="55" fillId="0" borderId="0" xfId="0" applyFont="1" applyBorder="1" applyAlignment="1">
      <alignment vertical="top"/>
    </xf>
    <xf numFmtId="0" fontId="55" fillId="0" borderId="25" xfId="0" applyFont="1" applyBorder="1" applyAlignment="1">
      <alignment vertical="top"/>
    </xf>
    <xf numFmtId="0" fontId="70" fillId="0" borderId="0" xfId="0" applyFont="1" applyAlignment="1">
      <alignment horizontal="left" vertical="top" wrapText="1"/>
    </xf>
    <xf numFmtId="0" fontId="55" fillId="0" borderId="4" xfId="0" applyFont="1" applyBorder="1" applyAlignment="1">
      <alignment horizontal="center" vertical="center" wrapText="1"/>
    </xf>
    <xf numFmtId="0" fontId="55" fillId="0" borderId="1" xfId="0" applyFont="1" applyBorder="1" applyAlignment="1">
      <alignment vertical="center" wrapText="1"/>
    </xf>
    <xf numFmtId="0" fontId="55" fillId="0" borderId="2" xfId="0" applyFont="1" applyBorder="1" applyAlignment="1">
      <alignment vertical="center" wrapText="1"/>
    </xf>
    <xf numFmtId="0" fontId="55" fillId="0" borderId="74" xfId="0" applyFont="1" applyBorder="1" applyAlignment="1">
      <alignment vertical="center" wrapText="1"/>
    </xf>
    <xf numFmtId="0" fontId="71" fillId="0" borderId="27" xfId="0" applyFont="1" applyBorder="1" applyAlignment="1">
      <alignment horizontal="center" vertical="center"/>
    </xf>
    <xf numFmtId="0" fontId="71" fillId="0" borderId="27" xfId="0" applyFont="1" applyBorder="1" applyAlignment="1">
      <alignment horizontal="left" vertical="center" wrapText="1"/>
    </xf>
    <xf numFmtId="0" fontId="55" fillId="0" borderId="0" xfId="0" applyFont="1" applyBorder="1" applyAlignment="1">
      <alignment horizontal="center" vertical="center" wrapText="1"/>
    </xf>
    <xf numFmtId="0" fontId="71" fillId="0" borderId="27" xfId="0" applyFont="1" applyBorder="1" applyAlignment="1">
      <alignment horizontal="center" vertical="center" wrapText="1"/>
    </xf>
    <xf numFmtId="0" fontId="55" fillId="34" borderId="8" xfId="0" applyFont="1" applyFill="1" applyBorder="1" applyAlignment="1">
      <alignment horizontal="left" vertical="center" wrapText="1"/>
    </xf>
    <xf numFmtId="0" fontId="57" fillId="34" borderId="3" xfId="0" applyFont="1" applyFill="1" applyBorder="1" applyAlignment="1">
      <alignment vertical="top"/>
    </xf>
    <xf numFmtId="0" fontId="57" fillId="34" borderId="4" xfId="0" applyFont="1" applyFill="1" applyBorder="1" applyAlignment="1">
      <alignment vertical="top"/>
    </xf>
    <xf numFmtId="0" fontId="57" fillId="34" borderId="5" xfId="0" applyFont="1" applyFill="1" applyBorder="1" applyAlignment="1">
      <alignment vertical="top"/>
    </xf>
    <xf numFmtId="0" fontId="55" fillId="34" borderId="2" xfId="0" applyFont="1" applyFill="1" applyBorder="1" applyAlignment="1">
      <alignment horizontal="left" vertical="center"/>
    </xf>
    <xf numFmtId="0" fontId="55" fillId="34" borderId="74" xfId="0" applyFont="1" applyFill="1" applyBorder="1" applyAlignment="1">
      <alignment horizontal="left" vertical="center"/>
    </xf>
    <xf numFmtId="0" fontId="55" fillId="34" borderId="4" xfId="0" applyFont="1" applyFill="1" applyBorder="1" applyAlignment="1">
      <alignment horizontal="left" vertical="center" wrapText="1"/>
    </xf>
    <xf numFmtId="0" fontId="55" fillId="34" borderId="5" xfId="0" applyFont="1" applyFill="1" applyBorder="1" applyAlignment="1">
      <alignment horizontal="left" vertical="center" wrapText="1"/>
    </xf>
    <xf numFmtId="0" fontId="57" fillId="34" borderId="6" xfId="0" applyFont="1" applyFill="1" applyBorder="1" applyAlignment="1">
      <alignment horizontal="left" vertical="top" wrapText="1"/>
    </xf>
    <xf numFmtId="0" fontId="57" fillId="34" borderId="7" xfId="0" applyFont="1" applyFill="1" applyBorder="1" applyAlignment="1">
      <alignment horizontal="left" vertical="top"/>
    </xf>
    <xf numFmtId="0" fontId="57" fillId="34" borderId="8" xfId="0" applyFont="1" applyFill="1" applyBorder="1" applyAlignment="1">
      <alignment horizontal="left" vertical="top"/>
    </xf>
    <xf numFmtId="0" fontId="55" fillId="0" borderId="153" xfId="0" applyFont="1" applyBorder="1" applyAlignment="1">
      <alignment horizontal="left" vertical="center" wrapText="1"/>
    </xf>
    <xf numFmtId="0" fontId="55" fillId="0" borderId="154" xfId="0" applyFont="1" applyBorder="1" applyAlignment="1">
      <alignment horizontal="left" vertical="center" wrapText="1"/>
    </xf>
    <xf numFmtId="0" fontId="55" fillId="0" borderId="38" xfId="0" applyFont="1" applyBorder="1" applyAlignment="1">
      <alignment horizontal="center" vertical="center" wrapText="1"/>
    </xf>
    <xf numFmtId="0" fontId="55" fillId="0" borderId="5" xfId="0" applyFont="1" applyBorder="1" applyAlignment="1">
      <alignment horizontal="left" vertical="center"/>
    </xf>
    <xf numFmtId="0" fontId="55" fillId="0" borderId="33" xfId="0" applyFont="1" applyBorder="1" applyAlignment="1">
      <alignment horizontal="center" vertical="center" wrapText="1"/>
    </xf>
    <xf numFmtId="0" fontId="56" fillId="0" borderId="0" xfId="0" applyFont="1" applyAlignment="1">
      <alignment horizontal="left" vertical="top" wrapText="1"/>
    </xf>
    <xf numFmtId="0" fontId="55" fillId="0" borderId="155" xfId="0" applyFont="1" applyBorder="1" applyAlignment="1">
      <alignment horizontal="center" vertical="center" wrapText="1"/>
    </xf>
    <xf numFmtId="0" fontId="69" fillId="0" borderId="2" xfId="0" applyFont="1" applyBorder="1" applyAlignment="1">
      <alignment horizontal="left" vertical="top" wrapText="1"/>
    </xf>
    <xf numFmtId="0" fontId="69" fillId="0" borderId="2" xfId="0" applyFont="1" applyBorder="1" applyAlignment="1">
      <alignment horizontal="left" vertical="top"/>
    </xf>
    <xf numFmtId="0" fontId="15" fillId="0" borderId="47"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0" xfId="0" applyFont="1" applyAlignment="1">
      <alignment horizontal="center" vertical="center" wrapText="1"/>
    </xf>
    <xf numFmtId="0" fontId="15" fillId="0" borderId="2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177" fontId="15" fillId="0" borderId="102" xfId="0" applyNumberFormat="1" applyFont="1" applyBorder="1" applyAlignment="1">
      <alignment horizontal="left" vertical="center" shrinkToFit="1"/>
    </xf>
    <xf numFmtId="0" fontId="15" fillId="0" borderId="102" xfId="0" applyFont="1" applyBorder="1" applyAlignment="1">
      <alignment horizontal="left" vertical="center" shrinkToFit="1"/>
    </xf>
    <xf numFmtId="0" fontId="15" fillId="0" borderId="103" xfId="0" applyFont="1" applyBorder="1" applyAlignment="1">
      <alignment horizontal="left" vertical="center" shrinkToFit="1"/>
    </xf>
    <xf numFmtId="177" fontId="15" fillId="34" borderId="128" xfId="0" applyNumberFormat="1" applyFont="1" applyFill="1" applyBorder="1" applyAlignment="1">
      <alignment horizontal="center" vertical="center" wrapText="1"/>
    </xf>
    <xf numFmtId="177" fontId="15" fillId="34" borderId="71" xfId="0" applyNumberFormat="1" applyFont="1" applyFill="1" applyBorder="1" applyAlignment="1">
      <alignment horizontal="center" vertical="center" wrapText="1"/>
    </xf>
    <xf numFmtId="177" fontId="15" fillId="34" borderId="69" xfId="0" applyNumberFormat="1" applyFont="1" applyFill="1" applyBorder="1" applyAlignment="1">
      <alignment horizontal="center" vertical="center" wrapText="1"/>
    </xf>
    <xf numFmtId="177" fontId="15" fillId="34" borderId="129" xfId="0" applyNumberFormat="1" applyFont="1" applyFill="1" applyBorder="1" applyAlignment="1">
      <alignment horizontal="center" vertical="center" wrapText="1"/>
    </xf>
    <xf numFmtId="0" fontId="16" fillId="0" borderId="130" xfId="0" applyFont="1" applyBorder="1" applyAlignment="1">
      <alignment horizontal="center" vertical="center" wrapText="1"/>
    </xf>
    <xf numFmtId="0" fontId="16" fillId="0" borderId="131" xfId="0" applyFont="1" applyBorder="1" applyAlignment="1">
      <alignment horizontal="center" vertical="center" wrapText="1"/>
    </xf>
    <xf numFmtId="0" fontId="16" fillId="0" borderId="132" xfId="0" applyFont="1" applyBorder="1" applyAlignment="1">
      <alignment horizontal="center" vertical="center" wrapText="1"/>
    </xf>
    <xf numFmtId="0" fontId="16" fillId="0" borderId="133" xfId="0" applyFont="1" applyBorder="1" applyAlignment="1">
      <alignment horizontal="center" vertical="center" wrapText="1"/>
    </xf>
    <xf numFmtId="0" fontId="16" fillId="0" borderId="134"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136" xfId="0" applyFont="1" applyBorder="1" applyAlignment="1">
      <alignment horizontal="center" vertical="center" wrapText="1"/>
    </xf>
    <xf numFmtId="0" fontId="16" fillId="0" borderId="137" xfId="0" applyFont="1" applyBorder="1" applyAlignment="1">
      <alignment horizontal="center" vertical="center" wrapText="1"/>
    </xf>
    <xf numFmtId="0" fontId="16" fillId="0" borderId="138" xfId="0" applyFont="1" applyBorder="1" applyAlignment="1">
      <alignment horizontal="center" vertical="center" wrapText="1"/>
    </xf>
    <xf numFmtId="177" fontId="15" fillId="0" borderId="93" xfId="0" applyNumberFormat="1" applyFont="1" applyBorder="1" applyAlignment="1">
      <alignment horizontal="left" vertical="center" shrinkToFit="1"/>
    </xf>
    <xf numFmtId="0" fontId="15" fillId="0" borderId="93" xfId="0" applyFont="1" applyBorder="1" applyAlignment="1">
      <alignment horizontal="left" vertical="center" shrinkToFit="1"/>
    </xf>
    <xf numFmtId="0" fontId="15" fillId="0" borderId="109" xfId="0" applyFont="1" applyBorder="1" applyAlignment="1">
      <alignment horizontal="left" vertical="center" shrinkToFit="1"/>
    </xf>
    <xf numFmtId="0" fontId="15" fillId="0" borderId="7" xfId="0" applyFont="1" applyBorder="1" applyAlignment="1">
      <alignment horizontal="left" vertical="center" wrapText="1"/>
    </xf>
    <xf numFmtId="0" fontId="15" fillId="0" borderId="21" xfId="0" applyFont="1" applyBorder="1" applyAlignment="1">
      <alignment horizontal="left" vertical="center" wrapText="1"/>
    </xf>
    <xf numFmtId="177" fontId="16" fillId="34" borderId="139" xfId="0" applyNumberFormat="1" applyFont="1" applyFill="1" applyBorder="1" applyAlignment="1">
      <alignment horizontal="center" vertical="center" wrapText="1"/>
    </xf>
    <xf numFmtId="177" fontId="16" fillId="34" borderId="140" xfId="0" applyNumberFormat="1" applyFont="1" applyFill="1" applyBorder="1" applyAlignment="1">
      <alignment horizontal="center" vertical="center" wrapText="1"/>
    </xf>
    <xf numFmtId="177" fontId="16" fillId="34" borderId="141" xfId="0" applyNumberFormat="1" applyFont="1" applyFill="1" applyBorder="1" applyAlignment="1">
      <alignment horizontal="center" vertical="center" wrapText="1"/>
    </xf>
    <xf numFmtId="177" fontId="16" fillId="34" borderId="133" xfId="0" applyNumberFormat="1" applyFont="1" applyFill="1" applyBorder="1" applyAlignment="1">
      <alignment horizontal="center" vertical="center" wrapText="1"/>
    </xf>
    <xf numFmtId="177" fontId="16" fillId="34" borderId="134" xfId="0" applyNumberFormat="1" applyFont="1" applyFill="1" applyBorder="1" applyAlignment="1">
      <alignment horizontal="center" vertical="center" wrapText="1"/>
    </xf>
    <xf numFmtId="177" fontId="16" fillId="34" borderId="135" xfId="0" applyNumberFormat="1" applyFont="1" applyFill="1" applyBorder="1" applyAlignment="1">
      <alignment horizontal="center" vertical="center" wrapText="1"/>
    </xf>
    <xf numFmtId="177" fontId="16" fillId="34" borderId="136" xfId="0" applyNumberFormat="1" applyFont="1" applyFill="1" applyBorder="1" applyAlignment="1">
      <alignment horizontal="center" vertical="center" wrapText="1"/>
    </xf>
    <xf numFmtId="177" fontId="16" fillId="34" borderId="137" xfId="0" applyNumberFormat="1" applyFont="1" applyFill="1" applyBorder="1" applyAlignment="1">
      <alignment horizontal="center" vertical="center" wrapText="1"/>
    </xf>
    <xf numFmtId="177" fontId="16" fillId="34" borderId="138" xfId="0" applyNumberFormat="1" applyFont="1" applyFill="1" applyBorder="1" applyAlignment="1">
      <alignment horizontal="center" vertical="center" wrapText="1"/>
    </xf>
    <xf numFmtId="0" fontId="15" fillId="0" borderId="22" xfId="0" applyFont="1" applyBorder="1" applyAlignment="1">
      <alignment horizontal="left" vertical="center" wrapText="1"/>
    </xf>
    <xf numFmtId="0" fontId="15" fillId="0" borderId="142" xfId="0" applyFont="1" applyBorder="1" applyAlignment="1">
      <alignment horizontal="left" vertical="center" wrapText="1"/>
    </xf>
    <xf numFmtId="0" fontId="15" fillId="0" borderId="53"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4" xfId="0" applyFont="1" applyBorder="1" applyAlignment="1">
      <alignment horizontal="center" vertical="center"/>
    </xf>
    <xf numFmtId="0" fontId="15" fillId="0" borderId="80" xfId="0" applyFont="1" applyBorder="1" applyAlignment="1">
      <alignment horizontal="center" vertical="center"/>
    </xf>
    <xf numFmtId="0" fontId="15" fillId="0" borderId="7" xfId="0" applyFont="1" applyBorder="1" applyAlignment="1">
      <alignment horizontal="center" vertical="center"/>
    </xf>
    <xf numFmtId="0" fontId="15" fillId="0" borderId="21" xfId="0" applyFont="1" applyBorder="1" applyAlignment="1">
      <alignment horizontal="center" vertical="center"/>
    </xf>
    <xf numFmtId="0" fontId="15" fillId="36" borderId="22" xfId="0" applyFont="1" applyFill="1" applyBorder="1" applyAlignment="1" applyProtection="1">
      <alignment horizontal="center" vertical="center"/>
      <protection locked="0"/>
    </xf>
    <xf numFmtId="0" fontId="15" fillId="36" borderId="142" xfId="0" applyFont="1" applyFill="1" applyBorder="1" applyAlignment="1" applyProtection="1">
      <alignment horizontal="center" vertical="center"/>
      <protection locked="0"/>
    </xf>
    <xf numFmtId="0" fontId="11" fillId="0" borderId="100" xfId="0" applyFont="1" applyBorder="1" applyAlignment="1">
      <alignment horizontal="center" vertical="center" shrinkToFit="1"/>
    </xf>
    <xf numFmtId="0" fontId="11" fillId="0" borderId="123" xfId="0" applyFont="1" applyBorder="1" applyAlignment="1">
      <alignment horizontal="center" vertical="center" shrinkToFit="1"/>
    </xf>
    <xf numFmtId="0" fontId="11" fillId="35" borderId="115" xfId="0" applyFont="1" applyFill="1" applyBorder="1" applyAlignment="1" applyProtection="1">
      <alignment horizontal="center" vertical="center" shrinkToFit="1"/>
      <protection locked="0"/>
    </xf>
    <xf numFmtId="0" fontId="11" fillId="35" borderId="2" xfId="0" applyFont="1" applyFill="1" applyBorder="1" applyAlignment="1" applyProtection="1">
      <alignment horizontal="center" vertical="center" shrinkToFit="1"/>
      <protection locked="0"/>
    </xf>
    <xf numFmtId="0" fontId="11" fillId="35" borderId="74" xfId="0" applyFont="1" applyFill="1" applyBorder="1" applyAlignment="1" applyProtection="1">
      <alignment horizontal="center" vertical="center" shrinkToFit="1"/>
      <protection locked="0"/>
    </xf>
    <xf numFmtId="0" fontId="11" fillId="35" borderId="53" xfId="0" applyFont="1" applyFill="1" applyBorder="1" applyAlignment="1" applyProtection="1">
      <alignment horizontal="center" vertical="center" shrinkToFit="1"/>
      <protection locked="0"/>
    </xf>
    <xf numFmtId="0" fontId="11" fillId="35" borderId="0" xfId="0" applyFont="1" applyFill="1" applyAlignment="1" applyProtection="1">
      <alignment horizontal="center" vertical="center" shrinkToFit="1"/>
      <protection locked="0"/>
    </xf>
    <xf numFmtId="0" fontId="11" fillId="35" borderId="25" xfId="0" applyFont="1" applyFill="1" applyBorder="1" applyAlignment="1" applyProtection="1">
      <alignment horizontal="center" vertical="center" shrinkToFit="1"/>
      <protection locked="0"/>
    </xf>
    <xf numFmtId="0" fontId="11" fillId="35" borderId="55" xfId="0" applyFont="1" applyFill="1" applyBorder="1" applyAlignment="1" applyProtection="1">
      <alignment horizontal="center" vertical="center" shrinkToFit="1"/>
      <protection locked="0"/>
    </xf>
    <xf numFmtId="0" fontId="11" fillId="35" borderId="4" xfId="0" applyFont="1" applyFill="1" applyBorder="1" applyAlignment="1" applyProtection="1">
      <alignment horizontal="center" vertical="center" shrinkToFit="1"/>
      <protection locked="0"/>
    </xf>
    <xf numFmtId="0" fontId="11" fillId="35" borderId="5" xfId="0" applyFont="1" applyFill="1" applyBorder="1" applyAlignment="1" applyProtection="1">
      <alignment horizontal="center" vertical="center" shrinkToFit="1"/>
      <protection locked="0"/>
    </xf>
    <xf numFmtId="0" fontId="11" fillId="35" borderId="42" xfId="0" applyFont="1" applyFill="1" applyBorder="1" applyAlignment="1" applyProtection="1">
      <alignment horizontal="center" vertical="center" wrapText="1"/>
      <protection locked="0"/>
    </xf>
    <xf numFmtId="0" fontId="11" fillId="37" borderId="72" xfId="0" applyFont="1" applyFill="1" applyBorder="1" applyAlignment="1" applyProtection="1">
      <alignment horizontal="center" vertical="center" wrapText="1"/>
      <protection locked="0"/>
    </xf>
    <xf numFmtId="0" fontId="11" fillId="37" borderId="98" xfId="0" applyFont="1" applyFill="1" applyBorder="1" applyAlignment="1" applyProtection="1">
      <alignment horizontal="center" vertical="center" wrapText="1"/>
      <protection locked="0"/>
    </xf>
    <xf numFmtId="0" fontId="11" fillId="35" borderId="6" xfId="0" applyFont="1" applyFill="1" applyBorder="1" applyAlignment="1" applyProtection="1">
      <alignment horizontal="center" vertical="center" wrapText="1"/>
      <protection locked="0"/>
    </xf>
    <xf numFmtId="0" fontId="11" fillId="37" borderId="7" xfId="0" applyFont="1" applyFill="1" applyBorder="1" applyAlignment="1" applyProtection="1">
      <alignment horizontal="center" vertical="center" wrapText="1"/>
      <protection locked="0"/>
    </xf>
    <xf numFmtId="0" fontId="11" fillId="37" borderId="8" xfId="0" applyFont="1" applyFill="1" applyBorder="1" applyAlignment="1" applyProtection="1">
      <alignment horizontal="center" vertical="center" wrapText="1"/>
      <protection locked="0"/>
    </xf>
    <xf numFmtId="0" fontId="11" fillId="37" borderId="6" xfId="0" applyFont="1" applyFill="1" applyBorder="1" applyAlignment="1" applyProtection="1">
      <alignment horizontal="center" vertical="center" wrapText="1"/>
      <protection locked="0"/>
    </xf>
    <xf numFmtId="0" fontId="11" fillId="37" borderId="124" xfId="0" applyFont="1" applyFill="1" applyBorder="1" applyAlignment="1" applyProtection="1">
      <alignment horizontal="center" vertical="center" wrapText="1"/>
      <protection locked="0"/>
    </xf>
    <xf numFmtId="0" fontId="11" fillId="37" borderId="22" xfId="0" applyFont="1" applyFill="1" applyBorder="1" applyAlignment="1" applyProtection="1">
      <alignment horizontal="center" vertical="center" wrapText="1"/>
      <protection locked="0"/>
    </xf>
    <xf numFmtId="0" fontId="11" fillId="37" borderId="62" xfId="0" applyFont="1" applyFill="1" applyBorder="1" applyAlignment="1" applyProtection="1">
      <alignment horizontal="center" vertical="center" wrapText="1"/>
      <protection locked="0"/>
    </xf>
    <xf numFmtId="0" fontId="11" fillId="36" borderId="1" xfId="0" applyFont="1" applyFill="1" applyBorder="1" applyAlignment="1" applyProtection="1">
      <alignment horizontal="center" vertical="center" wrapText="1"/>
      <protection locked="0"/>
    </xf>
    <xf numFmtId="0" fontId="11" fillId="36" borderId="2" xfId="0" applyFont="1" applyFill="1" applyBorder="1" applyAlignment="1" applyProtection="1">
      <alignment horizontal="center" vertical="center" wrapText="1"/>
      <protection locked="0"/>
    </xf>
    <xf numFmtId="0" fontId="11" fillId="36" borderId="9" xfId="0" applyFont="1" applyFill="1" applyBorder="1" applyAlignment="1" applyProtection="1">
      <alignment horizontal="center" vertical="center" wrapText="1"/>
      <protection locked="0"/>
    </xf>
    <xf numFmtId="0" fontId="11" fillId="36" borderId="73" xfId="0" applyFont="1" applyFill="1" applyBorder="1" applyAlignment="1" applyProtection="1">
      <alignment horizontal="center" vertical="center" wrapText="1"/>
      <protection locked="0"/>
    </xf>
    <xf numFmtId="0" fontId="11" fillId="36" borderId="0" xfId="0" applyFont="1" applyFill="1" applyAlignment="1" applyProtection="1">
      <alignment horizontal="center" vertical="center" wrapText="1"/>
      <protection locked="0"/>
    </xf>
    <xf numFmtId="0" fontId="11" fillId="36" borderId="79" xfId="0" applyFont="1" applyFill="1" applyBorder="1" applyAlignment="1" applyProtection="1">
      <alignment horizontal="center" vertical="center" wrapText="1"/>
      <protection locked="0"/>
    </xf>
    <xf numFmtId="0" fontId="11" fillId="36" borderId="19" xfId="0" applyFont="1" applyFill="1" applyBorder="1" applyAlignment="1" applyProtection="1">
      <alignment horizontal="center" vertical="center" wrapText="1"/>
      <protection locked="0"/>
    </xf>
    <xf numFmtId="0" fontId="11" fillId="36" borderId="17" xfId="0" applyFont="1" applyFill="1" applyBorder="1" applyAlignment="1" applyProtection="1">
      <alignment horizontal="center" vertical="center" wrapText="1"/>
      <protection locked="0"/>
    </xf>
    <xf numFmtId="0" fontId="11" fillId="36" borderId="18" xfId="0" applyFont="1" applyFill="1" applyBorder="1" applyAlignment="1" applyProtection="1">
      <alignment horizontal="center" vertical="center" wrapText="1"/>
      <protection locked="0"/>
    </xf>
    <xf numFmtId="0" fontId="19" fillId="0" borderId="116" xfId="0" applyFont="1" applyBorder="1" applyAlignment="1">
      <alignment horizontal="center" vertical="center" wrapText="1"/>
    </xf>
    <xf numFmtId="0" fontId="19" fillId="0" borderId="117" xfId="0" applyFont="1" applyBorder="1" applyAlignment="1">
      <alignment horizontal="center" vertical="center" wrapText="1"/>
    </xf>
    <xf numFmtId="0" fontId="19" fillId="0" borderId="118" xfId="0" applyFont="1" applyBorder="1" applyAlignment="1">
      <alignment horizontal="center" vertical="center" wrapText="1"/>
    </xf>
    <xf numFmtId="1" fontId="11" fillId="34" borderId="119" xfId="0" applyNumberFormat="1" applyFont="1" applyFill="1" applyBorder="1" applyAlignment="1">
      <alignment horizontal="center" vertical="center" wrapText="1"/>
    </xf>
    <xf numFmtId="1" fontId="11" fillId="34" borderId="120" xfId="0" applyNumberFormat="1" applyFont="1" applyFill="1" applyBorder="1" applyAlignment="1">
      <alignment horizontal="center" vertical="center" wrapText="1"/>
    </xf>
    <xf numFmtId="1" fontId="11" fillId="34" borderId="121" xfId="0" applyNumberFormat="1" applyFont="1" applyFill="1" applyBorder="1" applyAlignment="1">
      <alignment horizontal="center" vertical="center" wrapText="1"/>
    </xf>
    <xf numFmtId="1" fontId="11" fillId="34" borderId="122" xfId="0" applyNumberFormat="1" applyFont="1" applyFill="1" applyBorder="1" applyAlignment="1">
      <alignment horizontal="center" vertical="center" wrapText="1"/>
    </xf>
    <xf numFmtId="0" fontId="11" fillId="36" borderId="115" xfId="0" applyFont="1" applyFill="1" applyBorder="1" applyAlignment="1" applyProtection="1">
      <alignment horizontal="center" vertical="center" wrapText="1"/>
      <protection locked="0"/>
    </xf>
    <xf numFmtId="0" fontId="11" fillId="36" borderId="53" xfId="0" applyFont="1" applyFill="1" applyBorder="1" applyAlignment="1" applyProtection="1">
      <alignment horizontal="center" vertical="center" wrapText="1"/>
      <protection locked="0"/>
    </xf>
    <xf numFmtId="0" fontId="11" fillId="36" borderId="81" xfId="0" applyFont="1" applyFill="1" applyBorder="1" applyAlignment="1" applyProtection="1">
      <alignment horizontal="center" vertical="center" wrapText="1"/>
      <protection locked="0"/>
    </xf>
    <xf numFmtId="0" fontId="19" fillId="0" borderId="108"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109" xfId="0" applyFont="1" applyBorder="1" applyAlignment="1">
      <alignment horizontal="center" vertical="center" wrapText="1"/>
    </xf>
    <xf numFmtId="177" fontId="11" fillId="34" borderId="108" xfId="0" applyNumberFormat="1" applyFont="1" applyFill="1" applyBorder="1" applyAlignment="1">
      <alignment horizontal="center" vertical="center" wrapText="1"/>
    </xf>
    <xf numFmtId="177" fontId="11" fillId="34" borderId="94" xfId="0" applyNumberFormat="1" applyFont="1" applyFill="1" applyBorder="1" applyAlignment="1">
      <alignment horizontal="center" vertical="center" wrapText="1"/>
    </xf>
    <xf numFmtId="177" fontId="11" fillId="34" borderId="54" xfId="0" applyNumberFormat="1" applyFont="1" applyFill="1" applyBorder="1" applyAlignment="1">
      <alignment horizontal="center" vertical="center" wrapText="1"/>
    </xf>
    <xf numFmtId="177" fontId="11" fillId="34" borderId="109" xfId="0" applyNumberFormat="1" applyFont="1" applyFill="1" applyBorder="1" applyAlignment="1">
      <alignment horizontal="center" vertical="center" wrapText="1"/>
    </xf>
    <xf numFmtId="0" fontId="20" fillId="0" borderId="125" xfId="0" applyFont="1" applyBorder="1" applyAlignment="1">
      <alignment horizontal="center" vertical="center" wrapText="1"/>
    </xf>
    <xf numFmtId="0" fontId="20" fillId="0" borderId="126" xfId="0" applyFont="1" applyBorder="1" applyAlignment="1">
      <alignment horizontal="center" vertical="center" wrapText="1"/>
    </xf>
    <xf numFmtId="0" fontId="20" fillId="0" borderId="127" xfId="0" applyFont="1" applyBorder="1" applyAlignment="1">
      <alignment horizontal="center" vertical="center" wrapText="1"/>
    </xf>
    <xf numFmtId="177" fontId="11" fillId="34" borderId="110" xfId="0" applyNumberFormat="1" applyFont="1" applyFill="1" applyBorder="1" applyAlignment="1">
      <alignment horizontal="center" vertical="center" wrapText="1"/>
    </xf>
    <xf numFmtId="177" fontId="11" fillId="34" borderId="113" xfId="0" applyNumberFormat="1" applyFont="1" applyFill="1" applyBorder="1" applyAlignment="1">
      <alignment horizontal="center" vertical="center" wrapText="1"/>
    </xf>
    <xf numFmtId="177" fontId="11" fillId="34" borderId="114" xfId="0" applyNumberFormat="1" applyFont="1" applyFill="1" applyBorder="1" applyAlignment="1">
      <alignment horizontal="center" vertical="center" wrapText="1"/>
    </xf>
    <xf numFmtId="177" fontId="11" fillId="34" borderId="112" xfId="0" applyNumberFormat="1" applyFont="1" applyFill="1" applyBorder="1" applyAlignment="1">
      <alignment horizontal="center" vertical="center" wrapText="1"/>
    </xf>
    <xf numFmtId="0" fontId="11" fillId="37" borderId="38" xfId="0" applyFont="1" applyFill="1" applyBorder="1" applyAlignment="1" applyProtection="1">
      <alignment horizontal="center" vertical="center" wrapText="1"/>
      <protection locked="0"/>
    </xf>
    <xf numFmtId="0" fontId="11" fillId="36" borderId="3" xfId="0" applyFont="1" applyFill="1" applyBorder="1" applyAlignment="1" applyProtection="1">
      <alignment horizontal="center" vertical="center" wrapText="1"/>
      <protection locked="0"/>
    </xf>
    <xf numFmtId="0" fontId="11" fillId="36" borderId="4" xfId="0" applyFont="1" applyFill="1" applyBorder="1" applyAlignment="1" applyProtection="1">
      <alignment horizontal="center" vertical="center" wrapText="1"/>
      <protection locked="0"/>
    </xf>
    <xf numFmtId="0" fontId="11" fillId="36" borderId="80" xfId="0" applyFont="1" applyFill="1" applyBorder="1" applyAlignment="1" applyProtection="1">
      <alignment horizontal="center" vertical="center" wrapText="1"/>
      <protection locked="0"/>
    </xf>
    <xf numFmtId="0" fontId="11" fillId="36" borderId="55" xfId="0" applyFont="1" applyFill="1" applyBorder="1" applyAlignment="1" applyProtection="1">
      <alignment horizontal="center" vertical="center" wrapText="1"/>
      <protection locked="0"/>
    </xf>
    <xf numFmtId="0" fontId="20" fillId="0" borderId="110" xfId="0" applyFont="1" applyBorder="1" applyAlignment="1">
      <alignment horizontal="center" vertical="center" wrapText="1"/>
    </xf>
    <xf numFmtId="0" fontId="20" fillId="0" borderId="111" xfId="0" applyFont="1" applyBorder="1" applyAlignment="1">
      <alignment horizontal="center" vertical="center" wrapText="1"/>
    </xf>
    <xf numFmtId="0" fontId="20" fillId="0" borderId="112" xfId="0" applyFont="1" applyBorder="1" applyAlignment="1">
      <alignment horizontal="center" vertical="center" wrapText="1"/>
    </xf>
    <xf numFmtId="0" fontId="11" fillId="36" borderId="115" xfId="0" applyFont="1" applyFill="1" applyBorder="1" applyAlignment="1" applyProtection="1">
      <alignment horizontal="left" vertical="center" wrapText="1"/>
      <protection locked="0"/>
    </xf>
    <xf numFmtId="0" fontId="11" fillId="36" borderId="2" xfId="0" applyFont="1" applyFill="1" applyBorder="1" applyAlignment="1" applyProtection="1">
      <alignment horizontal="left" vertical="center" wrapText="1"/>
      <protection locked="0"/>
    </xf>
    <xf numFmtId="0" fontId="11" fillId="36" borderId="9" xfId="0" applyFont="1" applyFill="1" applyBorder="1" applyAlignment="1" applyProtection="1">
      <alignment horizontal="left" vertical="center" wrapText="1"/>
      <protection locked="0"/>
    </xf>
    <xf numFmtId="0" fontId="11" fillId="36" borderId="53" xfId="0" applyFont="1" applyFill="1" applyBorder="1" applyAlignment="1" applyProtection="1">
      <alignment horizontal="left" vertical="center" wrapText="1"/>
      <protection locked="0"/>
    </xf>
    <xf numFmtId="0" fontId="11" fillId="36" borderId="0" xfId="0" applyFont="1" applyFill="1" applyAlignment="1" applyProtection="1">
      <alignment horizontal="left" vertical="center" wrapText="1"/>
      <protection locked="0"/>
    </xf>
    <xf numFmtId="0" fontId="11" fillId="36" borderId="79" xfId="0" applyFont="1" applyFill="1" applyBorder="1" applyAlignment="1" applyProtection="1">
      <alignment horizontal="left" vertical="center" wrapText="1"/>
      <protection locked="0"/>
    </xf>
    <xf numFmtId="0" fontId="11" fillId="36" borderId="55" xfId="0" applyFont="1" applyFill="1" applyBorder="1" applyAlignment="1" applyProtection="1">
      <alignment horizontal="left" vertical="center" wrapText="1"/>
      <protection locked="0"/>
    </xf>
    <xf numFmtId="0" fontId="11" fillId="36" borderId="4" xfId="0" applyFont="1" applyFill="1" applyBorder="1" applyAlignment="1" applyProtection="1">
      <alignment horizontal="left" vertical="center" wrapText="1"/>
      <protection locked="0"/>
    </xf>
    <xf numFmtId="0" fontId="11" fillId="36" borderId="80" xfId="0" applyFont="1" applyFill="1" applyBorder="1" applyAlignment="1" applyProtection="1">
      <alignment horizontal="left" vertical="center" wrapText="1"/>
      <protection locked="0"/>
    </xf>
    <xf numFmtId="0" fontId="11" fillId="35" borderId="115" xfId="0" applyFont="1" applyFill="1" applyBorder="1" applyAlignment="1" applyProtection="1">
      <alignment horizontal="center" vertical="center"/>
      <protection locked="0"/>
    </xf>
    <xf numFmtId="0" fontId="11" fillId="35" borderId="2" xfId="0" applyFont="1" applyFill="1" applyBorder="1" applyAlignment="1" applyProtection="1">
      <alignment horizontal="center" vertical="center"/>
      <protection locked="0"/>
    </xf>
    <xf numFmtId="0" fontId="11" fillId="35" borderId="74" xfId="0" applyFont="1" applyFill="1" applyBorder="1" applyAlignment="1" applyProtection="1">
      <alignment horizontal="center" vertical="center"/>
      <protection locked="0"/>
    </xf>
    <xf numFmtId="0" fontId="11" fillId="35" borderId="53" xfId="0" applyFont="1" applyFill="1" applyBorder="1" applyAlignment="1" applyProtection="1">
      <alignment horizontal="center" vertical="center"/>
      <protection locked="0"/>
    </xf>
    <xf numFmtId="0" fontId="11" fillId="35" borderId="0" xfId="0" applyFont="1" applyFill="1" applyAlignment="1" applyProtection="1">
      <alignment horizontal="center" vertical="center"/>
      <protection locked="0"/>
    </xf>
    <xf numFmtId="0" fontId="11" fillId="35" borderId="25" xfId="0" applyFont="1" applyFill="1" applyBorder="1" applyAlignment="1" applyProtection="1">
      <alignment horizontal="center" vertical="center"/>
      <protection locked="0"/>
    </xf>
    <xf numFmtId="0" fontId="11" fillId="35" borderId="55" xfId="0" applyFont="1" applyFill="1" applyBorder="1" applyAlignment="1" applyProtection="1">
      <alignment horizontal="center" vertical="center"/>
      <protection locked="0"/>
    </xf>
    <xf numFmtId="0" fontId="11" fillId="35" borderId="4" xfId="0" applyFont="1" applyFill="1" applyBorder="1" applyAlignment="1" applyProtection="1">
      <alignment horizontal="center" vertical="center"/>
      <protection locked="0"/>
    </xf>
    <xf numFmtId="0" fontId="11" fillId="35" borderId="5" xfId="0" applyFont="1" applyFill="1" applyBorder="1" applyAlignment="1" applyProtection="1">
      <alignment horizontal="center" vertical="center"/>
      <protection locked="0"/>
    </xf>
    <xf numFmtId="0" fontId="11" fillId="0" borderId="99" xfId="0" applyFont="1" applyBorder="1" applyAlignment="1">
      <alignment horizontal="center" vertical="center" shrinkToFit="1"/>
    </xf>
    <xf numFmtId="0" fontId="11" fillId="35" borderId="46" xfId="0" applyFont="1" applyFill="1" applyBorder="1" applyAlignment="1" applyProtection="1">
      <alignment horizontal="center" vertical="center"/>
      <protection locked="0"/>
    </xf>
    <xf numFmtId="0" fontId="11" fillId="35" borderId="47" xfId="0" applyFont="1" applyFill="1" applyBorder="1" applyAlignment="1" applyProtection="1">
      <alignment horizontal="center" vertical="center"/>
      <protection locked="0"/>
    </xf>
    <xf numFmtId="0" fontId="11" fillId="35" borderId="24" xfId="0" applyFont="1" applyFill="1" applyBorder="1" applyAlignment="1" applyProtection="1">
      <alignment horizontal="center" vertical="center"/>
      <protection locked="0"/>
    </xf>
    <xf numFmtId="0" fontId="11" fillId="35" borderId="78" xfId="0" applyFont="1" applyFill="1" applyBorder="1" applyAlignment="1" applyProtection="1">
      <alignment horizontal="center" vertical="center" wrapText="1"/>
      <protection locked="0"/>
    </xf>
    <xf numFmtId="0" fontId="11" fillId="35" borderId="68" xfId="0" applyFont="1" applyFill="1" applyBorder="1" applyAlignment="1" applyProtection="1">
      <alignment horizontal="center" vertical="center" wrapText="1"/>
      <protection locked="0"/>
    </xf>
    <xf numFmtId="0" fontId="11" fillId="37" borderId="48" xfId="0" applyFont="1" applyFill="1" applyBorder="1" applyAlignment="1" applyProtection="1">
      <alignment horizontal="center" vertical="center" wrapText="1"/>
      <protection locked="0"/>
    </xf>
    <xf numFmtId="0" fontId="11" fillId="37" borderId="61" xfId="0" applyFont="1" applyFill="1" applyBorder="1" applyAlignment="1" applyProtection="1">
      <alignment horizontal="center" vertical="center" wrapText="1"/>
      <protection locked="0"/>
    </xf>
    <xf numFmtId="0" fontId="11" fillId="36" borderId="76" xfId="0" applyFont="1" applyFill="1" applyBorder="1" applyAlignment="1" applyProtection="1">
      <alignment horizontal="center" vertical="center" wrapText="1"/>
      <protection locked="0"/>
    </xf>
    <xf numFmtId="0" fontId="11" fillId="36" borderId="47" xfId="0" applyFont="1" applyFill="1" applyBorder="1" applyAlignment="1" applyProtection="1">
      <alignment horizontal="center" vertical="center" wrapText="1"/>
      <protection locked="0"/>
    </xf>
    <xf numFmtId="0" fontId="11" fillId="36" borderId="77" xfId="0" applyFont="1" applyFill="1" applyBorder="1" applyAlignment="1" applyProtection="1">
      <alignment horizontal="center" vertical="center" wrapText="1"/>
      <protection locked="0"/>
    </xf>
    <xf numFmtId="0" fontId="19" fillId="0" borderId="101" xfId="0" applyFont="1" applyBorder="1" applyAlignment="1">
      <alignment horizontal="center" vertical="center" wrapText="1"/>
    </xf>
    <xf numFmtId="0" fontId="19" fillId="0" borderId="102" xfId="0" applyFont="1" applyBorder="1" applyAlignment="1">
      <alignment horizontal="center" vertical="center" wrapText="1"/>
    </xf>
    <xf numFmtId="0" fontId="19" fillId="0" borderId="103" xfId="0" applyFont="1" applyBorder="1" applyAlignment="1">
      <alignment horizontal="center" vertical="center" wrapText="1"/>
    </xf>
    <xf numFmtId="1" fontId="11" fillId="34" borderId="104" xfId="0" applyNumberFormat="1" applyFont="1" applyFill="1" applyBorder="1" applyAlignment="1">
      <alignment horizontal="center" vertical="center" wrapText="1"/>
    </xf>
    <xf numFmtId="1" fontId="11" fillId="34" borderId="105" xfId="0" applyNumberFormat="1" applyFont="1" applyFill="1" applyBorder="1" applyAlignment="1">
      <alignment horizontal="center" vertical="center" wrapText="1"/>
    </xf>
    <xf numFmtId="1" fontId="11" fillId="34" borderId="106" xfId="0" applyNumberFormat="1" applyFont="1" applyFill="1" applyBorder="1" applyAlignment="1">
      <alignment horizontal="center" vertical="center" wrapText="1"/>
    </xf>
    <xf numFmtId="1" fontId="11" fillId="34" borderId="107" xfId="0" applyNumberFormat="1" applyFont="1" applyFill="1" applyBorder="1" applyAlignment="1">
      <alignment horizontal="center" vertical="center" wrapText="1"/>
    </xf>
    <xf numFmtId="0" fontId="11" fillId="36" borderId="46" xfId="0" applyFont="1" applyFill="1" applyBorder="1" applyAlignment="1" applyProtection="1">
      <alignment horizontal="left" vertical="center" wrapText="1"/>
      <protection locked="0"/>
    </xf>
    <xf numFmtId="0" fontId="11" fillId="36" borderId="47" xfId="0" applyFont="1" applyFill="1" applyBorder="1" applyAlignment="1" applyProtection="1">
      <alignment horizontal="left" vertical="center" wrapText="1"/>
      <protection locked="0"/>
    </xf>
    <xf numFmtId="0" fontId="11" fillId="36" borderId="77" xfId="0" applyFont="1" applyFill="1" applyBorder="1" applyAlignment="1" applyProtection="1">
      <alignment horizontal="left" vertical="center" wrapText="1"/>
      <protection locked="0"/>
    </xf>
    <xf numFmtId="0" fontId="11" fillId="34" borderId="6" xfId="0" applyFont="1" applyFill="1" applyBorder="1" applyAlignment="1">
      <alignment horizontal="center" vertical="center"/>
    </xf>
    <xf numFmtId="0" fontId="11" fillId="34" borderId="8" xfId="0" applyFont="1" applyFill="1" applyBorder="1" applyAlignment="1">
      <alignment horizontal="center" vertical="center"/>
    </xf>
    <xf numFmtId="0" fontId="11" fillId="36" borderId="6" xfId="0" applyFont="1" applyFill="1" applyBorder="1" applyAlignment="1" applyProtection="1">
      <alignment horizontal="center" vertical="center"/>
      <protection locked="0"/>
    </xf>
    <xf numFmtId="0" fontId="11" fillId="36" borderId="7" xfId="0" applyFont="1" applyFill="1" applyBorder="1" applyAlignment="1" applyProtection="1">
      <alignment horizontal="center" vertical="center"/>
      <protection locked="0"/>
    </xf>
    <xf numFmtId="0" fontId="11" fillId="36" borderId="8" xfId="0" applyFont="1" applyFill="1" applyBorder="1" applyAlignment="1" applyProtection="1">
      <alignment horizontal="center" vertical="center"/>
      <protection locked="0"/>
    </xf>
    <xf numFmtId="38" fontId="11" fillId="34" borderId="0" xfId="33" applyFont="1" applyFill="1" applyBorder="1" applyAlignment="1" applyProtection="1">
      <alignment horizontal="center" vertical="center"/>
    </xf>
    <xf numFmtId="20" fontId="11" fillId="36" borderId="6" xfId="0" applyNumberFormat="1" applyFont="1" applyFill="1" applyBorder="1" applyAlignment="1" applyProtection="1">
      <alignment horizontal="center" vertical="center"/>
      <protection locked="0"/>
    </xf>
    <xf numFmtId="20" fontId="11" fillId="36" borderId="7" xfId="0" applyNumberFormat="1" applyFont="1" applyFill="1" applyBorder="1" applyAlignment="1" applyProtection="1">
      <alignment horizontal="center" vertical="center"/>
      <protection locked="0"/>
    </xf>
    <xf numFmtId="20" fontId="11" fillId="36" borderId="8" xfId="0" applyNumberFormat="1" applyFont="1" applyFill="1" applyBorder="1" applyAlignment="1" applyProtection="1">
      <alignment horizontal="center" vertical="center"/>
      <protection locked="0"/>
    </xf>
    <xf numFmtId="4" fontId="11" fillId="0" borderId="6" xfId="0" applyNumberFormat="1" applyFont="1" applyBorder="1" applyAlignment="1">
      <alignment horizontal="center" vertical="center"/>
    </xf>
    <xf numFmtId="4" fontId="11" fillId="0" borderId="8" xfId="0" applyNumberFormat="1" applyFont="1" applyBorder="1" applyAlignment="1">
      <alignment horizontal="center"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11" fillId="0" borderId="97" xfId="0" applyFont="1" applyBorder="1" applyAlignment="1">
      <alignment horizontal="center" vertical="center"/>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98"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18"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77"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0" xfId="0" applyFont="1" applyAlignment="1">
      <alignment horizontal="center" vertical="center" wrapText="1"/>
    </xf>
    <xf numFmtId="0" fontId="16" fillId="0" borderId="79"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1" fillId="0" borderId="46" xfId="0" quotePrefix="1" applyFont="1" applyBorder="1" applyAlignment="1">
      <alignment horizontal="center" vertical="center"/>
    </xf>
    <xf numFmtId="0" fontId="11" fillId="0" borderId="47" xfId="0" applyFont="1" applyBorder="1" applyAlignment="1">
      <alignment horizontal="center" vertical="center"/>
    </xf>
    <xf numFmtId="0" fontId="11" fillId="0" borderId="77" xfId="0" applyFont="1" applyBorder="1" applyAlignment="1">
      <alignment horizontal="center" vertical="center"/>
    </xf>
    <xf numFmtId="0" fontId="18" fillId="34" borderId="46" xfId="0" applyFont="1" applyFill="1" applyBorder="1" applyAlignment="1">
      <alignment horizontal="center" vertical="center" wrapText="1"/>
    </xf>
    <xf numFmtId="0" fontId="18" fillId="34" borderId="24" xfId="0" applyFont="1" applyFill="1" applyBorder="1" applyAlignment="1">
      <alignment horizontal="center" vertical="center" wrapText="1"/>
    </xf>
    <xf numFmtId="0" fontId="18" fillId="34" borderId="53" xfId="0" applyFont="1" applyFill="1" applyBorder="1" applyAlignment="1">
      <alignment horizontal="center" vertical="center" wrapText="1"/>
    </xf>
    <xf numFmtId="0" fontId="18" fillId="34" borderId="25" xfId="0" applyFont="1" applyFill="1" applyBorder="1" applyAlignment="1">
      <alignment horizontal="center" vertical="center" wrapText="1"/>
    </xf>
    <xf numFmtId="0" fontId="18" fillId="34" borderId="81" xfId="0" applyFont="1" applyFill="1" applyBorder="1" applyAlignment="1">
      <alignment horizontal="center" vertical="center" wrapText="1"/>
    </xf>
    <xf numFmtId="0" fontId="18" fillId="34" borderId="20" xfId="0" applyFont="1" applyFill="1" applyBorder="1" applyAlignment="1">
      <alignment horizontal="center" vertical="center" wrapText="1"/>
    </xf>
    <xf numFmtId="0" fontId="18" fillId="34" borderId="76" xfId="0" applyFont="1" applyFill="1" applyBorder="1" applyAlignment="1">
      <alignment horizontal="center" vertical="center" wrapText="1"/>
    </xf>
    <xf numFmtId="0" fontId="18" fillId="34" borderId="77" xfId="0" applyFont="1" applyFill="1" applyBorder="1" applyAlignment="1">
      <alignment horizontal="center" vertical="center" wrapText="1"/>
    </xf>
    <xf numFmtId="0" fontId="18" fillId="34" borderId="73" xfId="0" applyFont="1" applyFill="1" applyBorder="1" applyAlignment="1">
      <alignment horizontal="center" vertical="center" wrapText="1"/>
    </xf>
    <xf numFmtId="0" fontId="18" fillId="34" borderId="79" xfId="0" applyFont="1" applyFill="1" applyBorder="1" applyAlignment="1">
      <alignment horizontal="center" vertical="center" wrapText="1"/>
    </xf>
    <xf numFmtId="0" fontId="18" fillId="34" borderId="19" xfId="0" applyFont="1" applyFill="1" applyBorder="1" applyAlignment="1">
      <alignment horizontal="center" vertical="center" wrapText="1"/>
    </xf>
    <xf numFmtId="0" fontId="18" fillId="34" borderId="18" xfId="0" applyFont="1" applyFill="1" applyBorder="1" applyAlignment="1">
      <alignment horizontal="center" vertical="center" wrapText="1"/>
    </xf>
    <xf numFmtId="0" fontId="15" fillId="0" borderId="46" xfId="0" applyFont="1" applyBorder="1" applyAlignment="1">
      <alignment horizontal="center" vertical="center" wrapText="1"/>
    </xf>
    <xf numFmtId="0" fontId="15" fillId="0" borderId="77" xfId="0" applyFont="1" applyBorder="1" applyAlignment="1">
      <alignment horizontal="center" vertical="center" wrapText="1"/>
    </xf>
    <xf numFmtId="0" fontId="11" fillId="0" borderId="56" xfId="0" applyFont="1" applyBorder="1" applyAlignment="1">
      <alignment horizontal="center" vertical="center"/>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1" fillId="34" borderId="56" xfId="0" applyFont="1" applyFill="1" applyBorder="1" applyAlignment="1">
      <alignment horizontal="center" vertical="center"/>
    </xf>
    <xf numFmtId="0" fontId="11" fillId="34" borderId="7" xfId="0" applyFont="1" applyFill="1" applyBorder="1" applyAlignment="1">
      <alignment horizontal="center" vertical="center"/>
    </xf>
    <xf numFmtId="0" fontId="11" fillId="34" borderId="21" xfId="0" applyFont="1" applyFill="1" applyBorder="1" applyAlignment="1">
      <alignment horizontal="center" vertical="center"/>
    </xf>
    <xf numFmtId="0" fontId="12" fillId="35" borderId="0" xfId="0" applyFont="1" applyFill="1" applyAlignment="1" applyProtection="1">
      <alignment horizontal="center" vertical="center"/>
      <protection locked="0"/>
    </xf>
    <xf numFmtId="0" fontId="12" fillId="37" borderId="0" xfId="0" applyFont="1" applyFill="1" applyAlignment="1" applyProtection="1">
      <alignment horizontal="center" vertical="center"/>
      <protection locked="0"/>
    </xf>
    <xf numFmtId="0" fontId="12" fillId="36" borderId="0" xfId="0" applyFont="1" applyFill="1" applyAlignment="1" applyProtection="1">
      <alignment horizontal="center" vertical="center"/>
      <protection locked="0"/>
    </xf>
    <xf numFmtId="0" fontId="12" fillId="0" borderId="0" xfId="0" applyFont="1" applyAlignment="1">
      <alignment horizontal="center" vertical="center"/>
    </xf>
    <xf numFmtId="0" fontId="11" fillId="35" borderId="6" xfId="0" applyFont="1" applyFill="1" applyBorder="1" applyAlignment="1" applyProtection="1">
      <alignment horizontal="center" vertical="center"/>
      <protection locked="0"/>
    </xf>
    <xf numFmtId="0" fontId="11" fillId="37" borderId="7" xfId="0" applyFont="1" applyFill="1" applyBorder="1" applyAlignment="1" applyProtection="1">
      <alignment horizontal="center" vertical="center"/>
      <protection locked="0"/>
    </xf>
    <xf numFmtId="0" fontId="11" fillId="37" borderId="8" xfId="0" applyFont="1" applyFill="1" applyBorder="1" applyAlignment="1" applyProtection="1">
      <alignment horizontal="center" vertical="center"/>
      <protection locked="0"/>
    </xf>
    <xf numFmtId="0" fontId="49" fillId="34" borderId="27" xfId="0" applyFont="1" applyFill="1" applyBorder="1" applyAlignment="1">
      <alignment horizontal="center" vertical="center"/>
    </xf>
    <xf numFmtId="0" fontId="16" fillId="34" borderId="0" xfId="0" applyFont="1" applyFill="1" applyAlignment="1">
      <alignment horizontal="left" vertical="center" indent="1"/>
    </xf>
    <xf numFmtId="0" fontId="15" fillId="0" borderId="130" xfId="0" applyFont="1" applyBorder="1" applyAlignment="1">
      <alignment horizontal="center" vertical="center" wrapText="1"/>
    </xf>
    <xf numFmtId="0" fontId="15" fillId="0" borderId="131" xfId="0" applyFont="1" applyBorder="1" applyAlignment="1">
      <alignment horizontal="center" vertical="center" wrapText="1"/>
    </xf>
    <xf numFmtId="0" fontId="15" fillId="0" borderId="132" xfId="0" applyFont="1" applyBorder="1" applyAlignment="1">
      <alignment horizontal="center" vertical="center" wrapText="1"/>
    </xf>
    <xf numFmtId="0" fontId="15" fillId="0" borderId="133" xfId="0" applyFont="1" applyBorder="1" applyAlignment="1">
      <alignment horizontal="center" vertical="center" wrapText="1"/>
    </xf>
    <xf numFmtId="0" fontId="15" fillId="0" borderId="134" xfId="0" applyFont="1" applyBorder="1" applyAlignment="1">
      <alignment horizontal="center" vertical="center" wrapText="1"/>
    </xf>
    <xf numFmtId="0" fontId="15" fillId="0" borderId="135" xfId="0" applyFont="1" applyBorder="1" applyAlignment="1">
      <alignment horizontal="center" vertical="center" wrapText="1"/>
    </xf>
    <xf numFmtId="0" fontId="15" fillId="0" borderId="136" xfId="0" applyFont="1" applyBorder="1" applyAlignment="1">
      <alignment horizontal="center" vertical="center" wrapText="1"/>
    </xf>
    <xf numFmtId="0" fontId="15" fillId="0" borderId="137" xfId="0" applyFont="1" applyBorder="1" applyAlignment="1">
      <alignment horizontal="center" vertical="center" wrapText="1"/>
    </xf>
    <xf numFmtId="0" fontId="15" fillId="0" borderId="138" xfId="0" applyFont="1" applyBorder="1" applyAlignment="1">
      <alignment horizontal="center" vertical="center" wrapText="1"/>
    </xf>
    <xf numFmtId="177" fontId="15" fillId="34" borderId="139" xfId="0" applyNumberFormat="1" applyFont="1" applyFill="1" applyBorder="1" applyAlignment="1">
      <alignment horizontal="center" vertical="center" wrapText="1"/>
    </xf>
    <xf numFmtId="177" fontId="15" fillId="34" borderId="140" xfId="0" applyNumberFormat="1" applyFont="1" applyFill="1" applyBorder="1" applyAlignment="1">
      <alignment horizontal="center" vertical="center" wrapText="1"/>
    </xf>
    <xf numFmtId="177" fontId="15" fillId="34" borderId="141" xfId="0" applyNumberFormat="1" applyFont="1" applyFill="1" applyBorder="1" applyAlignment="1">
      <alignment horizontal="center" vertical="center" wrapText="1"/>
    </xf>
    <xf numFmtId="177" fontId="15" fillId="34" borderId="133" xfId="0" applyNumberFormat="1" applyFont="1" applyFill="1" applyBorder="1" applyAlignment="1">
      <alignment horizontal="center" vertical="center" wrapText="1"/>
    </xf>
    <xf numFmtId="177" fontId="15" fillId="34" borderId="134" xfId="0" applyNumberFormat="1" applyFont="1" applyFill="1" applyBorder="1" applyAlignment="1">
      <alignment horizontal="center" vertical="center" wrapText="1"/>
    </xf>
    <xf numFmtId="177" fontId="15" fillId="34" borderId="135" xfId="0" applyNumberFormat="1" applyFont="1" applyFill="1" applyBorder="1" applyAlignment="1">
      <alignment horizontal="center" vertical="center" wrapText="1"/>
    </xf>
    <xf numFmtId="177" fontId="15" fillId="34" borderId="136" xfId="0" applyNumberFormat="1" applyFont="1" applyFill="1" applyBorder="1" applyAlignment="1">
      <alignment horizontal="center" vertical="center" wrapText="1"/>
    </xf>
    <xf numFmtId="177" fontId="15" fillId="34" borderId="137" xfId="0" applyNumberFormat="1" applyFont="1" applyFill="1" applyBorder="1" applyAlignment="1">
      <alignment horizontal="center" vertical="center" wrapText="1"/>
    </xf>
    <xf numFmtId="177" fontId="15" fillId="34" borderId="138" xfId="0" applyNumberFormat="1" applyFont="1" applyFill="1" applyBorder="1" applyAlignment="1">
      <alignment horizontal="center" vertical="center" wrapText="1"/>
    </xf>
    <xf numFmtId="0" fontId="11" fillId="0" borderId="100" xfId="0" applyFont="1" applyBorder="1" applyAlignment="1">
      <alignment horizontal="center" vertical="center"/>
    </xf>
    <xf numFmtId="0" fontId="11" fillId="0" borderId="123" xfId="0" applyFont="1" applyBorder="1" applyAlignment="1">
      <alignment horizontal="center" vertical="center"/>
    </xf>
    <xf numFmtId="0" fontId="11" fillId="0" borderId="99" xfId="0" applyFont="1" applyBorder="1" applyAlignment="1">
      <alignment horizontal="center" vertical="center"/>
    </xf>
    <xf numFmtId="0" fontId="49" fillId="34" borderId="95" xfId="0" applyFont="1" applyFill="1" applyBorder="1" applyAlignment="1">
      <alignment horizontal="center" vertical="center"/>
    </xf>
    <xf numFmtId="0" fontId="49" fillId="34" borderId="96" xfId="0" applyFont="1" applyFill="1" applyBorder="1" applyAlignment="1">
      <alignment horizontal="center" vertical="center"/>
    </xf>
    <xf numFmtId="0" fontId="49" fillId="34" borderId="97"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82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t-yousiki1-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通所"/>
      <sheetName val="【記載例】シフト記号表（勤務時間帯）"/>
      <sheetName val="認知症対応型通所（1枚版）"/>
      <sheetName val="認知症対応型通所（100名）"/>
      <sheetName val="シフト記号表（勤務時間帯）"/>
      <sheetName val="記入方法"/>
      <sheetName val="プルダウン・リスト"/>
    </sheetNames>
    <sheetDataSet>
      <sheetData sheetId="0">
        <row r="8">
          <cell r="BB8">
            <v>30</v>
          </cell>
        </row>
        <row r="23">
          <cell r="AX23">
            <v>160</v>
          </cell>
        </row>
        <row r="24">
          <cell r="AX24">
            <v>140</v>
          </cell>
        </row>
        <row r="26">
          <cell r="AX26">
            <v>160</v>
          </cell>
        </row>
        <row r="27">
          <cell r="AX27">
            <v>140</v>
          </cell>
        </row>
        <row r="29">
          <cell r="AX29">
            <v>64</v>
          </cell>
        </row>
        <row r="30">
          <cell r="AX30">
            <v>56</v>
          </cell>
        </row>
        <row r="32">
          <cell r="AX32">
            <v>64</v>
          </cell>
        </row>
        <row r="33">
          <cell r="AX33">
            <v>64</v>
          </cell>
        </row>
        <row r="35">
          <cell r="AX35">
            <v>48</v>
          </cell>
        </row>
        <row r="36">
          <cell r="AX36">
            <v>48</v>
          </cell>
        </row>
        <row r="38">
          <cell r="AX38">
            <v>96</v>
          </cell>
        </row>
        <row r="39">
          <cell r="AX39">
            <v>84</v>
          </cell>
        </row>
        <row r="41">
          <cell r="AX41">
            <v>32</v>
          </cell>
        </row>
        <row r="42">
          <cell r="AX42">
            <v>28</v>
          </cell>
        </row>
        <row r="44">
          <cell r="AX44">
            <v>160</v>
          </cell>
        </row>
        <row r="45">
          <cell r="AX45">
            <v>140</v>
          </cell>
        </row>
        <row r="47">
          <cell r="AX47">
            <v>160</v>
          </cell>
        </row>
        <row r="48">
          <cell r="AX48">
            <v>140</v>
          </cell>
        </row>
        <row r="50">
          <cell r="AX50">
            <v>64</v>
          </cell>
        </row>
        <row r="51">
          <cell r="AX51">
            <v>48</v>
          </cell>
        </row>
        <row r="53">
          <cell r="AX53">
            <v>48</v>
          </cell>
        </row>
        <row r="54">
          <cell r="AX54">
            <v>36</v>
          </cell>
        </row>
        <row r="56">
          <cell r="AX56">
            <v>0</v>
          </cell>
        </row>
        <row r="57">
          <cell r="AX57">
            <v>0</v>
          </cell>
        </row>
        <row r="59">
          <cell r="AX59">
            <v>0</v>
          </cell>
        </row>
        <row r="60">
          <cell r="AX60">
            <v>0</v>
          </cell>
        </row>
      </sheetData>
      <sheetData sheetId="1">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2">
        <row r="8">
          <cell r="BB8">
            <v>30</v>
          </cell>
        </row>
        <row r="23">
          <cell r="AX23">
            <v>0</v>
          </cell>
        </row>
        <row r="24">
          <cell r="AX24">
            <v>0</v>
          </cell>
        </row>
        <row r="26">
          <cell r="AX26">
            <v>0</v>
          </cell>
        </row>
        <row r="27">
          <cell r="AX27">
            <v>0</v>
          </cell>
        </row>
        <row r="29">
          <cell r="AX29">
            <v>0</v>
          </cell>
        </row>
        <row r="30">
          <cell r="AX30">
            <v>0</v>
          </cell>
        </row>
        <row r="32">
          <cell r="AX32">
            <v>0</v>
          </cell>
        </row>
        <row r="33">
          <cell r="AX33">
            <v>0</v>
          </cell>
        </row>
        <row r="35">
          <cell r="AX35">
            <v>0</v>
          </cell>
        </row>
        <row r="36">
          <cell r="AX36">
            <v>0</v>
          </cell>
        </row>
        <row r="38">
          <cell r="AX38">
            <v>0</v>
          </cell>
        </row>
        <row r="39">
          <cell r="AX39">
            <v>0</v>
          </cell>
        </row>
        <row r="41">
          <cell r="AX41">
            <v>0</v>
          </cell>
        </row>
        <row r="42">
          <cell r="AX42">
            <v>0</v>
          </cell>
        </row>
        <row r="44">
          <cell r="AX44">
            <v>0</v>
          </cell>
        </row>
        <row r="45">
          <cell r="AX45">
            <v>0</v>
          </cell>
        </row>
        <row r="47">
          <cell r="AX47">
            <v>0</v>
          </cell>
        </row>
        <row r="48">
          <cell r="AX48">
            <v>0</v>
          </cell>
        </row>
        <row r="50">
          <cell r="AX50">
            <v>0</v>
          </cell>
        </row>
        <row r="51">
          <cell r="AX51">
            <v>0</v>
          </cell>
        </row>
        <row r="53">
          <cell r="AX53">
            <v>0</v>
          </cell>
        </row>
        <row r="54">
          <cell r="AX54">
            <v>0</v>
          </cell>
        </row>
        <row r="56">
          <cell r="AX56">
            <v>0</v>
          </cell>
        </row>
        <row r="57">
          <cell r="AX57">
            <v>0</v>
          </cell>
        </row>
        <row r="59">
          <cell r="AX59">
            <v>0</v>
          </cell>
        </row>
        <row r="60">
          <cell r="AX60">
            <v>0</v>
          </cell>
        </row>
      </sheetData>
      <sheetData sheetId="3"/>
      <sheetData sheetId="4">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5"/>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N45"/>
  <sheetViews>
    <sheetView view="pageBreakPreview" zoomScaleNormal="100" zoomScaleSheetLayoutView="100" workbookViewId="0">
      <selection activeCell="A2" sqref="A2:AN2"/>
    </sheetView>
  </sheetViews>
  <sheetFormatPr defaultColWidth="9" defaultRowHeight="13.2"/>
  <cols>
    <col min="1" max="1" width="2.77734375" style="1" customWidth="1"/>
    <col min="2" max="29" width="2.33203125" style="1" customWidth="1"/>
    <col min="30" max="40" width="2.6640625" style="1" customWidth="1"/>
    <col min="41" max="16384" width="9" style="1"/>
  </cols>
  <sheetData>
    <row r="1" spans="1:40" ht="7.5" customHeight="1"/>
    <row r="2" spans="1:40" ht="40.5" customHeight="1">
      <c r="A2" s="302" t="s">
        <v>690</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0" ht="29.25" customHeight="1">
      <c r="A3" s="303" t="s">
        <v>296</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0" ht="12" customHeight="1">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row>
    <row r="5" spans="1:40" ht="12" customHeight="1" thickBo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row>
    <row r="6" spans="1:40" ht="33" customHeight="1">
      <c r="A6" s="304" t="s">
        <v>292</v>
      </c>
      <c r="B6" s="305"/>
      <c r="C6" s="305"/>
      <c r="D6" s="305"/>
      <c r="E6" s="305"/>
      <c r="F6" s="305"/>
      <c r="G6" s="305"/>
      <c r="H6" s="305"/>
      <c r="I6" s="305"/>
      <c r="J6" s="305"/>
      <c r="K6" s="305"/>
      <c r="L6" s="305"/>
      <c r="M6" s="305"/>
      <c r="N6" s="305"/>
      <c r="O6" s="346" t="s">
        <v>293</v>
      </c>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47"/>
    </row>
    <row r="7" spans="1:40" ht="33" customHeight="1" thickBot="1">
      <c r="A7" s="306" t="s">
        <v>294</v>
      </c>
      <c r="B7" s="307"/>
      <c r="C7" s="307"/>
      <c r="D7" s="307"/>
      <c r="E7" s="307"/>
      <c r="F7" s="307"/>
      <c r="G7" s="307"/>
      <c r="H7" s="307"/>
      <c r="I7" s="307"/>
      <c r="J7" s="307"/>
      <c r="K7" s="307"/>
      <c r="L7" s="307"/>
      <c r="M7" s="307"/>
      <c r="N7" s="307"/>
      <c r="O7" s="336"/>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48"/>
    </row>
    <row r="8" spans="1:40" ht="12" customHeight="1">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row>
    <row r="9" spans="1:40" ht="12" customHeight="1" thickBot="1"/>
    <row r="10" spans="1:40" ht="22.5" customHeight="1">
      <c r="A10" s="338" t="s">
        <v>41</v>
      </c>
      <c r="B10" s="339"/>
      <c r="C10" s="308" t="s">
        <v>27</v>
      </c>
      <c r="D10" s="308"/>
      <c r="E10" s="308"/>
      <c r="F10" s="308"/>
      <c r="G10" s="308"/>
      <c r="H10" s="308"/>
      <c r="I10" s="308"/>
      <c r="J10" s="308"/>
      <c r="K10" s="308">
        <v>1</v>
      </c>
      <c r="L10" s="308"/>
      <c r="M10" s="308"/>
      <c r="N10" s="308">
        <v>4</v>
      </c>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9"/>
    </row>
    <row r="11" spans="1:40" ht="18.75" customHeight="1">
      <c r="A11" s="340"/>
      <c r="B11" s="341"/>
      <c r="C11" s="356" t="s">
        <v>28</v>
      </c>
      <c r="D11" s="356"/>
      <c r="E11" s="356"/>
      <c r="F11" s="356"/>
      <c r="G11" s="356"/>
      <c r="H11" s="356"/>
      <c r="I11" s="356"/>
      <c r="J11" s="356"/>
      <c r="K11" s="350" t="s">
        <v>30</v>
      </c>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1"/>
    </row>
    <row r="12" spans="1:40">
      <c r="A12" s="340"/>
      <c r="B12" s="341"/>
      <c r="C12" s="344" t="s">
        <v>29</v>
      </c>
      <c r="D12" s="344"/>
      <c r="E12" s="344"/>
      <c r="F12" s="344"/>
      <c r="G12" s="344"/>
      <c r="H12" s="344"/>
      <c r="I12" s="344"/>
      <c r="J12" s="344"/>
      <c r="K12" s="352" t="s">
        <v>30</v>
      </c>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3"/>
    </row>
    <row r="13" spans="1:40" ht="16.5" customHeight="1">
      <c r="A13" s="340"/>
      <c r="B13" s="341"/>
      <c r="C13" s="345"/>
      <c r="D13" s="345"/>
      <c r="E13" s="345"/>
      <c r="F13" s="345"/>
      <c r="G13" s="345"/>
      <c r="H13" s="345"/>
      <c r="I13" s="345"/>
      <c r="J13" s="345"/>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5"/>
    </row>
    <row r="14" spans="1:40" ht="18" customHeight="1">
      <c r="A14" s="340"/>
      <c r="B14" s="341"/>
      <c r="C14" s="321" t="s">
        <v>31</v>
      </c>
      <c r="D14" s="322"/>
      <c r="E14" s="322"/>
      <c r="F14" s="322"/>
      <c r="G14" s="322"/>
      <c r="H14" s="322"/>
      <c r="I14" s="322"/>
      <c r="J14" s="323"/>
      <c r="K14" s="2"/>
      <c r="L14" s="3" t="s">
        <v>32</v>
      </c>
      <c r="M14" s="3" t="s">
        <v>33</v>
      </c>
      <c r="N14" s="3"/>
      <c r="O14" s="3"/>
      <c r="P14" s="3"/>
      <c r="Q14" s="3" t="s">
        <v>34</v>
      </c>
      <c r="R14" s="3"/>
      <c r="S14" s="3"/>
      <c r="T14" s="3"/>
      <c r="U14" s="3"/>
      <c r="V14" s="3" t="s">
        <v>35</v>
      </c>
      <c r="W14" s="3"/>
      <c r="X14" s="3"/>
      <c r="Y14" s="3"/>
      <c r="Z14" s="3"/>
      <c r="AA14" s="3"/>
      <c r="AB14" s="3"/>
      <c r="AC14" s="3"/>
      <c r="AD14" s="3"/>
      <c r="AE14" s="3"/>
      <c r="AF14" s="3"/>
      <c r="AG14" s="3"/>
      <c r="AH14" s="3"/>
      <c r="AI14" s="3"/>
      <c r="AJ14" s="3"/>
      <c r="AK14" s="3"/>
      <c r="AL14" s="3"/>
      <c r="AM14" s="3"/>
      <c r="AN14" s="12"/>
    </row>
    <row r="15" spans="1:40" ht="18" customHeight="1">
      <c r="A15" s="340"/>
      <c r="B15" s="341"/>
      <c r="C15" s="324"/>
      <c r="D15" s="325"/>
      <c r="E15" s="325"/>
      <c r="F15" s="325"/>
      <c r="G15" s="325"/>
      <c r="H15" s="325"/>
      <c r="I15" s="325"/>
      <c r="J15" s="326"/>
      <c r="K15" s="330" t="s">
        <v>30</v>
      </c>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2"/>
    </row>
    <row r="16" spans="1:40" ht="18" customHeight="1">
      <c r="A16" s="340"/>
      <c r="B16" s="341"/>
      <c r="C16" s="327"/>
      <c r="D16" s="328"/>
      <c r="E16" s="328"/>
      <c r="F16" s="328"/>
      <c r="G16" s="328"/>
      <c r="H16" s="328"/>
      <c r="I16" s="328"/>
      <c r="J16" s="329"/>
      <c r="K16" s="333"/>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5"/>
    </row>
    <row r="17" spans="1:40" ht="18" customHeight="1">
      <c r="A17" s="340"/>
      <c r="B17" s="341"/>
      <c r="C17" s="313" t="s">
        <v>36</v>
      </c>
      <c r="D17" s="314"/>
      <c r="E17" s="314"/>
      <c r="F17" s="314"/>
      <c r="G17" s="314"/>
      <c r="H17" s="314"/>
      <c r="I17" s="314"/>
      <c r="J17" s="315"/>
      <c r="K17" s="8"/>
      <c r="L17" s="9" t="s">
        <v>37</v>
      </c>
      <c r="M17" s="9"/>
      <c r="N17" s="9"/>
      <c r="O17" s="9"/>
      <c r="P17" s="9"/>
      <c r="Q17" s="10"/>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20"/>
    </row>
    <row r="18" spans="1:40" ht="18" customHeight="1">
      <c r="A18" s="340"/>
      <c r="B18" s="341"/>
      <c r="C18" s="316"/>
      <c r="D18" s="317"/>
      <c r="E18" s="317"/>
      <c r="F18" s="317"/>
      <c r="G18" s="317"/>
      <c r="H18" s="317"/>
      <c r="I18" s="317"/>
      <c r="J18" s="318"/>
      <c r="K18" s="5"/>
      <c r="L18" s="6" t="s">
        <v>38</v>
      </c>
      <c r="M18" s="6"/>
      <c r="N18" s="6"/>
      <c r="O18" s="6"/>
      <c r="P18" s="6"/>
      <c r="Q18" s="7"/>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20"/>
    </row>
    <row r="19" spans="1:40" ht="23.25" customHeight="1">
      <c r="A19" s="340"/>
      <c r="B19" s="341"/>
      <c r="C19" s="310" t="s">
        <v>63</v>
      </c>
      <c r="D19" s="311"/>
      <c r="E19" s="311"/>
      <c r="F19" s="311"/>
      <c r="G19" s="311"/>
      <c r="H19" s="311"/>
      <c r="I19" s="311"/>
      <c r="J19" s="312"/>
      <c r="K19" s="310" t="s">
        <v>291</v>
      </c>
      <c r="L19" s="311"/>
      <c r="M19" s="311"/>
      <c r="N19" s="311"/>
      <c r="O19" s="311"/>
      <c r="P19" s="311"/>
      <c r="Q19" s="311"/>
      <c r="R19" s="311"/>
      <c r="S19" s="311"/>
      <c r="T19" s="311"/>
      <c r="U19" s="311"/>
      <c r="V19" s="311"/>
      <c r="W19" s="312"/>
      <c r="X19" s="310" t="s">
        <v>64</v>
      </c>
      <c r="Y19" s="311"/>
      <c r="Z19" s="311"/>
      <c r="AA19" s="311"/>
      <c r="AB19" s="311"/>
      <c r="AC19" s="311"/>
      <c r="AD19" s="311"/>
      <c r="AE19" s="312"/>
      <c r="AF19" s="8"/>
      <c r="AG19" s="9"/>
      <c r="AH19" s="349"/>
      <c r="AI19" s="349"/>
      <c r="AJ19" s="349"/>
      <c r="AK19" s="349"/>
      <c r="AL19" s="9" t="s">
        <v>65</v>
      </c>
      <c r="AM19" s="9"/>
      <c r="AN19" s="26"/>
    </row>
    <row r="20" spans="1:40" ht="23.25" customHeight="1" thickBot="1">
      <c r="A20" s="342"/>
      <c r="B20" s="343"/>
      <c r="C20" s="336" t="s">
        <v>39</v>
      </c>
      <c r="D20" s="307"/>
      <c r="E20" s="307"/>
      <c r="F20" s="307"/>
      <c r="G20" s="307"/>
      <c r="H20" s="307"/>
      <c r="I20" s="307"/>
      <c r="J20" s="337"/>
      <c r="K20" s="24"/>
      <c r="L20" s="21"/>
      <c r="M20" s="21"/>
      <c r="N20" s="21"/>
      <c r="O20" s="21" t="s">
        <v>30</v>
      </c>
      <c r="P20" s="21" t="s">
        <v>24</v>
      </c>
      <c r="Q20" s="21"/>
      <c r="R20" s="21"/>
      <c r="S20" s="21" t="s">
        <v>25</v>
      </c>
      <c r="T20" s="21"/>
      <c r="U20" s="21"/>
      <c r="V20" s="21" t="s">
        <v>26</v>
      </c>
      <c r="W20" s="25"/>
      <c r="X20" s="336" t="s">
        <v>40</v>
      </c>
      <c r="Y20" s="307"/>
      <c r="Z20" s="307"/>
      <c r="AA20" s="307"/>
      <c r="AB20" s="307"/>
      <c r="AC20" s="307"/>
      <c r="AD20" s="307"/>
      <c r="AE20" s="337"/>
      <c r="AF20" s="24"/>
      <c r="AG20" s="21"/>
      <c r="AH20" s="27"/>
      <c r="AI20" s="27"/>
      <c r="AJ20" s="27"/>
      <c r="AK20" s="21" t="s">
        <v>66</v>
      </c>
      <c r="AL20" s="21"/>
      <c r="AM20" s="21"/>
      <c r="AN20" s="22"/>
    </row>
    <row r="21" spans="1:40" ht="9" customHeight="1">
      <c r="A21" s="35"/>
      <c r="B21" s="35"/>
      <c r="C21" s="34"/>
      <c r="D21" s="34"/>
      <c r="E21" s="34"/>
      <c r="F21" s="34"/>
      <c r="G21" s="34"/>
      <c r="H21" s="34"/>
      <c r="I21" s="34"/>
      <c r="J21" s="34"/>
      <c r="K21" s="4"/>
      <c r="L21" s="4"/>
      <c r="M21" s="4"/>
      <c r="N21" s="4"/>
      <c r="O21" s="4"/>
      <c r="P21" s="4"/>
      <c r="Q21" s="4"/>
      <c r="R21" s="4"/>
      <c r="S21" s="4"/>
      <c r="T21" s="4"/>
      <c r="U21" s="4"/>
      <c r="V21" s="4"/>
      <c r="W21" s="4"/>
      <c r="X21" s="34"/>
      <c r="Y21" s="34"/>
      <c r="Z21" s="34"/>
      <c r="AA21" s="34"/>
      <c r="AB21" s="34"/>
      <c r="AC21" s="34"/>
      <c r="AD21" s="34"/>
      <c r="AE21" s="34"/>
      <c r="AF21" s="4"/>
      <c r="AG21" s="4"/>
      <c r="AH21" s="4"/>
      <c r="AI21" s="4"/>
      <c r="AJ21" s="4"/>
      <c r="AK21" s="4"/>
      <c r="AL21" s="4"/>
      <c r="AM21" s="4"/>
      <c r="AN21" s="4"/>
    </row>
    <row r="22" spans="1:40" ht="9" customHeight="1"/>
    <row r="23" spans="1:40" ht="30" customHeight="1">
      <c r="A23" s="310" t="s">
        <v>42</v>
      </c>
      <c r="B23" s="311"/>
      <c r="C23" s="311"/>
      <c r="D23" s="311"/>
      <c r="E23" s="311"/>
      <c r="F23" s="311"/>
      <c r="G23" s="311"/>
      <c r="H23" s="311"/>
      <c r="I23" s="311"/>
      <c r="J23" s="311"/>
      <c r="K23" s="311"/>
      <c r="L23" s="311"/>
      <c r="M23" s="311"/>
      <c r="N23" s="311"/>
      <c r="O23" s="311"/>
      <c r="P23" s="311"/>
      <c r="Q23" s="311"/>
      <c r="R23" s="311"/>
      <c r="S23" s="311"/>
      <c r="T23" s="311"/>
      <c r="U23" s="311"/>
      <c r="V23" s="311"/>
      <c r="W23" s="312"/>
      <c r="X23" s="310" t="s">
        <v>43</v>
      </c>
      <c r="Y23" s="311"/>
      <c r="Z23" s="311"/>
      <c r="AA23" s="311"/>
      <c r="AB23" s="311"/>
      <c r="AC23" s="311"/>
      <c r="AD23" s="311"/>
      <c r="AE23" s="311"/>
      <c r="AF23" s="311"/>
      <c r="AG23" s="311"/>
      <c r="AH23" s="311"/>
      <c r="AI23" s="311"/>
      <c r="AJ23" s="311"/>
      <c r="AK23" s="311"/>
      <c r="AL23" s="311"/>
      <c r="AM23" s="311"/>
      <c r="AN23" s="312"/>
    </row>
    <row r="24" spans="1:40" ht="18" customHeight="1">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row>
    <row r="25" spans="1:40" ht="18" customHeight="1"/>
    <row r="26" spans="1:40" ht="18" customHeight="1">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5"/>
    </row>
    <row r="27" spans="1:40" ht="20.100000000000001" customHeight="1">
      <c r="A27" s="16"/>
      <c r="B27" s="4"/>
      <c r="C27" s="300" t="s">
        <v>297</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4"/>
      <c r="AN27" s="17"/>
    </row>
    <row r="28" spans="1:40" ht="20.100000000000001" customHeight="1">
      <c r="A28" s="16"/>
      <c r="B28" s="4"/>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4"/>
      <c r="AN28" s="17"/>
    </row>
    <row r="29" spans="1:40" ht="20.100000000000001" customHeight="1">
      <c r="A29" s="16"/>
      <c r="B29" s="4"/>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4"/>
      <c r="AN29" s="17"/>
    </row>
    <row r="30" spans="1:40" ht="20.100000000000001" customHeight="1">
      <c r="A30" s="16"/>
      <c r="B30" s="4"/>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4"/>
      <c r="AN30" s="17"/>
    </row>
    <row r="31" spans="1:40" ht="20.100000000000001" customHeight="1">
      <c r="A31" s="16"/>
      <c r="B31" s="4"/>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4"/>
      <c r="AN31" s="17"/>
    </row>
    <row r="32" spans="1:40" ht="18" customHeight="1">
      <c r="A32" s="16"/>
      <c r="B32" s="4"/>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4"/>
      <c r="AN32" s="17"/>
    </row>
    <row r="33" spans="1:40" ht="11.25" customHeight="1">
      <c r="A33" s="16"/>
      <c r="B33" s="4"/>
      <c r="C33" s="300" t="s">
        <v>298</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4"/>
      <c r="AN33" s="17"/>
    </row>
    <row r="34" spans="1:40" ht="18" customHeight="1">
      <c r="A34" s="16"/>
      <c r="B34" s="4"/>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4"/>
      <c r="AN34" s="17"/>
    </row>
    <row r="35" spans="1:40" ht="18" customHeight="1">
      <c r="A35" s="19"/>
      <c r="B35" s="33"/>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3"/>
      <c r="AN35" s="20"/>
    </row>
    <row r="36" spans="1:40" ht="18" customHeight="1">
      <c r="B36" s="4"/>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4"/>
    </row>
    <row r="37" spans="1:40" ht="18" customHeight="1"/>
    <row r="38" spans="1:40" ht="18" customHeight="1">
      <c r="A38" s="1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c r="B42" s="23"/>
      <c r="C42" s="23"/>
      <c r="D42" s="23"/>
      <c r="E42" s="23"/>
      <c r="F42" s="23"/>
      <c r="G42" s="23"/>
      <c r="H42" s="23"/>
      <c r="I42" s="23"/>
      <c r="J42" s="23"/>
      <c r="K42" s="23"/>
      <c r="L42" s="23"/>
      <c r="M42" s="23"/>
      <c r="N42" s="23"/>
      <c r="O42" s="23"/>
      <c r="P42" s="23"/>
      <c r="Q42" s="23"/>
      <c r="R42" s="23"/>
      <c r="S42" s="23"/>
      <c r="T42" s="23"/>
      <c r="U42" s="23"/>
      <c r="V42" s="4"/>
      <c r="W42" s="4"/>
      <c r="X42" s="4"/>
      <c r="Y42" s="4"/>
      <c r="Z42" s="4"/>
      <c r="AA42" s="4"/>
      <c r="AB42" s="4"/>
      <c r="AC42" s="4"/>
      <c r="AD42" s="4"/>
      <c r="AE42" s="4"/>
      <c r="AF42" s="4"/>
      <c r="AG42" s="4"/>
      <c r="AH42" s="4"/>
      <c r="AI42" s="4"/>
      <c r="AJ42" s="4"/>
      <c r="AK42" s="4"/>
      <c r="AL42" s="4"/>
      <c r="AM42" s="4"/>
      <c r="AN42" s="4"/>
    </row>
    <row r="43" spans="1:40" ht="14.25" customHeight="1">
      <c r="A43" s="4"/>
      <c r="B43" s="23"/>
      <c r="C43" s="23"/>
      <c r="D43" s="23"/>
      <c r="E43" s="23"/>
      <c r="F43" s="23"/>
      <c r="G43" s="23"/>
      <c r="H43" s="23"/>
      <c r="I43" s="23"/>
      <c r="J43" s="23"/>
      <c r="K43" s="23"/>
      <c r="L43" s="23"/>
      <c r="M43" s="23"/>
      <c r="N43" s="23"/>
      <c r="O43" s="23"/>
      <c r="P43" s="23"/>
      <c r="Q43" s="23"/>
      <c r="R43" s="23"/>
      <c r="S43" s="23"/>
      <c r="T43" s="23"/>
      <c r="U43" s="23"/>
      <c r="V43" s="4"/>
      <c r="W43" s="4"/>
      <c r="X43" s="4"/>
      <c r="Y43" s="4"/>
      <c r="Z43" s="4"/>
      <c r="AA43" s="4"/>
      <c r="AB43" s="4"/>
      <c r="AC43" s="4"/>
      <c r="AD43" s="4"/>
      <c r="AE43" s="4"/>
      <c r="AF43" s="4"/>
      <c r="AG43" s="4"/>
      <c r="AH43" s="4"/>
      <c r="AI43" s="4"/>
      <c r="AJ43" s="4"/>
      <c r="AK43" s="4"/>
      <c r="AL43" s="4"/>
      <c r="AM43" s="4"/>
      <c r="AN43" s="4"/>
    </row>
    <row r="44" spans="1:4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sheetData>
  <mergeCells count="37">
    <mergeCell ref="O6:AN6"/>
    <mergeCell ref="O7:AN7"/>
    <mergeCell ref="C19:J19"/>
    <mergeCell ref="X19:AE19"/>
    <mergeCell ref="AH19:AK19"/>
    <mergeCell ref="K19:W19"/>
    <mergeCell ref="K11:AN11"/>
    <mergeCell ref="K12:AN13"/>
    <mergeCell ref="C11:J11"/>
    <mergeCell ref="W10:Y10"/>
    <mergeCell ref="T10:V10"/>
    <mergeCell ref="C20:J20"/>
    <mergeCell ref="X20:AE20"/>
    <mergeCell ref="R18:AN18"/>
    <mergeCell ref="A10:B20"/>
    <mergeCell ref="K10:M10"/>
    <mergeCell ref="N10:P10"/>
    <mergeCell ref="C12:J13"/>
    <mergeCell ref="Z10:AB10"/>
    <mergeCell ref="AC10:AE10"/>
    <mergeCell ref="Q10:S10"/>
    <mergeCell ref="C27:AL31"/>
    <mergeCell ref="C33:AL35"/>
    <mergeCell ref="A2:AN2"/>
    <mergeCell ref="A3:AN3"/>
    <mergeCell ref="A6:N6"/>
    <mergeCell ref="A7:N7"/>
    <mergeCell ref="AI10:AK10"/>
    <mergeCell ref="AL10:AN10"/>
    <mergeCell ref="C10:J10"/>
    <mergeCell ref="AF10:AH10"/>
    <mergeCell ref="A23:W23"/>
    <mergeCell ref="X23:AN23"/>
    <mergeCell ref="C17:J18"/>
    <mergeCell ref="R17:AN17"/>
    <mergeCell ref="C14:J16"/>
    <mergeCell ref="K15:AN16"/>
  </mergeCells>
  <phoneticPr fontId="10"/>
  <printOptions horizontalCentered="1"/>
  <pageMargins left="0.55118110236220474" right="0.55118110236220474" top="0.55118110236220474" bottom="0.55118110236220474" header="0.35433070866141736" footer="0.35433070866141736"/>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4"/>
  <sheetViews>
    <sheetView workbookViewId="0">
      <selection activeCell="D14" sqref="D14"/>
    </sheetView>
  </sheetViews>
  <sheetFormatPr defaultColWidth="9.77734375" defaultRowHeight="19.2"/>
  <cols>
    <col min="1" max="1" width="1.77734375" style="179" customWidth="1"/>
    <col min="2" max="2" width="9.77734375" style="179"/>
    <col min="3" max="12" width="44.21875" style="179" customWidth="1"/>
    <col min="13" max="16384" width="9.77734375" style="179"/>
  </cols>
  <sheetData>
    <row r="1" spans="1:12">
      <c r="A1" s="178"/>
      <c r="B1" s="51" t="s">
        <v>576</v>
      </c>
      <c r="C1" s="51"/>
      <c r="D1" s="51"/>
    </row>
    <row r="2" spans="1:12">
      <c r="A2" s="178"/>
      <c r="B2" s="51"/>
      <c r="C2" s="51"/>
      <c r="D2" s="51"/>
    </row>
    <row r="3" spans="1:12">
      <c r="A3" s="178"/>
      <c r="B3" s="180" t="s">
        <v>432</v>
      </c>
      <c r="C3" s="180" t="s">
        <v>577</v>
      </c>
      <c r="D3" s="51"/>
    </row>
    <row r="4" spans="1:12">
      <c r="A4" s="178"/>
      <c r="B4" s="181">
        <v>1</v>
      </c>
      <c r="C4" s="182" t="s">
        <v>407</v>
      </c>
      <c r="D4" s="51"/>
    </row>
    <row r="5" spans="1:12">
      <c r="A5" s="178"/>
      <c r="B5" s="181">
        <v>2</v>
      </c>
      <c r="C5" s="182" t="s">
        <v>578</v>
      </c>
    </row>
    <row r="6" spans="1:12">
      <c r="A6" s="178"/>
      <c r="B6" s="181">
        <v>3</v>
      </c>
      <c r="C6" s="182" t="s">
        <v>579</v>
      </c>
      <c r="D6" s="51"/>
    </row>
    <row r="7" spans="1:12">
      <c r="A7" s="178"/>
      <c r="B7" s="181">
        <v>4</v>
      </c>
      <c r="C7" s="182" t="s">
        <v>580</v>
      </c>
      <c r="D7" s="51"/>
    </row>
    <row r="8" spans="1:12">
      <c r="A8" s="178"/>
      <c r="B8" s="181">
        <v>5</v>
      </c>
      <c r="C8" s="182" t="s">
        <v>580</v>
      </c>
      <c r="D8" s="51"/>
    </row>
    <row r="9" spans="1:12">
      <c r="A9" s="178"/>
      <c r="B9" s="51"/>
      <c r="C9" s="51"/>
      <c r="D9" s="51"/>
    </row>
    <row r="10" spans="1:12">
      <c r="A10" s="178"/>
      <c r="B10" s="51" t="s">
        <v>581</v>
      </c>
      <c r="C10" s="51"/>
      <c r="D10" s="51"/>
    </row>
    <row r="11" spans="1:12" ht="19.8" thickBot="1">
      <c r="A11" s="178"/>
      <c r="B11" s="51"/>
      <c r="C11" s="51"/>
      <c r="D11" s="51"/>
    </row>
    <row r="12" spans="1:12" ht="19.8" thickBot="1">
      <c r="A12" s="178"/>
      <c r="B12" s="183" t="s">
        <v>544</v>
      </c>
      <c r="C12" s="184" t="s">
        <v>445</v>
      </c>
      <c r="D12" s="185" t="s">
        <v>454</v>
      </c>
      <c r="E12" s="185" t="s">
        <v>461</v>
      </c>
      <c r="F12" s="185" t="s">
        <v>460</v>
      </c>
      <c r="G12" s="186" t="s">
        <v>469</v>
      </c>
      <c r="H12" s="187" t="s">
        <v>580</v>
      </c>
      <c r="I12" s="187" t="s">
        <v>580</v>
      </c>
      <c r="J12" s="187" t="s">
        <v>580</v>
      </c>
      <c r="K12" s="187" t="s">
        <v>580</v>
      </c>
      <c r="L12" s="188" t="s">
        <v>580</v>
      </c>
    </row>
    <row r="13" spans="1:12">
      <c r="A13" s="178"/>
      <c r="B13" s="827" t="s">
        <v>582</v>
      </c>
      <c r="C13" s="189" t="s">
        <v>447</v>
      </c>
      <c r="D13" s="190" t="s">
        <v>455</v>
      </c>
      <c r="E13" s="190" t="s">
        <v>462</v>
      </c>
      <c r="F13" s="190" t="s">
        <v>473</v>
      </c>
      <c r="G13" s="191" t="s">
        <v>583</v>
      </c>
      <c r="H13" s="192" t="s">
        <v>580</v>
      </c>
      <c r="I13" s="192" t="s">
        <v>580</v>
      </c>
      <c r="J13" s="192" t="s">
        <v>580</v>
      </c>
      <c r="K13" s="192" t="s">
        <v>580</v>
      </c>
      <c r="L13" s="193" t="s">
        <v>580</v>
      </c>
    </row>
    <row r="14" spans="1:12">
      <c r="B14" s="828"/>
      <c r="C14" s="194" t="s">
        <v>580</v>
      </c>
      <c r="D14" s="195" t="s">
        <v>584</v>
      </c>
      <c r="E14" s="195" t="s">
        <v>467</v>
      </c>
      <c r="F14" s="195" t="s">
        <v>580</v>
      </c>
      <c r="G14" s="196" t="s">
        <v>585</v>
      </c>
      <c r="H14" s="195" t="s">
        <v>580</v>
      </c>
      <c r="I14" s="195" t="s">
        <v>580</v>
      </c>
      <c r="J14" s="195" t="s">
        <v>580</v>
      </c>
      <c r="K14" s="195" t="s">
        <v>580</v>
      </c>
      <c r="L14" s="197" t="s">
        <v>580</v>
      </c>
    </row>
    <row r="15" spans="1:12">
      <c r="B15" s="828"/>
      <c r="C15" s="194" t="s">
        <v>580</v>
      </c>
      <c r="D15" s="195" t="s">
        <v>586</v>
      </c>
      <c r="E15" s="198" t="s">
        <v>580</v>
      </c>
      <c r="F15" s="198" t="s">
        <v>580</v>
      </c>
      <c r="G15" s="196" t="s">
        <v>587</v>
      </c>
      <c r="H15" s="198" t="s">
        <v>580</v>
      </c>
      <c r="I15" s="198" t="s">
        <v>580</v>
      </c>
      <c r="J15" s="198" t="s">
        <v>580</v>
      </c>
      <c r="K15" s="198" t="s">
        <v>580</v>
      </c>
      <c r="L15" s="199" t="s">
        <v>580</v>
      </c>
    </row>
    <row r="16" spans="1:12">
      <c r="B16" s="828"/>
      <c r="C16" s="194" t="s">
        <v>580</v>
      </c>
      <c r="D16" s="198" t="s">
        <v>580</v>
      </c>
      <c r="E16" s="198" t="s">
        <v>580</v>
      </c>
      <c r="F16" s="198" t="s">
        <v>580</v>
      </c>
      <c r="G16" s="196" t="s">
        <v>462</v>
      </c>
      <c r="H16" s="198" t="s">
        <v>580</v>
      </c>
      <c r="I16" s="198" t="s">
        <v>580</v>
      </c>
      <c r="J16" s="198" t="s">
        <v>580</v>
      </c>
      <c r="K16" s="198" t="s">
        <v>580</v>
      </c>
      <c r="L16" s="199" t="s">
        <v>580</v>
      </c>
    </row>
    <row r="17" spans="2:12">
      <c r="B17" s="828"/>
      <c r="C17" s="194" t="s">
        <v>580</v>
      </c>
      <c r="D17" s="198" t="s">
        <v>580</v>
      </c>
      <c r="E17" s="198" t="s">
        <v>580</v>
      </c>
      <c r="F17" s="198" t="s">
        <v>580</v>
      </c>
      <c r="G17" s="196" t="s">
        <v>467</v>
      </c>
      <c r="H17" s="198" t="s">
        <v>580</v>
      </c>
      <c r="I17" s="198" t="s">
        <v>580</v>
      </c>
      <c r="J17" s="198" t="s">
        <v>580</v>
      </c>
      <c r="K17" s="198" t="s">
        <v>580</v>
      </c>
      <c r="L17" s="199" t="s">
        <v>580</v>
      </c>
    </row>
    <row r="18" spans="2:12">
      <c r="B18" s="828"/>
      <c r="C18" s="194" t="s">
        <v>580</v>
      </c>
      <c r="D18" s="198" t="s">
        <v>580</v>
      </c>
      <c r="E18" s="198" t="s">
        <v>580</v>
      </c>
      <c r="F18" s="198" t="s">
        <v>580</v>
      </c>
      <c r="G18" s="196" t="s">
        <v>588</v>
      </c>
      <c r="H18" s="198" t="s">
        <v>580</v>
      </c>
      <c r="I18" s="198" t="s">
        <v>580</v>
      </c>
      <c r="J18" s="198" t="s">
        <v>580</v>
      </c>
      <c r="K18" s="198" t="s">
        <v>580</v>
      </c>
      <c r="L18" s="199" t="s">
        <v>580</v>
      </c>
    </row>
    <row r="19" spans="2:12">
      <c r="B19" s="828"/>
      <c r="C19" s="194" t="s">
        <v>580</v>
      </c>
      <c r="D19" s="198" t="s">
        <v>580</v>
      </c>
      <c r="E19" s="198" t="s">
        <v>580</v>
      </c>
      <c r="F19" s="198" t="s">
        <v>580</v>
      </c>
      <c r="G19" s="196" t="s">
        <v>589</v>
      </c>
      <c r="H19" s="198" t="s">
        <v>580</v>
      </c>
      <c r="I19" s="198" t="s">
        <v>580</v>
      </c>
      <c r="J19" s="198" t="s">
        <v>580</v>
      </c>
      <c r="K19" s="198" t="s">
        <v>580</v>
      </c>
      <c r="L19" s="199" t="s">
        <v>580</v>
      </c>
    </row>
    <row r="20" spans="2:12">
      <c r="B20" s="828"/>
      <c r="C20" s="194" t="s">
        <v>580</v>
      </c>
      <c r="D20" s="198" t="s">
        <v>580</v>
      </c>
      <c r="E20" s="198" t="s">
        <v>580</v>
      </c>
      <c r="F20" s="198" t="s">
        <v>580</v>
      </c>
      <c r="G20" s="196" t="s">
        <v>590</v>
      </c>
      <c r="H20" s="198" t="s">
        <v>580</v>
      </c>
      <c r="I20" s="198" t="s">
        <v>580</v>
      </c>
      <c r="J20" s="198" t="s">
        <v>580</v>
      </c>
      <c r="K20" s="198" t="s">
        <v>580</v>
      </c>
      <c r="L20" s="199" t="s">
        <v>580</v>
      </c>
    </row>
    <row r="21" spans="2:12">
      <c r="B21" s="828"/>
      <c r="C21" s="194" t="s">
        <v>580</v>
      </c>
      <c r="D21" s="198" t="s">
        <v>580</v>
      </c>
      <c r="E21" s="198" t="s">
        <v>580</v>
      </c>
      <c r="F21" s="198" t="s">
        <v>580</v>
      </c>
      <c r="G21" s="196" t="s">
        <v>591</v>
      </c>
      <c r="H21" s="198" t="s">
        <v>580</v>
      </c>
      <c r="I21" s="198" t="s">
        <v>580</v>
      </c>
      <c r="J21" s="198" t="s">
        <v>580</v>
      </c>
      <c r="K21" s="198" t="s">
        <v>580</v>
      </c>
      <c r="L21" s="199" t="s">
        <v>580</v>
      </c>
    </row>
    <row r="22" spans="2:12">
      <c r="B22" s="828"/>
      <c r="C22" s="194" t="s">
        <v>580</v>
      </c>
      <c r="D22" s="198" t="s">
        <v>580</v>
      </c>
      <c r="E22" s="198" t="s">
        <v>580</v>
      </c>
      <c r="F22" s="198" t="s">
        <v>580</v>
      </c>
      <c r="G22" s="198" t="s">
        <v>580</v>
      </c>
      <c r="H22" s="198" t="s">
        <v>580</v>
      </c>
      <c r="I22" s="198" t="s">
        <v>580</v>
      </c>
      <c r="J22" s="198" t="s">
        <v>580</v>
      </c>
      <c r="K22" s="198" t="s">
        <v>580</v>
      </c>
      <c r="L22" s="199" t="s">
        <v>580</v>
      </c>
    </row>
    <row r="23" spans="2:12">
      <c r="B23" s="828"/>
      <c r="C23" s="194" t="s">
        <v>580</v>
      </c>
      <c r="D23" s="198" t="s">
        <v>580</v>
      </c>
      <c r="E23" s="198" t="s">
        <v>580</v>
      </c>
      <c r="F23" s="198" t="s">
        <v>580</v>
      </c>
      <c r="G23" s="198" t="s">
        <v>580</v>
      </c>
      <c r="H23" s="198" t="s">
        <v>580</v>
      </c>
      <c r="I23" s="198" t="s">
        <v>580</v>
      </c>
      <c r="J23" s="198" t="s">
        <v>580</v>
      </c>
      <c r="K23" s="198" t="s">
        <v>580</v>
      </c>
      <c r="L23" s="199" t="s">
        <v>580</v>
      </c>
    </row>
    <row r="24" spans="2:12">
      <c r="B24" s="828"/>
      <c r="C24" s="194" t="s">
        <v>580</v>
      </c>
      <c r="D24" s="198" t="s">
        <v>580</v>
      </c>
      <c r="E24" s="198" t="s">
        <v>580</v>
      </c>
      <c r="F24" s="198" t="s">
        <v>580</v>
      </c>
      <c r="G24" s="198" t="s">
        <v>580</v>
      </c>
      <c r="H24" s="198" t="s">
        <v>580</v>
      </c>
      <c r="I24" s="198" t="s">
        <v>580</v>
      </c>
      <c r="J24" s="198" t="s">
        <v>580</v>
      </c>
      <c r="K24" s="198" t="s">
        <v>580</v>
      </c>
      <c r="L24" s="199" t="s">
        <v>580</v>
      </c>
    </row>
    <row r="25" spans="2:12" ht="19.8" thickBot="1">
      <c r="B25" s="829"/>
      <c r="C25" s="200" t="s">
        <v>580</v>
      </c>
      <c r="D25" s="201" t="s">
        <v>580</v>
      </c>
      <c r="E25" s="201" t="s">
        <v>580</v>
      </c>
      <c r="F25" s="201" t="s">
        <v>580</v>
      </c>
      <c r="G25" s="201" t="s">
        <v>580</v>
      </c>
      <c r="H25" s="201" t="s">
        <v>580</v>
      </c>
      <c r="I25" s="201" t="s">
        <v>580</v>
      </c>
      <c r="J25" s="201" t="s">
        <v>580</v>
      </c>
      <c r="K25" s="201" t="s">
        <v>580</v>
      </c>
      <c r="L25" s="202" t="s">
        <v>580</v>
      </c>
    </row>
    <row r="28" spans="2:12">
      <c r="C28" s="179" t="s">
        <v>592</v>
      </c>
    </row>
    <row r="29" spans="2:12">
      <c r="C29" s="179" t="s">
        <v>593</v>
      </c>
    </row>
    <row r="30" spans="2:12">
      <c r="C30" s="179" t="s">
        <v>594</v>
      </c>
    </row>
    <row r="31" spans="2:12">
      <c r="C31" s="179" t="s">
        <v>595</v>
      </c>
    </row>
    <row r="32" spans="2:12">
      <c r="C32" s="179" t="s">
        <v>596</v>
      </c>
    </row>
    <row r="33" spans="3:3">
      <c r="C33" s="179" t="s">
        <v>597</v>
      </c>
    </row>
    <row r="34" spans="3:3">
      <c r="C34" s="179" t="s">
        <v>598</v>
      </c>
    </row>
    <row r="35" spans="3:3">
      <c r="C35" s="179" t="s">
        <v>599</v>
      </c>
    </row>
    <row r="36" spans="3:3">
      <c r="C36" s="179" t="s">
        <v>600</v>
      </c>
    </row>
    <row r="37" spans="3:3">
      <c r="C37" s="179" t="s">
        <v>601</v>
      </c>
    </row>
    <row r="39" spans="3:3">
      <c r="C39" s="179" t="s">
        <v>602</v>
      </c>
    </row>
    <row r="40" spans="3:3">
      <c r="C40" s="179" t="s">
        <v>603</v>
      </c>
    </row>
    <row r="41" spans="3:3">
      <c r="C41" s="179" t="s">
        <v>604</v>
      </c>
    </row>
    <row r="42" spans="3:3">
      <c r="C42" s="179" t="s">
        <v>605</v>
      </c>
    </row>
    <row r="43" spans="3:3">
      <c r="C43" s="179" t="s">
        <v>606</v>
      </c>
    </row>
    <row r="44" spans="3:3">
      <c r="C44" s="179" t="s">
        <v>607</v>
      </c>
    </row>
  </sheetData>
  <mergeCells count="1">
    <mergeCell ref="B13:B25"/>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N55"/>
  <sheetViews>
    <sheetView view="pageBreakPreview" zoomScaleNormal="100" zoomScaleSheetLayoutView="100" workbookViewId="0">
      <selection activeCell="E21" sqref="E21:AH21"/>
    </sheetView>
  </sheetViews>
  <sheetFormatPr defaultColWidth="9" defaultRowHeight="13.2"/>
  <cols>
    <col min="1" max="9" width="2.6640625" style="203" customWidth="1"/>
    <col min="10" max="10" width="2.33203125" style="203" customWidth="1"/>
    <col min="11" max="40" width="2.6640625" style="203" customWidth="1"/>
    <col min="41" max="16384" width="9" style="203"/>
  </cols>
  <sheetData>
    <row r="1" spans="1:40" ht="6" customHeight="1"/>
    <row r="2" spans="1:40" s="204" customFormat="1" ht="75" customHeight="1">
      <c r="A2" s="374" t="s">
        <v>610</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6"/>
    </row>
    <row r="3" spans="1:40" s="204" customFormat="1" ht="7.5" customHeight="1">
      <c r="B3" s="205"/>
      <c r="C3" s="205"/>
      <c r="D3" s="205"/>
      <c r="E3" s="205"/>
      <c r="F3" s="205"/>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row>
    <row r="4" spans="1:40" ht="16.2">
      <c r="A4" s="398" t="s">
        <v>16</v>
      </c>
      <c r="B4" s="398"/>
      <c r="C4" s="399" t="s">
        <v>13</v>
      </c>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row>
    <row r="5" spans="1:40" ht="9.9" customHeight="1"/>
    <row r="6" spans="1:40" ht="18" customHeight="1">
      <c r="B6" s="207" t="s">
        <v>0</v>
      </c>
    </row>
    <row r="7" spans="1:40" ht="18" customHeight="1">
      <c r="C7" s="203" t="s">
        <v>49</v>
      </c>
    </row>
    <row r="8" spans="1:40" ht="20.100000000000001" customHeight="1">
      <c r="C8" s="377" t="s">
        <v>48</v>
      </c>
      <c r="D8" s="378"/>
      <c r="E8" s="378"/>
      <c r="F8" s="379"/>
      <c r="G8" s="380" t="s">
        <v>73</v>
      </c>
      <c r="H8" s="381"/>
      <c r="I8" s="381"/>
      <c r="J8" s="381"/>
      <c r="K8" s="381"/>
      <c r="L8" s="381"/>
      <c r="M8" s="381"/>
      <c r="N8" s="381"/>
      <c r="O8" s="381"/>
      <c r="P8" s="381"/>
      <c r="Q8" s="381"/>
      <c r="R8" s="381"/>
      <c r="S8" s="381"/>
      <c r="T8" s="381"/>
      <c r="U8" s="381"/>
      <c r="V8" s="381"/>
      <c r="W8" s="382"/>
    </row>
    <row r="9" spans="1:40" ht="27.75" customHeight="1">
      <c r="C9" s="383" t="s">
        <v>611</v>
      </c>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3"/>
      <c r="AN9" s="383"/>
    </row>
    <row r="10" spans="1:40">
      <c r="C10" s="383" t="s">
        <v>72</v>
      </c>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row>
    <row r="11" spans="1:40">
      <c r="C11" s="208" t="s">
        <v>74</v>
      </c>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row>
    <row r="12" spans="1:40" ht="20.100000000000001" customHeight="1">
      <c r="C12" s="380" t="s">
        <v>50</v>
      </c>
      <c r="D12" s="381"/>
      <c r="E12" s="381"/>
      <c r="F12" s="381"/>
      <c r="G12" s="381"/>
      <c r="H12" s="381"/>
      <c r="I12" s="381"/>
      <c r="J12" s="381"/>
      <c r="K12" s="381"/>
      <c r="L12" s="381"/>
      <c r="M12" s="381"/>
      <c r="N12" s="381"/>
      <c r="O12" s="381"/>
      <c r="P12" s="382"/>
      <c r="Q12" s="380" t="s">
        <v>75</v>
      </c>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2"/>
    </row>
    <row r="13" spans="1:40" ht="20.100000000000001" customHeight="1">
      <c r="C13" s="366" t="s">
        <v>371</v>
      </c>
      <c r="D13" s="367"/>
      <c r="E13" s="367"/>
      <c r="F13" s="367"/>
      <c r="G13" s="367"/>
      <c r="H13" s="367"/>
      <c r="I13" s="367"/>
      <c r="J13" s="367"/>
      <c r="K13" s="367"/>
      <c r="L13" s="367"/>
      <c r="M13" s="367"/>
      <c r="N13" s="367"/>
      <c r="O13" s="367"/>
      <c r="P13" s="368"/>
      <c r="Q13" s="377" t="s">
        <v>51</v>
      </c>
      <c r="R13" s="378"/>
      <c r="S13" s="378"/>
      <c r="T13" s="379"/>
      <c r="U13" s="377" t="s">
        <v>75</v>
      </c>
      <c r="V13" s="378"/>
      <c r="W13" s="378"/>
      <c r="X13" s="378"/>
      <c r="Y13" s="378"/>
      <c r="Z13" s="378"/>
      <c r="AA13" s="378"/>
      <c r="AB13" s="378"/>
      <c r="AC13" s="378"/>
      <c r="AD13" s="378"/>
      <c r="AE13" s="378"/>
      <c r="AF13" s="378"/>
      <c r="AG13" s="378"/>
      <c r="AH13" s="378"/>
      <c r="AI13" s="387"/>
      <c r="AJ13" s="387"/>
      <c r="AK13" s="387"/>
      <c r="AL13" s="387"/>
      <c r="AM13" s="387"/>
      <c r="AN13" s="388"/>
    </row>
    <row r="14" spans="1:40" ht="20.100000000000001" customHeight="1">
      <c r="C14" s="400"/>
      <c r="D14" s="401"/>
      <c r="E14" s="401"/>
      <c r="F14" s="401"/>
      <c r="G14" s="401"/>
      <c r="H14" s="401"/>
      <c r="I14" s="401"/>
      <c r="J14" s="401"/>
      <c r="K14" s="401"/>
      <c r="L14" s="401"/>
      <c r="M14" s="401"/>
      <c r="N14" s="401"/>
      <c r="O14" s="401"/>
      <c r="P14" s="402"/>
      <c r="Q14" s="377" t="s">
        <v>52</v>
      </c>
      <c r="R14" s="378"/>
      <c r="S14" s="378"/>
      <c r="T14" s="379"/>
      <c r="U14" s="377"/>
      <c r="V14" s="378"/>
      <c r="W14" s="378"/>
      <c r="X14" s="378"/>
      <c r="Y14" s="378"/>
      <c r="Z14" s="378"/>
      <c r="AA14" s="379"/>
      <c r="AB14" s="377" t="s">
        <v>53</v>
      </c>
      <c r="AC14" s="378"/>
      <c r="AD14" s="378"/>
      <c r="AE14" s="378"/>
      <c r="AF14" s="378"/>
      <c r="AG14" s="378"/>
      <c r="AH14" s="379"/>
      <c r="AI14" s="403"/>
      <c r="AJ14" s="404"/>
      <c r="AK14" s="404"/>
      <c r="AL14" s="378" t="s">
        <v>54</v>
      </c>
      <c r="AM14" s="378"/>
      <c r="AN14" s="379"/>
    </row>
    <row r="15" spans="1:40" ht="9.9" customHeight="1" thickBot="1">
      <c r="A15" s="209"/>
      <c r="B15" s="209"/>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row>
    <row r="16" spans="1:40" ht="20.100000000000001" customHeight="1" thickTop="1" thickBot="1">
      <c r="C16" s="206"/>
      <c r="D16" s="206"/>
      <c r="E16" s="206"/>
      <c r="F16" s="206"/>
      <c r="G16" s="206"/>
      <c r="H16" s="206"/>
      <c r="I16" s="206"/>
      <c r="J16" s="206"/>
      <c r="K16" s="206"/>
      <c r="L16" s="206"/>
      <c r="M16" s="206"/>
      <c r="N16" s="206"/>
      <c r="O16" s="206"/>
      <c r="P16" s="206"/>
      <c r="Q16" s="211"/>
      <c r="R16" s="211"/>
      <c r="S16" s="211"/>
      <c r="T16" s="211"/>
      <c r="U16" s="209"/>
      <c r="V16" s="209"/>
      <c r="W16" s="209"/>
      <c r="X16" s="209"/>
      <c r="Y16" s="209"/>
      <c r="Z16" s="209"/>
      <c r="AA16" s="209"/>
      <c r="AB16" s="211"/>
      <c r="AC16" s="211"/>
      <c r="AD16" s="211"/>
      <c r="AE16" s="211"/>
      <c r="AF16" s="211"/>
      <c r="AG16" s="211"/>
      <c r="AH16" s="211"/>
      <c r="AI16" s="384" t="s">
        <v>17</v>
      </c>
      <c r="AJ16" s="385"/>
      <c r="AK16" s="385"/>
      <c r="AL16" s="385"/>
      <c r="AM16" s="385"/>
      <c r="AN16" s="386"/>
    </row>
    <row r="17" spans="1:40" ht="13.5" customHeight="1" thickTop="1">
      <c r="B17" s="207"/>
      <c r="AI17" s="364" t="s">
        <v>18</v>
      </c>
      <c r="AJ17" s="364"/>
      <c r="AK17" s="364"/>
      <c r="AL17" s="364"/>
      <c r="AM17" s="364"/>
      <c r="AN17" s="364"/>
    </row>
    <row r="18" spans="1:40" ht="45" customHeight="1">
      <c r="C18" s="359">
        <v>1</v>
      </c>
      <c r="D18" s="359"/>
      <c r="E18" s="361" t="s">
        <v>612</v>
      </c>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3"/>
      <c r="AJ18" s="363"/>
      <c r="AK18" s="363"/>
      <c r="AL18" s="363"/>
      <c r="AM18" s="363"/>
      <c r="AN18" s="363"/>
    </row>
    <row r="19" spans="1:40" ht="30" customHeight="1">
      <c r="C19" s="359">
        <v>2</v>
      </c>
      <c r="D19" s="359"/>
      <c r="E19" s="365" t="s">
        <v>76</v>
      </c>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3"/>
      <c r="AJ19" s="363"/>
      <c r="AK19" s="363"/>
      <c r="AL19" s="363"/>
      <c r="AM19" s="363"/>
      <c r="AN19" s="363"/>
    </row>
    <row r="20" spans="1:40" ht="30" customHeight="1">
      <c r="C20" s="359">
        <v>3</v>
      </c>
      <c r="D20" s="359"/>
      <c r="E20" s="372" t="s">
        <v>77</v>
      </c>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63"/>
      <c r="AJ20" s="363"/>
      <c r="AK20" s="363"/>
      <c r="AL20" s="363"/>
      <c r="AM20" s="363"/>
      <c r="AN20" s="363"/>
    </row>
    <row r="21" spans="1:40" ht="45" customHeight="1">
      <c r="C21" s="359">
        <v>4</v>
      </c>
      <c r="D21" s="359"/>
      <c r="E21" s="361" t="s">
        <v>357</v>
      </c>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3"/>
      <c r="AJ21" s="363"/>
      <c r="AK21" s="363"/>
      <c r="AL21" s="363"/>
      <c r="AM21" s="363"/>
      <c r="AN21" s="363"/>
    </row>
    <row r="22" spans="1:40" ht="9.9" customHeight="1">
      <c r="A22" s="209"/>
      <c r="B22" s="209"/>
      <c r="C22" s="212"/>
      <c r="D22" s="21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2"/>
      <c r="AM22" s="362"/>
      <c r="AN22" s="362"/>
    </row>
    <row r="23" spans="1:40" ht="18" customHeight="1">
      <c r="B23" s="207" t="s">
        <v>78</v>
      </c>
    </row>
    <row r="24" spans="1:40" ht="30" customHeight="1">
      <c r="C24" s="360">
        <v>1</v>
      </c>
      <c r="D24" s="360"/>
      <c r="E24" s="361" t="s">
        <v>80</v>
      </c>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3"/>
      <c r="AJ24" s="363"/>
      <c r="AK24" s="363"/>
      <c r="AL24" s="363"/>
      <c r="AM24" s="363"/>
      <c r="AN24" s="363"/>
    </row>
    <row r="25" spans="1:40" ht="30" customHeight="1">
      <c r="C25" s="360">
        <v>2</v>
      </c>
      <c r="D25" s="360"/>
      <c r="E25" s="373" t="s">
        <v>79</v>
      </c>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63"/>
      <c r="AJ25" s="363"/>
      <c r="AK25" s="363"/>
      <c r="AL25" s="363"/>
      <c r="AM25" s="363"/>
      <c r="AN25" s="363"/>
    </row>
    <row r="26" spans="1:40" ht="30" customHeight="1">
      <c r="C26" s="360">
        <v>3</v>
      </c>
      <c r="D26" s="360"/>
      <c r="E26" s="369" t="s">
        <v>81</v>
      </c>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1"/>
      <c r="AI26" s="363"/>
      <c r="AJ26" s="363"/>
      <c r="AK26" s="363"/>
      <c r="AL26" s="363"/>
      <c r="AM26" s="363"/>
      <c r="AN26" s="363"/>
    </row>
    <row r="27" spans="1:40" ht="30" customHeight="1">
      <c r="C27" s="360">
        <v>4</v>
      </c>
      <c r="D27" s="360"/>
      <c r="E27" s="373" t="s">
        <v>82</v>
      </c>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63"/>
      <c r="AJ27" s="363"/>
      <c r="AK27" s="363"/>
      <c r="AL27" s="363"/>
      <c r="AM27" s="363"/>
      <c r="AN27" s="363"/>
    </row>
    <row r="28" spans="1:40" ht="29.25" customHeight="1">
      <c r="C28" s="360">
        <v>5</v>
      </c>
      <c r="D28" s="360"/>
      <c r="E28" s="361" t="s">
        <v>282</v>
      </c>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3"/>
      <c r="AJ28" s="363"/>
      <c r="AK28" s="363"/>
      <c r="AL28" s="363"/>
      <c r="AM28" s="363"/>
      <c r="AN28" s="363"/>
    </row>
    <row r="29" spans="1:40" ht="10.5" customHeight="1"/>
    <row r="30" spans="1:40" ht="18" customHeight="1">
      <c r="B30" s="207" t="s">
        <v>1</v>
      </c>
    </row>
    <row r="31" spans="1:40" ht="30" customHeight="1">
      <c r="C31" s="357">
        <v>1</v>
      </c>
      <c r="D31" s="358"/>
      <c r="E31" s="366" t="s">
        <v>83</v>
      </c>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8"/>
      <c r="AI31" s="363"/>
      <c r="AJ31" s="363"/>
      <c r="AK31" s="363"/>
      <c r="AL31" s="363"/>
      <c r="AM31" s="363"/>
      <c r="AN31" s="363"/>
    </row>
    <row r="32" spans="1:40" ht="30" customHeight="1">
      <c r="C32" s="357">
        <v>2</v>
      </c>
      <c r="D32" s="358"/>
      <c r="E32" s="366" t="s">
        <v>84</v>
      </c>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8"/>
      <c r="AI32" s="363"/>
      <c r="AJ32" s="363"/>
      <c r="AK32" s="363"/>
      <c r="AL32" s="363"/>
      <c r="AM32" s="363"/>
      <c r="AN32" s="363"/>
    </row>
    <row r="33" spans="1:40" ht="30" customHeight="1">
      <c r="C33" s="357">
        <v>3</v>
      </c>
      <c r="D33" s="358"/>
      <c r="E33" s="366" t="s">
        <v>85</v>
      </c>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8"/>
      <c r="AI33" s="363"/>
      <c r="AJ33" s="363"/>
      <c r="AK33" s="363"/>
      <c r="AL33" s="363"/>
      <c r="AM33" s="363"/>
      <c r="AN33" s="363"/>
    </row>
    <row r="34" spans="1:40" s="213" customFormat="1" ht="20.100000000000001" customHeight="1">
      <c r="C34" s="357">
        <v>4</v>
      </c>
      <c r="D34" s="358"/>
      <c r="E34" s="366" t="s">
        <v>395</v>
      </c>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8"/>
    </row>
    <row r="35" spans="1:40" s="213" customFormat="1" ht="20.100000000000001" customHeight="1">
      <c r="C35" s="425"/>
      <c r="D35" s="426"/>
      <c r="E35" s="436" t="s">
        <v>86</v>
      </c>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8"/>
      <c r="AJ35" s="439"/>
      <c r="AK35" s="439"/>
      <c r="AL35" s="439"/>
      <c r="AM35" s="439"/>
      <c r="AN35" s="440"/>
    </row>
    <row r="36" spans="1:40" s="213" customFormat="1" ht="20.100000000000001" customHeight="1">
      <c r="C36" s="425"/>
      <c r="D36" s="426"/>
      <c r="E36" s="409" t="s">
        <v>271</v>
      </c>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1"/>
      <c r="AJ36" s="412"/>
      <c r="AK36" s="412"/>
      <c r="AL36" s="412"/>
      <c r="AM36" s="412"/>
      <c r="AN36" s="413"/>
    </row>
    <row r="37" spans="1:40" s="213" customFormat="1" ht="20.100000000000001" customHeight="1">
      <c r="C37" s="425"/>
      <c r="D37" s="426"/>
      <c r="E37" s="409" t="s">
        <v>272</v>
      </c>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1"/>
      <c r="AJ37" s="412"/>
      <c r="AK37" s="412"/>
      <c r="AL37" s="412"/>
      <c r="AM37" s="412"/>
      <c r="AN37" s="413"/>
    </row>
    <row r="38" spans="1:40" s="213" customFormat="1" ht="20.100000000000001" customHeight="1">
      <c r="C38" s="425"/>
      <c r="D38" s="426"/>
      <c r="E38" s="409" t="s">
        <v>396</v>
      </c>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23"/>
      <c r="AI38" s="214"/>
      <c r="AJ38" s="215"/>
      <c r="AK38" s="215"/>
      <c r="AL38" s="215"/>
      <c r="AM38" s="215"/>
      <c r="AN38" s="216"/>
    </row>
    <row r="39" spans="1:40" s="213" customFormat="1" ht="20.100000000000001" customHeight="1">
      <c r="C39" s="425"/>
      <c r="D39" s="426"/>
      <c r="E39" s="409" t="s">
        <v>397</v>
      </c>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23"/>
      <c r="AI39" s="214"/>
      <c r="AJ39" s="215"/>
      <c r="AK39" s="215"/>
      <c r="AL39" s="215"/>
      <c r="AM39" s="215"/>
      <c r="AN39" s="216"/>
    </row>
    <row r="40" spans="1:40" s="213" customFormat="1" ht="20.100000000000001" customHeight="1">
      <c r="C40" s="425"/>
      <c r="D40" s="426"/>
      <c r="E40" s="409" t="s">
        <v>398</v>
      </c>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1"/>
      <c r="AJ40" s="412"/>
      <c r="AK40" s="412"/>
      <c r="AL40" s="412"/>
      <c r="AM40" s="412"/>
      <c r="AN40" s="413"/>
    </row>
    <row r="41" spans="1:40" s="213" customFormat="1" ht="20.100000000000001" customHeight="1">
      <c r="C41" s="434"/>
      <c r="D41" s="435"/>
      <c r="E41" s="414" t="s">
        <v>273</v>
      </c>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31"/>
      <c r="AJ41" s="432"/>
      <c r="AK41" s="432"/>
      <c r="AL41" s="432"/>
      <c r="AM41" s="432"/>
      <c r="AN41" s="433"/>
    </row>
    <row r="42" spans="1:40" ht="18" customHeight="1">
      <c r="A42" s="209"/>
      <c r="B42" s="209"/>
      <c r="C42" s="212"/>
      <c r="D42" s="212"/>
      <c r="E42" s="217" t="s">
        <v>67</v>
      </c>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row>
    <row r="43" spans="1:40" ht="20.100000000000001" customHeight="1">
      <c r="C43" s="357">
        <v>5</v>
      </c>
      <c r="D43" s="424"/>
      <c r="E43" s="366" t="s">
        <v>87</v>
      </c>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c r="AN43" s="368"/>
    </row>
    <row r="44" spans="1:40" ht="18" customHeight="1">
      <c r="C44" s="425"/>
      <c r="D44" s="426"/>
      <c r="E44" s="219"/>
      <c r="F44" s="419" t="s">
        <v>88</v>
      </c>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1"/>
      <c r="AI44" s="422"/>
      <c r="AJ44" s="422"/>
      <c r="AK44" s="422"/>
      <c r="AL44" s="422"/>
      <c r="AM44" s="422"/>
      <c r="AN44" s="422"/>
    </row>
    <row r="45" spans="1:40" ht="18" customHeight="1">
      <c r="C45" s="425"/>
      <c r="D45" s="426"/>
      <c r="E45" s="219"/>
      <c r="F45" s="416" t="s">
        <v>89</v>
      </c>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8"/>
      <c r="AI45" s="408"/>
      <c r="AJ45" s="408"/>
      <c r="AK45" s="408"/>
      <c r="AL45" s="408"/>
      <c r="AM45" s="408"/>
      <c r="AN45" s="408"/>
    </row>
    <row r="46" spans="1:40" ht="18" customHeight="1">
      <c r="C46" s="425"/>
      <c r="D46" s="426"/>
      <c r="E46" s="219"/>
      <c r="F46" s="405" t="s">
        <v>90</v>
      </c>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6"/>
      <c r="AI46" s="406"/>
      <c r="AJ46" s="406"/>
      <c r="AK46" s="406"/>
      <c r="AL46" s="406"/>
      <c r="AM46" s="406"/>
      <c r="AN46" s="407"/>
    </row>
    <row r="47" spans="1:40" ht="45" customHeight="1">
      <c r="C47" s="425"/>
      <c r="D47" s="426"/>
      <c r="E47" s="219"/>
      <c r="F47" s="389" t="s">
        <v>20</v>
      </c>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c r="AL47" s="390"/>
      <c r="AM47" s="390"/>
      <c r="AN47" s="391"/>
    </row>
    <row r="48" spans="1:40" s="220" customFormat="1" ht="18" customHeight="1">
      <c r="C48" s="427">
        <v>6</v>
      </c>
      <c r="D48" s="428"/>
      <c r="E48" s="395" t="s">
        <v>91</v>
      </c>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7"/>
    </row>
    <row r="49" spans="2:40" s="220" customFormat="1" ht="45" customHeight="1">
      <c r="C49" s="429"/>
      <c r="D49" s="430"/>
      <c r="E49" s="392" t="s">
        <v>20</v>
      </c>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3"/>
      <c r="AL49" s="393"/>
      <c r="AM49" s="393"/>
      <c r="AN49" s="394"/>
    </row>
    <row r="50" spans="2:40" ht="30" customHeight="1">
      <c r="C50" s="359">
        <v>7</v>
      </c>
      <c r="D50" s="359"/>
      <c r="E50" s="361" t="s">
        <v>274</v>
      </c>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3"/>
      <c r="AJ50" s="363"/>
      <c r="AK50" s="363"/>
      <c r="AL50" s="363"/>
      <c r="AM50" s="363"/>
      <c r="AN50" s="363"/>
    </row>
    <row r="51" spans="2:40" ht="30" customHeight="1">
      <c r="C51" s="359">
        <v>8</v>
      </c>
      <c r="D51" s="359"/>
      <c r="E51" s="361" t="s">
        <v>275</v>
      </c>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3"/>
      <c r="AJ51" s="363"/>
      <c r="AK51" s="363"/>
      <c r="AL51" s="363"/>
      <c r="AM51" s="363"/>
      <c r="AN51" s="363"/>
    </row>
    <row r="52" spans="2:40" ht="18" customHeight="1">
      <c r="C52" s="211"/>
      <c r="D52" s="211"/>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11"/>
      <c r="AJ52" s="211"/>
      <c r="AK52" s="211"/>
      <c r="AL52" s="211"/>
      <c r="AM52" s="211"/>
      <c r="AN52" s="211"/>
    </row>
    <row r="53" spans="2:40" ht="18" customHeight="1">
      <c r="B53" s="207" t="s">
        <v>92</v>
      </c>
    </row>
    <row r="54" spans="2:40" ht="30" customHeight="1">
      <c r="C54" s="359">
        <v>1</v>
      </c>
      <c r="D54" s="359"/>
      <c r="E54" s="361" t="s">
        <v>93</v>
      </c>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3"/>
      <c r="AJ54" s="363"/>
      <c r="AK54" s="363"/>
      <c r="AL54" s="363"/>
      <c r="AM54" s="363"/>
      <c r="AN54" s="363"/>
    </row>
    <row r="55" spans="2:40" ht="30" customHeight="1">
      <c r="C55" s="359">
        <v>2</v>
      </c>
      <c r="D55" s="359"/>
      <c r="E55" s="361" t="s">
        <v>94</v>
      </c>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3"/>
      <c r="AJ55" s="363"/>
      <c r="AK55" s="363"/>
      <c r="AL55" s="363"/>
      <c r="AM55" s="363"/>
      <c r="AN55" s="363"/>
    </row>
  </sheetData>
  <mergeCells count="93">
    <mergeCell ref="C33:D33"/>
    <mergeCell ref="E33:AH33"/>
    <mergeCell ref="C32:D32"/>
    <mergeCell ref="E32:AH32"/>
    <mergeCell ref="AI50:AN50"/>
    <mergeCell ref="C43:D47"/>
    <mergeCell ref="C50:D50"/>
    <mergeCell ref="E50:AH50"/>
    <mergeCell ref="C48:D49"/>
    <mergeCell ref="AI41:AN41"/>
    <mergeCell ref="C34:D41"/>
    <mergeCell ref="E34:AN34"/>
    <mergeCell ref="E35:AH35"/>
    <mergeCell ref="AI35:AN35"/>
    <mergeCell ref="E36:AH36"/>
    <mergeCell ref="AI36:AN36"/>
    <mergeCell ref="E28:AH28"/>
    <mergeCell ref="F46:AN46"/>
    <mergeCell ref="AI45:AN45"/>
    <mergeCell ref="E43:AN43"/>
    <mergeCell ref="E40:AH40"/>
    <mergeCell ref="AI40:AN40"/>
    <mergeCell ref="E41:AH41"/>
    <mergeCell ref="F45:AH45"/>
    <mergeCell ref="F44:AH44"/>
    <mergeCell ref="AI44:AN44"/>
    <mergeCell ref="E39:AH39"/>
    <mergeCell ref="E37:AH37"/>
    <mergeCell ref="AI37:AN37"/>
    <mergeCell ref="E38:AH38"/>
    <mergeCell ref="A4:B4"/>
    <mergeCell ref="C4:AN4"/>
    <mergeCell ref="C12:P12"/>
    <mergeCell ref="Q12:AN12"/>
    <mergeCell ref="C13:P14"/>
    <mergeCell ref="AI14:AK14"/>
    <mergeCell ref="AL14:AN14"/>
    <mergeCell ref="C54:D54"/>
    <mergeCell ref="E54:AH54"/>
    <mergeCell ref="AI54:AN54"/>
    <mergeCell ref="F47:AN47"/>
    <mergeCell ref="E49:AN49"/>
    <mergeCell ref="C51:D51"/>
    <mergeCell ref="E51:AH51"/>
    <mergeCell ref="AI51:AN51"/>
    <mergeCell ref="E48:AN48"/>
    <mergeCell ref="C55:D55"/>
    <mergeCell ref="E55:AH55"/>
    <mergeCell ref="AI55:AN55"/>
    <mergeCell ref="A2:AN2"/>
    <mergeCell ref="C8:F8"/>
    <mergeCell ref="G8:W8"/>
    <mergeCell ref="C9:AN9"/>
    <mergeCell ref="C10:AN10"/>
    <mergeCell ref="AI16:AN16"/>
    <mergeCell ref="E27:AH27"/>
    <mergeCell ref="E24:AH24"/>
    <mergeCell ref="Q13:T13"/>
    <mergeCell ref="U13:AN13"/>
    <mergeCell ref="Q14:T14"/>
    <mergeCell ref="U14:AA14"/>
    <mergeCell ref="AB14:AH14"/>
    <mergeCell ref="AI17:AN17"/>
    <mergeCell ref="AI21:AN21"/>
    <mergeCell ref="E19:AH19"/>
    <mergeCell ref="AI33:AN33"/>
    <mergeCell ref="AI18:AN18"/>
    <mergeCell ref="AI32:AN32"/>
    <mergeCell ref="AI31:AN31"/>
    <mergeCell ref="AI28:AN28"/>
    <mergeCell ref="AI25:AN25"/>
    <mergeCell ref="AI20:AN20"/>
    <mergeCell ref="AI27:AN27"/>
    <mergeCell ref="E31:AH31"/>
    <mergeCell ref="E21:AH21"/>
    <mergeCell ref="E26:AH26"/>
    <mergeCell ref="E20:AH20"/>
    <mergeCell ref="E25:AH25"/>
    <mergeCell ref="C18:D18"/>
    <mergeCell ref="E18:AH18"/>
    <mergeCell ref="C26:D26"/>
    <mergeCell ref="E22:AN22"/>
    <mergeCell ref="C24:D24"/>
    <mergeCell ref="AI24:AN24"/>
    <mergeCell ref="AI26:AN26"/>
    <mergeCell ref="AI19:AN19"/>
    <mergeCell ref="C31:D31"/>
    <mergeCell ref="C19:D19"/>
    <mergeCell ref="C28:D28"/>
    <mergeCell ref="C21:D21"/>
    <mergeCell ref="C25:D25"/>
    <mergeCell ref="C27:D27"/>
    <mergeCell ref="C20:D20"/>
  </mergeCells>
  <phoneticPr fontId="10"/>
  <dataValidations count="1">
    <dataValidation type="list" allowBlank="1" showInputMessage="1" showErrorMessage="1" sqref="AI18:AN21 AI24:AN28 AI54:AN55 AI44:AN45 AI50:AN51 AI31:AN33" xr:uid="{00000000-0002-0000-0100-000000000000}">
      <formula1>"○,×,／"</formula1>
    </dataValidation>
  </dataValidations>
  <printOptions horizontalCentered="1"/>
  <pageMargins left="0.51181102362204722" right="0.51181102362204722" top="0.47244094488188981" bottom="0.35433070866141736" header="0.35433070866141736" footer="0.27559055118110237"/>
  <pageSetup paperSize="9" scale="88" fitToHeight="0" orientation="portrait" r:id="rId1"/>
  <headerFooter alignWithMargins="0"/>
  <rowBreaks count="1" manualBreakCount="1">
    <brk id="29"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N282"/>
  <sheetViews>
    <sheetView view="pageBreakPreview" topLeftCell="A256" zoomScaleNormal="100" zoomScaleSheetLayoutView="100" workbookViewId="0">
      <selection activeCell="E101" sqref="E101:AH101"/>
    </sheetView>
  </sheetViews>
  <sheetFormatPr defaultColWidth="9" defaultRowHeight="13.2"/>
  <cols>
    <col min="1" max="40" width="2.6640625" style="203" customWidth="1"/>
    <col min="41" max="16384" width="9" style="203"/>
  </cols>
  <sheetData>
    <row r="1" spans="1:40" ht="16.5" customHeight="1">
      <c r="A1" s="398" t="s">
        <v>14</v>
      </c>
      <c r="B1" s="398"/>
      <c r="C1" s="399" t="s">
        <v>46</v>
      </c>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row>
    <row r="2" spans="1:40" ht="9.9" customHeight="1">
      <c r="AA2" s="221"/>
      <c r="AB2" s="222"/>
      <c r="AC2" s="209"/>
      <c r="AD2" s="209"/>
      <c r="AE2" s="209"/>
      <c r="AF2" s="209"/>
      <c r="AG2" s="209"/>
      <c r="AH2" s="209"/>
      <c r="AI2" s="510"/>
      <c r="AJ2" s="510"/>
      <c r="AK2" s="510"/>
      <c r="AL2" s="510"/>
      <c r="AM2" s="510"/>
      <c r="AN2" s="510"/>
    </row>
    <row r="3" spans="1:40" ht="17.25" customHeight="1">
      <c r="B3" s="207" t="s">
        <v>21</v>
      </c>
    </row>
    <row r="4" spans="1:40" s="213" customFormat="1" ht="30" customHeight="1">
      <c r="C4" s="359">
        <v>1</v>
      </c>
      <c r="D4" s="359"/>
      <c r="E4" s="365" t="s">
        <v>95</v>
      </c>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3"/>
      <c r="AJ4" s="363"/>
      <c r="AK4" s="363"/>
      <c r="AL4" s="363"/>
      <c r="AM4" s="363"/>
      <c r="AN4" s="363"/>
    </row>
    <row r="5" spans="1:40" s="213" customFormat="1" ht="30" customHeight="1">
      <c r="C5" s="359">
        <v>2</v>
      </c>
      <c r="D5" s="359"/>
      <c r="E5" s="361" t="s">
        <v>399</v>
      </c>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3"/>
      <c r="AJ5" s="363"/>
      <c r="AK5" s="363"/>
      <c r="AL5" s="363"/>
      <c r="AM5" s="363"/>
      <c r="AN5" s="363"/>
    </row>
    <row r="6" spans="1:40" s="213" customFormat="1" ht="30" customHeight="1">
      <c r="C6" s="359">
        <v>3</v>
      </c>
      <c r="D6" s="359"/>
      <c r="E6" s="361" t="s">
        <v>96</v>
      </c>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3"/>
      <c r="AJ6" s="363"/>
      <c r="AK6" s="363"/>
      <c r="AL6" s="363"/>
      <c r="AM6" s="363"/>
      <c r="AN6" s="363"/>
    </row>
    <row r="7" spans="1:40" ht="9.9" customHeight="1">
      <c r="C7" s="211"/>
      <c r="D7" s="211"/>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1"/>
      <c r="AJ7" s="211"/>
      <c r="AK7" s="211"/>
      <c r="AL7" s="211"/>
      <c r="AM7" s="211"/>
      <c r="AN7" s="211"/>
    </row>
    <row r="8" spans="1:40" s="213" customFormat="1" ht="17.25" customHeight="1">
      <c r="B8" s="223" t="s">
        <v>2</v>
      </c>
      <c r="C8" s="224"/>
      <c r="D8" s="224"/>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24"/>
      <c r="AJ8" s="224"/>
      <c r="AK8" s="224"/>
      <c r="AL8" s="224"/>
      <c r="AM8" s="224"/>
      <c r="AN8" s="224"/>
    </row>
    <row r="9" spans="1:40" s="213" customFormat="1" ht="30" customHeight="1">
      <c r="C9" s="359">
        <v>1</v>
      </c>
      <c r="D9" s="359"/>
      <c r="E9" s="361" t="s">
        <v>97</v>
      </c>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3"/>
      <c r="AJ9" s="363"/>
      <c r="AK9" s="363"/>
      <c r="AL9" s="363"/>
      <c r="AM9" s="363"/>
      <c r="AN9" s="363"/>
    </row>
    <row r="10" spans="1:40" ht="9.9" customHeight="1">
      <c r="C10" s="211"/>
      <c r="D10" s="211"/>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09"/>
      <c r="AJ10" s="209"/>
      <c r="AK10" s="209"/>
      <c r="AL10" s="209"/>
      <c r="AM10" s="209"/>
      <c r="AN10" s="209"/>
    </row>
    <row r="11" spans="1:40" ht="17.25" customHeight="1">
      <c r="B11" s="207" t="s">
        <v>3</v>
      </c>
    </row>
    <row r="12" spans="1:40" ht="60" customHeight="1">
      <c r="C12" s="359">
        <v>1</v>
      </c>
      <c r="D12" s="359"/>
      <c r="E12" s="361" t="s">
        <v>98</v>
      </c>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3"/>
      <c r="AJ12" s="363"/>
      <c r="AK12" s="363"/>
      <c r="AL12" s="363"/>
      <c r="AM12" s="363"/>
      <c r="AN12" s="363"/>
    </row>
    <row r="13" spans="1:40" ht="9.9" customHeight="1">
      <c r="C13" s="211"/>
      <c r="D13" s="211"/>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11"/>
      <c r="AJ13" s="211"/>
      <c r="AK13" s="211"/>
      <c r="AL13" s="211"/>
      <c r="AM13" s="211"/>
      <c r="AN13" s="211"/>
    </row>
    <row r="14" spans="1:40" ht="17.25" customHeight="1">
      <c r="B14" s="207" t="s">
        <v>4</v>
      </c>
      <c r="C14" s="211"/>
      <c r="D14" s="211"/>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11"/>
      <c r="AJ14" s="211"/>
      <c r="AK14" s="211"/>
      <c r="AL14" s="211"/>
      <c r="AM14" s="211"/>
      <c r="AN14" s="211"/>
    </row>
    <row r="15" spans="1:40" ht="30" customHeight="1">
      <c r="C15" s="359">
        <v>1</v>
      </c>
      <c r="D15" s="359"/>
      <c r="E15" s="361" t="s">
        <v>99</v>
      </c>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3"/>
      <c r="AJ15" s="363"/>
      <c r="AK15" s="363"/>
      <c r="AL15" s="363"/>
      <c r="AM15" s="363"/>
      <c r="AN15" s="363"/>
    </row>
    <row r="16" spans="1:40" ht="30" customHeight="1">
      <c r="C16" s="359">
        <v>2</v>
      </c>
      <c r="D16" s="359"/>
      <c r="E16" s="361" t="s">
        <v>100</v>
      </c>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3"/>
      <c r="AJ16" s="363"/>
      <c r="AK16" s="363"/>
      <c r="AL16" s="363"/>
      <c r="AM16" s="363"/>
      <c r="AN16" s="363"/>
    </row>
    <row r="17" spans="1:40" ht="9.9" customHeight="1">
      <c r="C17" s="211"/>
      <c r="D17" s="211"/>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11"/>
      <c r="AJ17" s="211"/>
      <c r="AK17" s="211"/>
      <c r="AL17" s="211"/>
      <c r="AM17" s="211"/>
      <c r="AN17" s="211"/>
    </row>
    <row r="18" spans="1:40" ht="17.25" customHeight="1">
      <c r="B18" s="207" t="s">
        <v>19</v>
      </c>
    </row>
    <row r="19" spans="1:40" ht="30" customHeight="1">
      <c r="C19" s="359">
        <v>1</v>
      </c>
      <c r="D19" s="359"/>
      <c r="E19" s="361" t="s">
        <v>101</v>
      </c>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3"/>
      <c r="AJ19" s="363"/>
      <c r="AK19" s="363"/>
      <c r="AL19" s="363"/>
      <c r="AM19" s="363"/>
      <c r="AN19" s="363"/>
    </row>
    <row r="20" spans="1:40" ht="45" customHeight="1">
      <c r="C20" s="359">
        <v>2</v>
      </c>
      <c r="D20" s="359"/>
      <c r="E20" s="361" t="s">
        <v>102</v>
      </c>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3"/>
      <c r="AJ20" s="363"/>
      <c r="AK20" s="363"/>
      <c r="AL20" s="363"/>
      <c r="AM20" s="363"/>
      <c r="AN20" s="363"/>
    </row>
    <row r="21" spans="1:40" ht="30" customHeight="1">
      <c r="C21" s="211"/>
      <c r="D21" s="211"/>
      <c r="E21" s="512" t="s">
        <v>372</v>
      </c>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12"/>
      <c r="AL21" s="512"/>
      <c r="AM21" s="512"/>
      <c r="AN21" s="512"/>
    </row>
    <row r="22" spans="1:40" ht="12.75" customHeight="1">
      <c r="C22" s="211"/>
      <c r="D22" s="211"/>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row>
    <row r="23" spans="1:40" ht="17.25" customHeight="1">
      <c r="B23" s="207" t="s">
        <v>5</v>
      </c>
      <c r="C23" s="211"/>
      <c r="D23" s="211"/>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11"/>
      <c r="AJ23" s="211"/>
      <c r="AK23" s="211"/>
      <c r="AL23" s="211"/>
      <c r="AM23" s="211"/>
      <c r="AN23" s="211"/>
    </row>
    <row r="24" spans="1:40" ht="45" customHeight="1">
      <c r="C24" s="359">
        <v>1</v>
      </c>
      <c r="D24" s="359"/>
      <c r="E24" s="361" t="s">
        <v>103</v>
      </c>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3"/>
      <c r="AJ24" s="363"/>
      <c r="AK24" s="363"/>
      <c r="AL24" s="363"/>
      <c r="AM24" s="363"/>
      <c r="AN24" s="363"/>
    </row>
    <row r="25" spans="1:40" ht="30" customHeight="1">
      <c r="C25" s="211"/>
      <c r="D25" s="211"/>
      <c r="E25" s="511" t="s">
        <v>295</v>
      </c>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1"/>
      <c r="AI25" s="511"/>
      <c r="AJ25" s="511"/>
      <c r="AK25" s="511"/>
      <c r="AL25" s="511"/>
      <c r="AM25" s="511"/>
      <c r="AN25" s="511"/>
    </row>
    <row r="26" spans="1:40" ht="9.9" customHeight="1">
      <c r="C26" s="211"/>
      <c r="D26" s="211"/>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11"/>
      <c r="AJ26" s="211"/>
      <c r="AK26" s="211"/>
      <c r="AL26" s="211"/>
      <c r="AM26" s="211"/>
      <c r="AN26" s="211"/>
    </row>
    <row r="27" spans="1:40" ht="17.25" customHeight="1">
      <c r="B27" s="207" t="s">
        <v>6</v>
      </c>
      <c r="C27" s="211"/>
      <c r="D27" s="211"/>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11"/>
      <c r="AJ27" s="211"/>
      <c r="AK27" s="211"/>
      <c r="AL27" s="211"/>
      <c r="AM27" s="211"/>
      <c r="AN27" s="211"/>
    </row>
    <row r="28" spans="1:40" ht="30" customHeight="1">
      <c r="A28" s="209"/>
      <c r="B28" s="226"/>
      <c r="C28" s="359">
        <v>1</v>
      </c>
      <c r="D28" s="359"/>
      <c r="E28" s="361" t="s">
        <v>104</v>
      </c>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3"/>
      <c r="AJ28" s="363"/>
      <c r="AK28" s="363"/>
      <c r="AL28" s="363"/>
      <c r="AM28" s="363"/>
      <c r="AN28" s="363"/>
    </row>
    <row r="29" spans="1:40" ht="45" customHeight="1">
      <c r="A29" s="209"/>
      <c r="B29" s="209"/>
      <c r="C29" s="359">
        <v>2</v>
      </c>
      <c r="D29" s="359"/>
      <c r="E29" s="361" t="s">
        <v>105</v>
      </c>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3"/>
      <c r="AJ29" s="363"/>
      <c r="AK29" s="363"/>
      <c r="AL29" s="363"/>
      <c r="AM29" s="363"/>
      <c r="AN29" s="363"/>
    </row>
    <row r="30" spans="1:40" ht="10.5" customHeight="1">
      <c r="C30" s="211"/>
      <c r="D30" s="211"/>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11"/>
      <c r="AJ30" s="211"/>
      <c r="AK30" s="211"/>
      <c r="AL30" s="211"/>
      <c r="AM30" s="211"/>
      <c r="AN30" s="211"/>
    </row>
    <row r="31" spans="1:40" ht="17.25" customHeight="1">
      <c r="B31" s="207" t="s">
        <v>7</v>
      </c>
      <c r="C31" s="211"/>
      <c r="D31" s="211"/>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11"/>
      <c r="AJ31" s="211"/>
      <c r="AK31" s="211"/>
      <c r="AL31" s="211"/>
      <c r="AM31" s="211"/>
      <c r="AN31" s="211"/>
    </row>
    <row r="32" spans="1:40" ht="45" customHeight="1">
      <c r="C32" s="359">
        <v>1</v>
      </c>
      <c r="D32" s="359"/>
      <c r="E32" s="361" t="s">
        <v>106</v>
      </c>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3"/>
      <c r="AJ32" s="363"/>
      <c r="AK32" s="363"/>
      <c r="AL32" s="363"/>
      <c r="AM32" s="363"/>
      <c r="AN32" s="363"/>
    </row>
    <row r="33" spans="1:40" ht="9.9" customHeight="1">
      <c r="C33" s="211"/>
      <c r="D33" s="211"/>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11"/>
      <c r="AJ33" s="211"/>
      <c r="AK33" s="211"/>
      <c r="AL33" s="211"/>
      <c r="AM33" s="211"/>
      <c r="AN33" s="211"/>
    </row>
    <row r="34" spans="1:40" ht="17.25" customHeight="1">
      <c r="B34" s="207" t="s">
        <v>8</v>
      </c>
      <c r="C34" s="211"/>
      <c r="D34" s="211"/>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11"/>
      <c r="AJ34" s="211"/>
      <c r="AK34" s="211"/>
      <c r="AL34" s="211"/>
      <c r="AM34" s="211"/>
      <c r="AN34" s="211"/>
    </row>
    <row r="35" spans="1:40" ht="30" customHeight="1">
      <c r="C35" s="359">
        <v>1</v>
      </c>
      <c r="D35" s="359"/>
      <c r="E35" s="361" t="s">
        <v>107</v>
      </c>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3"/>
      <c r="AJ35" s="363"/>
      <c r="AK35" s="363"/>
      <c r="AL35" s="363"/>
      <c r="AM35" s="363"/>
      <c r="AN35" s="363"/>
    </row>
    <row r="36" spans="1:40" ht="9.9" customHeight="1">
      <c r="C36" s="211"/>
      <c r="D36" s="211"/>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11"/>
      <c r="AJ36" s="211"/>
      <c r="AK36" s="211"/>
      <c r="AL36" s="211"/>
      <c r="AM36" s="211"/>
      <c r="AN36" s="211"/>
    </row>
    <row r="37" spans="1:40" ht="17.25" customHeight="1">
      <c r="B37" s="207" t="s">
        <v>9</v>
      </c>
      <c r="C37" s="211"/>
      <c r="D37" s="211"/>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11"/>
      <c r="AJ37" s="211"/>
      <c r="AK37" s="211"/>
      <c r="AL37" s="211"/>
      <c r="AM37" s="211"/>
      <c r="AN37" s="211"/>
    </row>
    <row r="38" spans="1:40" ht="30" customHeight="1">
      <c r="C38" s="359">
        <v>1</v>
      </c>
      <c r="D38" s="359"/>
      <c r="E38" s="361" t="s">
        <v>108</v>
      </c>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3"/>
      <c r="AJ38" s="363"/>
      <c r="AK38" s="363"/>
      <c r="AL38" s="363"/>
      <c r="AM38" s="363"/>
      <c r="AN38" s="363"/>
    </row>
    <row r="39" spans="1:40" ht="9.9" customHeight="1">
      <c r="C39" s="211"/>
      <c r="D39" s="211"/>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9"/>
      <c r="AJ39" s="209"/>
      <c r="AK39" s="209"/>
      <c r="AL39" s="209"/>
      <c r="AM39" s="209"/>
      <c r="AN39" s="209"/>
    </row>
    <row r="40" spans="1:40" ht="17.25" customHeight="1">
      <c r="B40" s="207" t="s">
        <v>10</v>
      </c>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row>
    <row r="41" spans="1:40" ht="45" customHeight="1">
      <c r="C41" s="474">
        <v>1</v>
      </c>
      <c r="D41" s="474"/>
      <c r="E41" s="361" t="s">
        <v>109</v>
      </c>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3"/>
      <c r="AJ41" s="363"/>
      <c r="AK41" s="363"/>
      <c r="AL41" s="363"/>
      <c r="AM41" s="363"/>
      <c r="AN41" s="363"/>
    </row>
    <row r="42" spans="1:40" ht="45" customHeight="1">
      <c r="A42" s="209"/>
      <c r="B42" s="209"/>
      <c r="C42" s="474">
        <v>2</v>
      </c>
      <c r="D42" s="474"/>
      <c r="E42" s="361" t="s">
        <v>110</v>
      </c>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3"/>
      <c r="AJ42" s="363"/>
      <c r="AK42" s="363"/>
      <c r="AL42" s="363"/>
      <c r="AM42" s="363"/>
      <c r="AN42" s="363"/>
    </row>
    <row r="43" spans="1:40" ht="9.9" customHeight="1">
      <c r="C43" s="228"/>
      <c r="D43" s="228"/>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211"/>
      <c r="AJ43" s="211"/>
      <c r="AK43" s="211"/>
      <c r="AL43" s="211"/>
      <c r="AM43" s="211"/>
      <c r="AN43" s="211"/>
    </row>
    <row r="44" spans="1:40" ht="17.25" customHeight="1">
      <c r="B44" s="207" t="s">
        <v>11</v>
      </c>
    </row>
    <row r="45" spans="1:40" ht="30" customHeight="1">
      <c r="C45" s="359">
        <v>1</v>
      </c>
      <c r="D45" s="359"/>
      <c r="E45" s="361" t="s">
        <v>613</v>
      </c>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3"/>
      <c r="AJ45" s="363"/>
      <c r="AK45" s="363"/>
      <c r="AL45" s="363"/>
      <c r="AM45" s="363"/>
      <c r="AN45" s="363"/>
    </row>
    <row r="46" spans="1:40" ht="30" customHeight="1">
      <c r="A46" s="209"/>
      <c r="B46" s="209"/>
      <c r="C46" s="359">
        <v>2</v>
      </c>
      <c r="D46" s="359"/>
      <c r="E46" s="366" t="s">
        <v>112</v>
      </c>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8"/>
      <c r="AI46" s="363"/>
      <c r="AJ46" s="363"/>
      <c r="AK46" s="363"/>
      <c r="AL46" s="363"/>
      <c r="AM46" s="363"/>
      <c r="AN46" s="363"/>
    </row>
    <row r="47" spans="1:40" ht="45" customHeight="1">
      <c r="A47" s="209"/>
      <c r="B47" s="209"/>
      <c r="C47" s="359">
        <v>3</v>
      </c>
      <c r="D47" s="359"/>
      <c r="E47" s="361" t="s">
        <v>113</v>
      </c>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3"/>
      <c r="AJ47" s="363"/>
      <c r="AK47" s="363"/>
      <c r="AL47" s="363"/>
      <c r="AM47" s="363"/>
      <c r="AN47" s="363"/>
    </row>
    <row r="48" spans="1:40" ht="30" customHeight="1">
      <c r="C48" s="359">
        <v>4</v>
      </c>
      <c r="D48" s="359"/>
      <c r="E48" s="361" t="s">
        <v>111</v>
      </c>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3"/>
      <c r="AJ48" s="363"/>
      <c r="AK48" s="363"/>
      <c r="AL48" s="363"/>
      <c r="AM48" s="363"/>
      <c r="AN48" s="363"/>
    </row>
    <row r="49" spans="2:40" ht="45" customHeight="1">
      <c r="C49" s="211"/>
      <c r="D49" s="211"/>
      <c r="E49" s="511" t="s">
        <v>280</v>
      </c>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row>
    <row r="50" spans="2:40" ht="9.9" customHeight="1">
      <c r="C50" s="211"/>
      <c r="D50" s="211"/>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9"/>
      <c r="AJ50" s="209"/>
      <c r="AK50" s="209"/>
      <c r="AL50" s="209"/>
      <c r="AM50" s="209"/>
      <c r="AN50" s="209"/>
    </row>
    <row r="51" spans="2:40" ht="17.25" customHeight="1">
      <c r="B51" s="207" t="s">
        <v>12</v>
      </c>
      <c r="C51" s="211"/>
      <c r="D51" s="211"/>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9"/>
      <c r="AJ51" s="209"/>
      <c r="AK51" s="209"/>
      <c r="AL51" s="209"/>
      <c r="AM51" s="209"/>
      <c r="AN51" s="209"/>
    </row>
    <row r="52" spans="2:40" ht="45" customHeight="1">
      <c r="C52" s="474">
        <v>1</v>
      </c>
      <c r="D52" s="474"/>
      <c r="E52" s="361" t="s">
        <v>114</v>
      </c>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3"/>
      <c r="AJ52" s="363"/>
      <c r="AK52" s="363"/>
      <c r="AL52" s="363"/>
      <c r="AM52" s="363"/>
      <c r="AN52" s="363"/>
    </row>
    <row r="53" spans="2:40" ht="9.9" customHeight="1">
      <c r="C53" s="228"/>
      <c r="D53" s="228"/>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11"/>
      <c r="AJ53" s="211"/>
      <c r="AK53" s="211"/>
      <c r="AL53" s="211"/>
      <c r="AM53" s="211"/>
      <c r="AN53" s="211"/>
    </row>
    <row r="54" spans="2:40" ht="17.25" customHeight="1">
      <c r="B54" s="229" t="s">
        <v>115</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row>
    <row r="55" spans="2:40" ht="59.4" customHeight="1">
      <c r="B55" s="230"/>
      <c r="C55" s="457">
        <v>1</v>
      </c>
      <c r="D55" s="457"/>
      <c r="E55" s="476" t="s">
        <v>393</v>
      </c>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6"/>
      <c r="AG55" s="476"/>
      <c r="AH55" s="476"/>
      <c r="AI55" s="454"/>
      <c r="AJ55" s="454"/>
      <c r="AK55" s="454"/>
      <c r="AL55" s="454"/>
      <c r="AM55" s="454"/>
      <c r="AN55" s="454"/>
    </row>
    <row r="56" spans="2:40" ht="63.6" customHeight="1">
      <c r="B56" s="230"/>
      <c r="C56" s="457">
        <v>2</v>
      </c>
      <c r="D56" s="457"/>
      <c r="E56" s="476" t="s">
        <v>394</v>
      </c>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6"/>
      <c r="AI56" s="454"/>
      <c r="AJ56" s="454"/>
      <c r="AK56" s="454"/>
      <c r="AL56" s="454"/>
      <c r="AM56" s="454"/>
      <c r="AN56" s="454"/>
    </row>
    <row r="57" spans="2:40" ht="9.9" customHeight="1">
      <c r="B57" s="230"/>
      <c r="C57" s="231"/>
      <c r="D57" s="231"/>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3"/>
      <c r="AJ57" s="233"/>
      <c r="AK57" s="233"/>
      <c r="AL57" s="233"/>
      <c r="AM57" s="233"/>
      <c r="AN57" s="233"/>
    </row>
    <row r="58" spans="2:40" ht="17.25" customHeight="1">
      <c r="B58" s="229" t="s">
        <v>213</v>
      </c>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row>
    <row r="59" spans="2:40" s="235" customFormat="1" ht="33.75" customHeight="1">
      <c r="B59" s="234"/>
      <c r="C59" s="457">
        <v>1</v>
      </c>
      <c r="D59" s="457"/>
      <c r="E59" s="513" t="s">
        <v>117</v>
      </c>
      <c r="F59" s="513"/>
      <c r="G59" s="513"/>
      <c r="H59" s="513"/>
      <c r="I59" s="513"/>
      <c r="J59" s="513"/>
      <c r="K59" s="513"/>
      <c r="L59" s="513"/>
      <c r="M59" s="513"/>
      <c r="N59" s="513"/>
      <c r="O59" s="513"/>
      <c r="P59" s="513"/>
      <c r="Q59" s="513"/>
      <c r="R59" s="513"/>
      <c r="S59" s="513"/>
      <c r="T59" s="513"/>
      <c r="U59" s="513"/>
      <c r="V59" s="513"/>
      <c r="W59" s="513"/>
      <c r="X59" s="513"/>
      <c r="Y59" s="513"/>
      <c r="Z59" s="513"/>
      <c r="AA59" s="513"/>
      <c r="AB59" s="513"/>
      <c r="AC59" s="513"/>
      <c r="AD59" s="513"/>
      <c r="AE59" s="513"/>
      <c r="AF59" s="513"/>
      <c r="AG59" s="513"/>
      <c r="AH59" s="513"/>
      <c r="AI59" s="456"/>
      <c r="AJ59" s="456"/>
      <c r="AK59" s="456"/>
      <c r="AL59" s="456"/>
      <c r="AM59" s="456"/>
      <c r="AN59" s="456"/>
    </row>
    <row r="60" spans="2:40" ht="30" customHeight="1">
      <c r="B60" s="230"/>
      <c r="C60" s="457">
        <v>2</v>
      </c>
      <c r="D60" s="457"/>
      <c r="E60" s="476" t="s">
        <v>118</v>
      </c>
      <c r="F60" s="476"/>
      <c r="G60" s="476"/>
      <c r="H60" s="476"/>
      <c r="I60" s="476"/>
      <c r="J60" s="476"/>
      <c r="K60" s="476"/>
      <c r="L60" s="476"/>
      <c r="M60" s="476"/>
      <c r="N60" s="476"/>
      <c r="O60" s="476"/>
      <c r="P60" s="476"/>
      <c r="Q60" s="476"/>
      <c r="R60" s="476"/>
      <c r="S60" s="476"/>
      <c r="T60" s="476"/>
      <c r="U60" s="476"/>
      <c r="V60" s="476"/>
      <c r="W60" s="476"/>
      <c r="X60" s="476"/>
      <c r="Y60" s="476"/>
      <c r="Z60" s="476"/>
      <c r="AA60" s="476"/>
      <c r="AB60" s="476"/>
      <c r="AC60" s="476"/>
      <c r="AD60" s="476"/>
      <c r="AE60" s="476"/>
      <c r="AF60" s="476"/>
      <c r="AG60" s="476"/>
      <c r="AH60" s="476"/>
      <c r="AI60" s="454"/>
      <c r="AJ60" s="454"/>
      <c r="AK60" s="454"/>
      <c r="AL60" s="454"/>
      <c r="AM60" s="454"/>
      <c r="AN60" s="454"/>
    </row>
    <row r="61" spans="2:40" ht="45" customHeight="1">
      <c r="B61" s="230"/>
      <c r="C61" s="457">
        <v>3</v>
      </c>
      <c r="D61" s="457"/>
      <c r="E61" s="476" t="s">
        <v>119</v>
      </c>
      <c r="F61" s="476"/>
      <c r="G61" s="476"/>
      <c r="H61" s="476"/>
      <c r="I61" s="476"/>
      <c r="J61" s="476"/>
      <c r="K61" s="476"/>
      <c r="L61" s="476"/>
      <c r="M61" s="476"/>
      <c r="N61" s="476"/>
      <c r="O61" s="476"/>
      <c r="P61" s="476"/>
      <c r="Q61" s="476"/>
      <c r="R61" s="476"/>
      <c r="S61" s="476"/>
      <c r="T61" s="476"/>
      <c r="U61" s="476"/>
      <c r="V61" s="476"/>
      <c r="W61" s="476"/>
      <c r="X61" s="476"/>
      <c r="Y61" s="476"/>
      <c r="Z61" s="476"/>
      <c r="AA61" s="476"/>
      <c r="AB61" s="476"/>
      <c r="AC61" s="476"/>
      <c r="AD61" s="476"/>
      <c r="AE61" s="476"/>
      <c r="AF61" s="476"/>
      <c r="AG61" s="476"/>
      <c r="AH61" s="476"/>
      <c r="AI61" s="454"/>
      <c r="AJ61" s="454"/>
      <c r="AK61" s="454"/>
      <c r="AL61" s="454"/>
      <c r="AM61" s="454"/>
      <c r="AN61" s="454"/>
    </row>
    <row r="62" spans="2:40" ht="30" customHeight="1">
      <c r="B62" s="230"/>
      <c r="C62" s="457">
        <v>4</v>
      </c>
      <c r="D62" s="457"/>
      <c r="E62" s="476" t="s">
        <v>299</v>
      </c>
      <c r="F62" s="476"/>
      <c r="G62" s="476"/>
      <c r="H62" s="476"/>
      <c r="I62" s="476"/>
      <c r="J62" s="476"/>
      <c r="K62" s="476"/>
      <c r="L62" s="476"/>
      <c r="M62" s="476"/>
      <c r="N62" s="476"/>
      <c r="O62" s="476"/>
      <c r="P62" s="476"/>
      <c r="Q62" s="476"/>
      <c r="R62" s="476"/>
      <c r="S62" s="476"/>
      <c r="T62" s="476"/>
      <c r="U62" s="476"/>
      <c r="V62" s="476"/>
      <c r="W62" s="476"/>
      <c r="X62" s="476"/>
      <c r="Y62" s="476"/>
      <c r="Z62" s="476"/>
      <c r="AA62" s="476"/>
      <c r="AB62" s="476"/>
      <c r="AC62" s="476"/>
      <c r="AD62" s="476"/>
      <c r="AE62" s="476"/>
      <c r="AF62" s="476"/>
      <c r="AG62" s="476"/>
      <c r="AH62" s="476"/>
      <c r="AI62" s="454"/>
      <c r="AJ62" s="454"/>
      <c r="AK62" s="454"/>
      <c r="AL62" s="454"/>
      <c r="AM62" s="454"/>
      <c r="AN62" s="454"/>
    </row>
    <row r="63" spans="2:40" ht="30" customHeight="1">
      <c r="B63" s="230"/>
      <c r="C63" s="457">
        <v>5</v>
      </c>
      <c r="D63" s="457"/>
      <c r="E63" s="476" t="s">
        <v>120</v>
      </c>
      <c r="F63" s="476"/>
      <c r="G63" s="476"/>
      <c r="H63" s="476"/>
      <c r="I63" s="476"/>
      <c r="J63" s="476"/>
      <c r="K63" s="476"/>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54"/>
      <c r="AJ63" s="454"/>
      <c r="AK63" s="454"/>
      <c r="AL63" s="454"/>
      <c r="AM63" s="454"/>
      <c r="AN63" s="454"/>
    </row>
    <row r="64" spans="2:40" ht="30" customHeight="1">
      <c r="B64" s="230"/>
      <c r="C64" s="457">
        <v>6</v>
      </c>
      <c r="D64" s="457"/>
      <c r="E64" s="476" t="s">
        <v>121</v>
      </c>
      <c r="F64" s="476"/>
      <c r="G64" s="476"/>
      <c r="H64" s="476"/>
      <c r="I64" s="476"/>
      <c r="J64" s="476"/>
      <c r="K64" s="476"/>
      <c r="L64" s="476"/>
      <c r="M64" s="476"/>
      <c r="N64" s="476"/>
      <c r="O64" s="476"/>
      <c r="P64" s="476"/>
      <c r="Q64" s="476"/>
      <c r="R64" s="476"/>
      <c r="S64" s="476"/>
      <c r="T64" s="476"/>
      <c r="U64" s="476"/>
      <c r="V64" s="476"/>
      <c r="W64" s="476"/>
      <c r="X64" s="476"/>
      <c r="Y64" s="476"/>
      <c r="Z64" s="476"/>
      <c r="AA64" s="476"/>
      <c r="AB64" s="476"/>
      <c r="AC64" s="476"/>
      <c r="AD64" s="476"/>
      <c r="AE64" s="476"/>
      <c r="AF64" s="476"/>
      <c r="AG64" s="476"/>
      <c r="AH64" s="476"/>
      <c r="AI64" s="454"/>
      <c r="AJ64" s="454"/>
      <c r="AK64" s="454"/>
      <c r="AL64" s="454"/>
      <c r="AM64" s="454"/>
      <c r="AN64" s="454"/>
    </row>
    <row r="65" spans="2:40" s="299" customFormat="1" ht="43.95" customHeight="1">
      <c r="C65" s="441">
        <v>7</v>
      </c>
      <c r="D65" s="442"/>
      <c r="E65" s="443" t="s">
        <v>683</v>
      </c>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3"/>
      <c r="AI65" s="446"/>
      <c r="AJ65" s="446"/>
      <c r="AK65" s="446"/>
      <c r="AL65" s="446"/>
      <c r="AM65" s="446"/>
      <c r="AN65" s="446"/>
    </row>
    <row r="66" spans="2:40" s="299" customFormat="1" ht="30" customHeight="1">
      <c r="C66" s="441">
        <v>8</v>
      </c>
      <c r="D66" s="442"/>
      <c r="E66" s="443" t="s">
        <v>684</v>
      </c>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5"/>
      <c r="AI66" s="446"/>
      <c r="AJ66" s="446"/>
      <c r="AK66" s="446"/>
      <c r="AL66" s="446"/>
      <c r="AM66" s="446"/>
      <c r="AN66" s="446"/>
    </row>
    <row r="67" spans="2:40" s="299" customFormat="1" ht="58.5" customHeight="1">
      <c r="C67" s="441">
        <v>9</v>
      </c>
      <c r="D67" s="442"/>
      <c r="E67" s="447" t="s">
        <v>689</v>
      </c>
      <c r="F67" s="448"/>
      <c r="G67" s="448"/>
      <c r="H67" s="448"/>
      <c r="I67" s="448"/>
      <c r="J67" s="448"/>
      <c r="K67" s="448"/>
      <c r="L67" s="448"/>
      <c r="M67" s="448"/>
      <c r="N67" s="448"/>
      <c r="O67" s="448"/>
      <c r="P67" s="448"/>
      <c r="Q67" s="448"/>
      <c r="R67" s="448"/>
      <c r="S67" s="448"/>
      <c r="T67" s="448"/>
      <c r="U67" s="448"/>
      <c r="V67" s="448"/>
      <c r="W67" s="448"/>
      <c r="X67" s="448"/>
      <c r="Y67" s="448"/>
      <c r="Z67" s="448"/>
      <c r="AA67" s="448"/>
      <c r="AB67" s="448"/>
      <c r="AC67" s="448"/>
      <c r="AD67" s="448"/>
      <c r="AE67" s="448"/>
      <c r="AF67" s="448"/>
      <c r="AG67" s="448"/>
      <c r="AH67" s="448"/>
      <c r="AI67" s="446"/>
      <c r="AJ67" s="446"/>
      <c r="AK67" s="446"/>
      <c r="AL67" s="446"/>
      <c r="AM67" s="446"/>
      <c r="AN67" s="446"/>
    </row>
    <row r="68" spans="2:40" s="299" customFormat="1" ht="56.55" customHeight="1">
      <c r="C68" s="441">
        <v>10</v>
      </c>
      <c r="D68" s="442"/>
      <c r="E68" s="449" t="s">
        <v>687</v>
      </c>
      <c r="F68" s="450"/>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1"/>
      <c r="AI68" s="446"/>
      <c r="AJ68" s="446"/>
      <c r="AK68" s="446"/>
      <c r="AL68" s="446"/>
      <c r="AM68" s="446"/>
      <c r="AN68" s="446"/>
    </row>
    <row r="69" spans="2:40" s="299" customFormat="1" ht="53.55" customHeight="1">
      <c r="C69" s="441">
        <v>11</v>
      </c>
      <c r="D69" s="442"/>
      <c r="E69" s="443" t="s">
        <v>688</v>
      </c>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5"/>
      <c r="AI69" s="446"/>
      <c r="AJ69" s="446"/>
      <c r="AK69" s="446"/>
      <c r="AL69" s="446"/>
      <c r="AM69" s="446"/>
      <c r="AN69" s="446"/>
    </row>
    <row r="70" spans="2:40" s="299" customFormat="1" ht="41.55" customHeight="1">
      <c r="C70" s="441">
        <v>12</v>
      </c>
      <c r="D70" s="442"/>
      <c r="E70" s="443" t="s">
        <v>685</v>
      </c>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5"/>
      <c r="AI70" s="446"/>
      <c r="AJ70" s="446"/>
      <c r="AK70" s="446"/>
      <c r="AL70" s="446"/>
      <c r="AM70" s="446"/>
      <c r="AN70" s="446"/>
    </row>
    <row r="71" spans="2:40" s="299" customFormat="1" ht="30" customHeight="1">
      <c r="C71" s="441">
        <v>13</v>
      </c>
      <c r="D71" s="442"/>
      <c r="E71" s="443" t="s">
        <v>686</v>
      </c>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5"/>
      <c r="AI71" s="446"/>
      <c r="AJ71" s="446"/>
      <c r="AK71" s="446"/>
      <c r="AL71" s="446"/>
      <c r="AM71" s="446"/>
      <c r="AN71" s="446"/>
    </row>
    <row r="72" spans="2:40" ht="30" customHeight="1">
      <c r="B72" s="230"/>
      <c r="C72" s="458">
        <v>14</v>
      </c>
      <c r="D72" s="459"/>
      <c r="E72" s="532" t="s">
        <v>122</v>
      </c>
      <c r="F72" s="476"/>
      <c r="G72" s="476"/>
      <c r="H72" s="476"/>
      <c r="I72" s="476"/>
      <c r="J72" s="476"/>
      <c r="K72" s="476"/>
      <c r="L72" s="476"/>
      <c r="M72" s="476"/>
      <c r="N72" s="476"/>
      <c r="O72" s="476"/>
      <c r="P72" s="476"/>
      <c r="Q72" s="476"/>
      <c r="R72" s="476"/>
      <c r="S72" s="476"/>
      <c r="T72" s="476"/>
      <c r="U72" s="476"/>
      <c r="V72" s="476"/>
      <c r="W72" s="476"/>
      <c r="X72" s="476"/>
      <c r="Y72" s="476"/>
      <c r="Z72" s="476"/>
      <c r="AA72" s="476"/>
      <c r="AB72" s="476"/>
      <c r="AC72" s="476"/>
      <c r="AD72" s="476"/>
      <c r="AE72" s="476"/>
      <c r="AF72" s="476"/>
      <c r="AG72" s="476"/>
      <c r="AH72" s="476"/>
      <c r="AI72" s="454"/>
      <c r="AJ72" s="454"/>
      <c r="AK72" s="454"/>
      <c r="AL72" s="454"/>
      <c r="AM72" s="454"/>
      <c r="AN72" s="454"/>
    </row>
    <row r="73" spans="2:40" ht="30" customHeight="1">
      <c r="B73" s="230"/>
      <c r="C73" s="460"/>
      <c r="D73" s="461"/>
      <c r="E73" s="236"/>
      <c r="F73" s="464" t="s">
        <v>123</v>
      </c>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6"/>
      <c r="AI73" s="454"/>
      <c r="AJ73" s="454"/>
      <c r="AK73" s="454"/>
      <c r="AL73" s="454"/>
      <c r="AM73" s="454"/>
      <c r="AN73" s="454"/>
    </row>
    <row r="74" spans="2:40" ht="30" customHeight="1">
      <c r="B74" s="230"/>
      <c r="C74" s="460"/>
      <c r="D74" s="461"/>
      <c r="E74" s="236"/>
      <c r="F74" s="464" t="s">
        <v>124</v>
      </c>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6"/>
      <c r="AI74" s="454"/>
      <c r="AJ74" s="454"/>
      <c r="AK74" s="454"/>
      <c r="AL74" s="454"/>
      <c r="AM74" s="454"/>
      <c r="AN74" s="454"/>
    </row>
    <row r="75" spans="2:40" ht="30" customHeight="1">
      <c r="B75" s="230"/>
      <c r="C75" s="460"/>
      <c r="D75" s="461"/>
      <c r="E75" s="236"/>
      <c r="F75" s="467" t="s">
        <v>125</v>
      </c>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9"/>
    </row>
    <row r="76" spans="2:40" ht="45" customHeight="1">
      <c r="B76" s="230"/>
      <c r="C76" s="462"/>
      <c r="D76" s="463"/>
      <c r="E76" s="237"/>
      <c r="F76" s="470" t="s">
        <v>20</v>
      </c>
      <c r="G76" s="471"/>
      <c r="H76" s="471"/>
      <c r="I76" s="471"/>
      <c r="J76" s="471"/>
      <c r="K76" s="471"/>
      <c r="L76" s="471"/>
      <c r="M76" s="471"/>
      <c r="N76" s="471"/>
      <c r="O76" s="471"/>
      <c r="P76" s="471"/>
      <c r="Q76" s="471"/>
      <c r="R76" s="471"/>
      <c r="S76" s="471"/>
      <c r="T76" s="471"/>
      <c r="U76" s="471"/>
      <c r="V76" s="471"/>
      <c r="W76" s="471"/>
      <c r="X76" s="471"/>
      <c r="Y76" s="471"/>
      <c r="Z76" s="471"/>
      <c r="AA76" s="471"/>
      <c r="AB76" s="471"/>
      <c r="AC76" s="471"/>
      <c r="AD76" s="471"/>
      <c r="AE76" s="471"/>
      <c r="AF76" s="471"/>
      <c r="AG76" s="471"/>
      <c r="AH76" s="471"/>
      <c r="AI76" s="471"/>
      <c r="AJ76" s="471"/>
      <c r="AK76" s="471"/>
      <c r="AL76" s="471"/>
      <c r="AM76" s="471"/>
      <c r="AN76" s="472"/>
    </row>
    <row r="77" spans="2:40" ht="30" customHeight="1">
      <c r="B77" s="230"/>
      <c r="C77" s="457">
        <v>15</v>
      </c>
      <c r="D77" s="457"/>
      <c r="E77" s="476" t="s">
        <v>126</v>
      </c>
      <c r="F77" s="476"/>
      <c r="G77" s="476"/>
      <c r="H77" s="476"/>
      <c r="I77" s="476"/>
      <c r="J77" s="476"/>
      <c r="K77" s="476"/>
      <c r="L77" s="476"/>
      <c r="M77" s="476"/>
      <c r="N77" s="476"/>
      <c r="O77" s="476"/>
      <c r="P77" s="476"/>
      <c r="Q77" s="476"/>
      <c r="R77" s="476"/>
      <c r="S77" s="476"/>
      <c r="T77" s="476"/>
      <c r="U77" s="476"/>
      <c r="V77" s="476"/>
      <c r="W77" s="476"/>
      <c r="X77" s="476"/>
      <c r="Y77" s="476"/>
      <c r="Z77" s="476"/>
      <c r="AA77" s="476"/>
      <c r="AB77" s="476"/>
      <c r="AC77" s="476"/>
      <c r="AD77" s="476"/>
      <c r="AE77" s="476"/>
      <c r="AF77" s="476"/>
      <c r="AG77" s="476"/>
      <c r="AH77" s="476"/>
      <c r="AI77" s="454"/>
      <c r="AJ77" s="454"/>
      <c r="AK77" s="454"/>
      <c r="AL77" s="454"/>
      <c r="AM77" s="454"/>
      <c r="AN77" s="454"/>
    </row>
    <row r="78" spans="2:40" ht="30" customHeight="1">
      <c r="B78" s="230"/>
      <c r="C78" s="457">
        <v>16</v>
      </c>
      <c r="D78" s="457"/>
      <c r="E78" s="476" t="s">
        <v>127</v>
      </c>
      <c r="F78" s="476"/>
      <c r="G78" s="476"/>
      <c r="H78" s="476"/>
      <c r="I78" s="476"/>
      <c r="J78" s="476"/>
      <c r="K78" s="476"/>
      <c r="L78" s="476"/>
      <c r="M78" s="476"/>
      <c r="N78" s="476"/>
      <c r="O78" s="476"/>
      <c r="P78" s="476"/>
      <c r="Q78" s="476"/>
      <c r="R78" s="476"/>
      <c r="S78" s="476"/>
      <c r="T78" s="476"/>
      <c r="U78" s="476"/>
      <c r="V78" s="476"/>
      <c r="W78" s="476"/>
      <c r="X78" s="476"/>
      <c r="Y78" s="476"/>
      <c r="Z78" s="476"/>
      <c r="AA78" s="476"/>
      <c r="AB78" s="476"/>
      <c r="AC78" s="476"/>
      <c r="AD78" s="476"/>
      <c r="AE78" s="476"/>
      <c r="AF78" s="476"/>
      <c r="AG78" s="476"/>
      <c r="AH78" s="476"/>
      <c r="AI78" s="454"/>
      <c r="AJ78" s="454"/>
      <c r="AK78" s="454"/>
      <c r="AL78" s="454"/>
      <c r="AM78" s="454"/>
      <c r="AN78" s="454"/>
    </row>
    <row r="79" spans="2:40" ht="9.9" customHeight="1">
      <c r="B79" s="230"/>
      <c r="C79" s="231"/>
      <c r="D79" s="231"/>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3"/>
      <c r="AJ79" s="233"/>
      <c r="AK79" s="233"/>
      <c r="AL79" s="233"/>
      <c r="AM79" s="233"/>
      <c r="AN79" s="233"/>
    </row>
    <row r="80" spans="2:40" ht="17.25" customHeight="1">
      <c r="B80" s="229" t="s">
        <v>214</v>
      </c>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row>
    <row r="81" spans="1:40" ht="30" customHeight="1">
      <c r="B81" s="230"/>
      <c r="C81" s="457">
        <v>1</v>
      </c>
      <c r="D81" s="457"/>
      <c r="E81" s="476" t="s">
        <v>128</v>
      </c>
      <c r="F81" s="476"/>
      <c r="G81" s="476"/>
      <c r="H81" s="476"/>
      <c r="I81" s="476"/>
      <c r="J81" s="476"/>
      <c r="K81" s="476"/>
      <c r="L81" s="476"/>
      <c r="M81" s="476"/>
      <c r="N81" s="476"/>
      <c r="O81" s="476"/>
      <c r="P81" s="476"/>
      <c r="Q81" s="476"/>
      <c r="R81" s="476"/>
      <c r="S81" s="476"/>
      <c r="T81" s="476"/>
      <c r="U81" s="476"/>
      <c r="V81" s="476"/>
      <c r="W81" s="476"/>
      <c r="X81" s="476"/>
      <c r="Y81" s="476"/>
      <c r="Z81" s="476"/>
      <c r="AA81" s="476"/>
      <c r="AB81" s="476"/>
      <c r="AC81" s="476"/>
      <c r="AD81" s="476"/>
      <c r="AE81" s="476"/>
      <c r="AF81" s="476"/>
      <c r="AG81" s="476"/>
      <c r="AH81" s="476"/>
      <c r="AI81" s="454"/>
      <c r="AJ81" s="454"/>
      <c r="AK81" s="454"/>
      <c r="AL81" s="454"/>
      <c r="AM81" s="454"/>
      <c r="AN81" s="454"/>
    </row>
    <row r="82" spans="1:40" ht="30" customHeight="1">
      <c r="B82" s="230"/>
      <c r="C82" s="457">
        <v>2</v>
      </c>
      <c r="D82" s="457"/>
      <c r="E82" s="476" t="s">
        <v>116</v>
      </c>
      <c r="F82" s="476"/>
      <c r="G82" s="476"/>
      <c r="H82" s="476"/>
      <c r="I82" s="476"/>
      <c r="J82" s="476"/>
      <c r="K82" s="476"/>
      <c r="L82" s="476"/>
      <c r="M82" s="476"/>
      <c r="N82" s="476"/>
      <c r="O82" s="476"/>
      <c r="P82" s="476"/>
      <c r="Q82" s="476"/>
      <c r="R82" s="476"/>
      <c r="S82" s="476"/>
      <c r="T82" s="476"/>
      <c r="U82" s="476"/>
      <c r="V82" s="476"/>
      <c r="W82" s="476"/>
      <c r="X82" s="476"/>
      <c r="Y82" s="476"/>
      <c r="Z82" s="476"/>
      <c r="AA82" s="476"/>
      <c r="AB82" s="476"/>
      <c r="AC82" s="476"/>
      <c r="AD82" s="476"/>
      <c r="AE82" s="476"/>
      <c r="AF82" s="476"/>
      <c r="AG82" s="476"/>
      <c r="AH82" s="476"/>
      <c r="AI82" s="454"/>
      <c r="AJ82" s="454"/>
      <c r="AK82" s="454"/>
      <c r="AL82" s="454"/>
      <c r="AM82" s="454"/>
      <c r="AN82" s="454"/>
    </row>
    <row r="83" spans="1:40" ht="30" customHeight="1">
      <c r="B83" s="230"/>
      <c r="C83" s="457">
        <v>3</v>
      </c>
      <c r="D83" s="457"/>
      <c r="E83" s="476" t="s">
        <v>129</v>
      </c>
      <c r="F83" s="476"/>
      <c r="G83" s="476"/>
      <c r="H83" s="476"/>
      <c r="I83" s="476"/>
      <c r="J83" s="476"/>
      <c r="K83" s="476"/>
      <c r="L83" s="476"/>
      <c r="M83" s="476"/>
      <c r="N83" s="476"/>
      <c r="O83" s="476"/>
      <c r="P83" s="476"/>
      <c r="Q83" s="476"/>
      <c r="R83" s="476"/>
      <c r="S83" s="476"/>
      <c r="T83" s="476"/>
      <c r="U83" s="476"/>
      <c r="V83" s="476"/>
      <c r="W83" s="476"/>
      <c r="X83" s="476"/>
      <c r="Y83" s="476"/>
      <c r="Z83" s="476"/>
      <c r="AA83" s="476"/>
      <c r="AB83" s="476"/>
      <c r="AC83" s="476"/>
      <c r="AD83" s="476"/>
      <c r="AE83" s="476"/>
      <c r="AF83" s="476"/>
      <c r="AG83" s="476"/>
      <c r="AH83" s="476"/>
      <c r="AI83" s="454"/>
      <c r="AJ83" s="454"/>
      <c r="AK83" s="454"/>
      <c r="AL83" s="454"/>
      <c r="AM83" s="454"/>
      <c r="AN83" s="454"/>
    </row>
    <row r="84" spans="1:40" ht="30" customHeight="1">
      <c r="B84" s="230"/>
      <c r="C84" s="457">
        <v>4</v>
      </c>
      <c r="D84" s="457"/>
      <c r="E84" s="476" t="s">
        <v>130</v>
      </c>
      <c r="F84" s="476"/>
      <c r="G84" s="476"/>
      <c r="H84" s="476"/>
      <c r="I84" s="476"/>
      <c r="J84" s="476"/>
      <c r="K84" s="476"/>
      <c r="L84" s="476"/>
      <c r="M84" s="476"/>
      <c r="N84" s="476"/>
      <c r="O84" s="476"/>
      <c r="P84" s="476"/>
      <c r="Q84" s="476"/>
      <c r="R84" s="476"/>
      <c r="S84" s="476"/>
      <c r="T84" s="476"/>
      <c r="U84" s="476"/>
      <c r="V84" s="476"/>
      <c r="W84" s="476"/>
      <c r="X84" s="476"/>
      <c r="Y84" s="476"/>
      <c r="Z84" s="476"/>
      <c r="AA84" s="476"/>
      <c r="AB84" s="476"/>
      <c r="AC84" s="476"/>
      <c r="AD84" s="476"/>
      <c r="AE84" s="476"/>
      <c r="AF84" s="476"/>
      <c r="AG84" s="476"/>
      <c r="AH84" s="476"/>
      <c r="AI84" s="454"/>
      <c r="AJ84" s="454"/>
      <c r="AK84" s="454"/>
      <c r="AL84" s="454"/>
      <c r="AM84" s="454"/>
      <c r="AN84" s="454"/>
    </row>
    <row r="85" spans="1:40" ht="30" customHeight="1">
      <c r="B85" s="230"/>
      <c r="C85" s="457">
        <v>5</v>
      </c>
      <c r="D85" s="457"/>
      <c r="E85" s="476" t="s">
        <v>131</v>
      </c>
      <c r="F85" s="476"/>
      <c r="G85" s="476"/>
      <c r="H85" s="476"/>
      <c r="I85" s="476"/>
      <c r="J85" s="476"/>
      <c r="K85" s="476"/>
      <c r="L85" s="476"/>
      <c r="M85" s="476"/>
      <c r="N85" s="476"/>
      <c r="O85" s="476"/>
      <c r="P85" s="476"/>
      <c r="Q85" s="476"/>
      <c r="R85" s="476"/>
      <c r="S85" s="476"/>
      <c r="T85" s="476"/>
      <c r="U85" s="476"/>
      <c r="V85" s="476"/>
      <c r="W85" s="476"/>
      <c r="X85" s="476"/>
      <c r="Y85" s="476"/>
      <c r="Z85" s="476"/>
      <c r="AA85" s="476"/>
      <c r="AB85" s="476"/>
      <c r="AC85" s="476"/>
      <c r="AD85" s="476"/>
      <c r="AE85" s="476"/>
      <c r="AF85" s="476"/>
      <c r="AG85" s="476"/>
      <c r="AH85" s="476"/>
      <c r="AI85" s="454"/>
      <c r="AJ85" s="454"/>
      <c r="AK85" s="454"/>
      <c r="AL85" s="454"/>
      <c r="AM85" s="454"/>
      <c r="AN85" s="454"/>
    </row>
    <row r="86" spans="1:40" ht="9.9" customHeight="1">
      <c r="B86" s="230"/>
      <c r="C86" s="231"/>
      <c r="D86" s="231"/>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3"/>
      <c r="AJ86" s="233"/>
      <c r="AK86" s="233"/>
      <c r="AL86" s="233"/>
      <c r="AM86" s="233"/>
      <c r="AN86" s="233"/>
    </row>
    <row r="87" spans="1:40" ht="17.25" customHeight="1">
      <c r="A87" s="209"/>
      <c r="B87" s="238" t="s">
        <v>215</v>
      </c>
      <c r="C87" s="231"/>
      <c r="D87" s="231"/>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1"/>
      <c r="AJ87" s="231"/>
      <c r="AK87" s="231"/>
      <c r="AL87" s="231"/>
      <c r="AM87" s="231"/>
      <c r="AN87" s="231"/>
    </row>
    <row r="88" spans="1:40" ht="30" customHeight="1">
      <c r="A88" s="209"/>
      <c r="B88" s="233"/>
      <c r="C88" s="457">
        <v>1</v>
      </c>
      <c r="D88" s="457"/>
      <c r="E88" s="476" t="s">
        <v>132</v>
      </c>
      <c r="F88" s="476"/>
      <c r="G88" s="476"/>
      <c r="H88" s="476"/>
      <c r="I88" s="476"/>
      <c r="J88" s="476"/>
      <c r="K88" s="476"/>
      <c r="L88" s="476"/>
      <c r="M88" s="476"/>
      <c r="N88" s="476"/>
      <c r="O88" s="476"/>
      <c r="P88" s="476"/>
      <c r="Q88" s="476"/>
      <c r="R88" s="476"/>
      <c r="S88" s="476"/>
      <c r="T88" s="476"/>
      <c r="U88" s="476"/>
      <c r="V88" s="476"/>
      <c r="W88" s="476"/>
      <c r="X88" s="476"/>
      <c r="Y88" s="476"/>
      <c r="Z88" s="476"/>
      <c r="AA88" s="476"/>
      <c r="AB88" s="476"/>
      <c r="AC88" s="476"/>
      <c r="AD88" s="476"/>
      <c r="AE88" s="476"/>
      <c r="AF88" s="476"/>
      <c r="AG88" s="476"/>
      <c r="AH88" s="476"/>
      <c r="AI88" s="454"/>
      <c r="AJ88" s="454"/>
      <c r="AK88" s="454"/>
      <c r="AL88" s="454"/>
      <c r="AM88" s="454"/>
      <c r="AN88" s="454"/>
    </row>
    <row r="89" spans="1:40" s="220" customFormat="1" ht="30" customHeight="1">
      <c r="B89" s="230"/>
      <c r="C89" s="457">
        <v>2</v>
      </c>
      <c r="D89" s="457"/>
      <c r="E89" s="509" t="s">
        <v>133</v>
      </c>
      <c r="F89" s="509"/>
      <c r="G89" s="509"/>
      <c r="H89" s="509"/>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454"/>
      <c r="AJ89" s="454"/>
      <c r="AK89" s="454"/>
      <c r="AL89" s="454"/>
      <c r="AM89" s="454"/>
      <c r="AN89" s="454"/>
    </row>
    <row r="90" spans="1:40" ht="30" customHeight="1">
      <c r="A90" s="209"/>
      <c r="B90" s="233"/>
      <c r="C90" s="457">
        <v>3</v>
      </c>
      <c r="D90" s="457"/>
      <c r="E90" s="476" t="s">
        <v>134</v>
      </c>
      <c r="F90" s="476"/>
      <c r="G90" s="476"/>
      <c r="H90" s="476"/>
      <c r="I90" s="476"/>
      <c r="J90" s="476"/>
      <c r="K90" s="476"/>
      <c r="L90" s="476"/>
      <c r="M90" s="476"/>
      <c r="N90" s="476"/>
      <c r="O90" s="476"/>
      <c r="P90" s="476"/>
      <c r="Q90" s="476"/>
      <c r="R90" s="476"/>
      <c r="S90" s="476"/>
      <c r="T90" s="476"/>
      <c r="U90" s="476"/>
      <c r="V90" s="476"/>
      <c r="W90" s="476"/>
      <c r="X90" s="476"/>
      <c r="Y90" s="476"/>
      <c r="Z90" s="476"/>
      <c r="AA90" s="476"/>
      <c r="AB90" s="476"/>
      <c r="AC90" s="476"/>
      <c r="AD90" s="476"/>
      <c r="AE90" s="476"/>
      <c r="AF90" s="476"/>
      <c r="AG90" s="476"/>
      <c r="AH90" s="476"/>
      <c r="AI90" s="454"/>
      <c r="AJ90" s="454"/>
      <c r="AK90" s="454"/>
      <c r="AL90" s="454"/>
      <c r="AM90" s="454"/>
      <c r="AN90" s="454"/>
    </row>
    <row r="91" spans="1:40" s="220" customFormat="1" ht="30" customHeight="1">
      <c r="B91" s="230"/>
      <c r="C91" s="457">
        <v>4</v>
      </c>
      <c r="D91" s="457"/>
      <c r="E91" s="509" t="s">
        <v>135</v>
      </c>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454"/>
      <c r="AJ91" s="454"/>
      <c r="AK91" s="454"/>
      <c r="AL91" s="454"/>
      <c r="AM91" s="454"/>
      <c r="AN91" s="454"/>
    </row>
    <row r="92" spans="1:40" ht="30" customHeight="1">
      <c r="A92" s="209"/>
      <c r="B92" s="233"/>
      <c r="C92" s="457">
        <v>5</v>
      </c>
      <c r="D92" s="457"/>
      <c r="E92" s="476" t="s">
        <v>136</v>
      </c>
      <c r="F92" s="476"/>
      <c r="G92" s="476"/>
      <c r="H92" s="476"/>
      <c r="I92" s="476"/>
      <c r="J92" s="476"/>
      <c r="K92" s="476"/>
      <c r="L92" s="476"/>
      <c r="M92" s="476"/>
      <c r="N92" s="476"/>
      <c r="O92" s="476"/>
      <c r="P92" s="476"/>
      <c r="Q92" s="476"/>
      <c r="R92" s="476"/>
      <c r="S92" s="476"/>
      <c r="T92" s="476"/>
      <c r="U92" s="476"/>
      <c r="V92" s="476"/>
      <c r="W92" s="476"/>
      <c r="X92" s="476"/>
      <c r="Y92" s="476"/>
      <c r="Z92" s="476"/>
      <c r="AA92" s="476"/>
      <c r="AB92" s="476"/>
      <c r="AC92" s="476"/>
      <c r="AD92" s="476"/>
      <c r="AE92" s="476"/>
      <c r="AF92" s="476"/>
      <c r="AG92" s="476"/>
      <c r="AH92" s="476"/>
      <c r="AI92" s="454"/>
      <c r="AJ92" s="454"/>
      <c r="AK92" s="454"/>
      <c r="AL92" s="454"/>
      <c r="AM92" s="454"/>
      <c r="AN92" s="454"/>
    </row>
    <row r="93" spans="1:40" s="239" customFormat="1" ht="42" customHeight="1">
      <c r="B93" s="234"/>
      <c r="C93" s="457">
        <v>6</v>
      </c>
      <c r="D93" s="457"/>
      <c r="E93" s="455" t="s">
        <v>137</v>
      </c>
      <c r="F93" s="455"/>
      <c r="G93" s="455"/>
      <c r="H93" s="455"/>
      <c r="I93" s="455"/>
      <c r="J93" s="455"/>
      <c r="K93" s="455"/>
      <c r="L93" s="455"/>
      <c r="M93" s="455"/>
      <c r="N93" s="455"/>
      <c r="O93" s="455"/>
      <c r="P93" s="455"/>
      <c r="Q93" s="455"/>
      <c r="R93" s="455"/>
      <c r="S93" s="455"/>
      <c r="T93" s="455"/>
      <c r="U93" s="455"/>
      <c r="V93" s="455"/>
      <c r="W93" s="455"/>
      <c r="X93" s="455"/>
      <c r="Y93" s="455"/>
      <c r="Z93" s="455"/>
      <c r="AA93" s="455"/>
      <c r="AB93" s="455"/>
      <c r="AC93" s="455"/>
      <c r="AD93" s="455"/>
      <c r="AE93" s="455"/>
      <c r="AF93" s="455"/>
      <c r="AG93" s="455"/>
      <c r="AH93" s="455"/>
      <c r="AI93" s="456"/>
      <c r="AJ93" s="456"/>
      <c r="AK93" s="456"/>
      <c r="AL93" s="456"/>
      <c r="AM93" s="456"/>
      <c r="AN93" s="456"/>
    </row>
    <row r="94" spans="1:40" ht="30" customHeight="1">
      <c r="A94" s="209"/>
      <c r="B94" s="233"/>
      <c r="C94" s="457">
        <v>7</v>
      </c>
      <c r="D94" s="457"/>
      <c r="E94" s="476" t="s">
        <v>118</v>
      </c>
      <c r="F94" s="476"/>
      <c r="G94" s="476"/>
      <c r="H94" s="476"/>
      <c r="I94" s="476"/>
      <c r="J94" s="476"/>
      <c r="K94" s="476"/>
      <c r="L94" s="476"/>
      <c r="M94" s="476"/>
      <c r="N94" s="476"/>
      <c r="O94" s="476"/>
      <c r="P94" s="476"/>
      <c r="Q94" s="476"/>
      <c r="R94" s="476"/>
      <c r="S94" s="476"/>
      <c r="T94" s="476"/>
      <c r="U94" s="476"/>
      <c r="V94" s="476"/>
      <c r="W94" s="476"/>
      <c r="X94" s="476"/>
      <c r="Y94" s="476"/>
      <c r="Z94" s="476"/>
      <c r="AA94" s="476"/>
      <c r="AB94" s="476"/>
      <c r="AC94" s="476"/>
      <c r="AD94" s="476"/>
      <c r="AE94" s="476"/>
      <c r="AF94" s="476"/>
      <c r="AG94" s="476"/>
      <c r="AH94" s="476"/>
      <c r="AI94" s="454"/>
      <c r="AJ94" s="454"/>
      <c r="AK94" s="454"/>
      <c r="AL94" s="454"/>
      <c r="AM94" s="454"/>
      <c r="AN94" s="454"/>
    </row>
    <row r="95" spans="1:40" s="220" customFormat="1" ht="30" customHeight="1">
      <c r="B95" s="230"/>
      <c r="C95" s="457">
        <v>8</v>
      </c>
      <c r="D95" s="457"/>
      <c r="E95" s="509" t="s">
        <v>138</v>
      </c>
      <c r="F95" s="509"/>
      <c r="G95" s="509"/>
      <c r="H95" s="509"/>
      <c r="I95" s="509"/>
      <c r="J95" s="509"/>
      <c r="K95" s="509"/>
      <c r="L95" s="509"/>
      <c r="M95" s="509"/>
      <c r="N95" s="509"/>
      <c r="O95" s="509"/>
      <c r="P95" s="509"/>
      <c r="Q95" s="509"/>
      <c r="R95" s="509"/>
      <c r="S95" s="509"/>
      <c r="T95" s="509"/>
      <c r="U95" s="509"/>
      <c r="V95" s="509"/>
      <c r="W95" s="509"/>
      <c r="X95" s="509"/>
      <c r="Y95" s="509"/>
      <c r="Z95" s="509"/>
      <c r="AA95" s="509"/>
      <c r="AB95" s="509"/>
      <c r="AC95" s="509"/>
      <c r="AD95" s="509"/>
      <c r="AE95" s="509"/>
      <c r="AF95" s="509"/>
      <c r="AG95" s="509"/>
      <c r="AH95" s="509"/>
      <c r="AI95" s="454"/>
      <c r="AJ95" s="454"/>
      <c r="AK95" s="454"/>
      <c r="AL95" s="454"/>
      <c r="AM95" s="454"/>
      <c r="AN95" s="454"/>
    </row>
    <row r="96" spans="1:40" ht="30" customHeight="1">
      <c r="A96" s="209"/>
      <c r="B96" s="233"/>
      <c r="C96" s="457">
        <v>9</v>
      </c>
      <c r="D96" s="457"/>
      <c r="E96" s="476" t="s">
        <v>139</v>
      </c>
      <c r="F96" s="476"/>
      <c r="G96" s="476"/>
      <c r="H96" s="476"/>
      <c r="I96" s="476"/>
      <c r="J96" s="476"/>
      <c r="K96" s="476"/>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476"/>
      <c r="AI96" s="454"/>
      <c r="AJ96" s="454"/>
      <c r="AK96" s="454"/>
      <c r="AL96" s="454"/>
      <c r="AM96" s="454"/>
      <c r="AN96" s="454"/>
    </row>
    <row r="97" spans="1:40" s="220" customFormat="1" ht="30" customHeight="1">
      <c r="B97" s="230"/>
      <c r="C97" s="457">
        <v>10</v>
      </c>
      <c r="D97" s="457"/>
      <c r="E97" s="476" t="s">
        <v>120</v>
      </c>
      <c r="F97" s="476"/>
      <c r="G97" s="476"/>
      <c r="H97" s="476"/>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476"/>
      <c r="AI97" s="454"/>
      <c r="AJ97" s="454"/>
      <c r="AK97" s="454"/>
      <c r="AL97" s="454"/>
      <c r="AM97" s="454"/>
      <c r="AN97" s="454"/>
    </row>
    <row r="98" spans="1:40" s="299" customFormat="1" ht="43.95" customHeight="1">
      <c r="C98" s="441">
        <v>11</v>
      </c>
      <c r="D98" s="442"/>
      <c r="E98" s="443" t="s">
        <v>683</v>
      </c>
      <c r="F98" s="452"/>
      <c r="G98" s="452"/>
      <c r="H98" s="452"/>
      <c r="I98" s="452"/>
      <c r="J98" s="452"/>
      <c r="K98" s="452"/>
      <c r="L98" s="452"/>
      <c r="M98" s="452"/>
      <c r="N98" s="452"/>
      <c r="O98" s="452"/>
      <c r="P98" s="452"/>
      <c r="Q98" s="452"/>
      <c r="R98" s="452"/>
      <c r="S98" s="452"/>
      <c r="T98" s="452"/>
      <c r="U98" s="452"/>
      <c r="V98" s="452"/>
      <c r="W98" s="452"/>
      <c r="X98" s="452"/>
      <c r="Y98" s="452"/>
      <c r="Z98" s="452"/>
      <c r="AA98" s="452"/>
      <c r="AB98" s="452"/>
      <c r="AC98" s="452"/>
      <c r="AD98" s="452"/>
      <c r="AE98" s="452"/>
      <c r="AF98" s="452"/>
      <c r="AG98" s="452"/>
      <c r="AH98" s="453"/>
      <c r="AI98" s="446"/>
      <c r="AJ98" s="446"/>
      <c r="AK98" s="446"/>
      <c r="AL98" s="446"/>
      <c r="AM98" s="446"/>
      <c r="AN98" s="446"/>
    </row>
    <row r="99" spans="1:40" s="299" customFormat="1" ht="30" customHeight="1">
      <c r="C99" s="441">
        <v>12</v>
      </c>
      <c r="D99" s="442"/>
      <c r="E99" s="443" t="s">
        <v>684</v>
      </c>
      <c r="F99" s="444"/>
      <c r="G99" s="444"/>
      <c r="H99" s="444"/>
      <c r="I99" s="444"/>
      <c r="J99" s="444"/>
      <c r="K99" s="444"/>
      <c r="L99" s="444"/>
      <c r="M99" s="444"/>
      <c r="N99" s="444"/>
      <c r="O99" s="444"/>
      <c r="P99" s="444"/>
      <c r="Q99" s="444"/>
      <c r="R99" s="444"/>
      <c r="S99" s="444"/>
      <c r="T99" s="444"/>
      <c r="U99" s="444"/>
      <c r="V99" s="444"/>
      <c r="W99" s="444"/>
      <c r="X99" s="444"/>
      <c r="Y99" s="444"/>
      <c r="Z99" s="444"/>
      <c r="AA99" s="444"/>
      <c r="AB99" s="444"/>
      <c r="AC99" s="444"/>
      <c r="AD99" s="444"/>
      <c r="AE99" s="444"/>
      <c r="AF99" s="444"/>
      <c r="AG99" s="444"/>
      <c r="AH99" s="445"/>
      <c r="AI99" s="446"/>
      <c r="AJ99" s="446"/>
      <c r="AK99" s="446"/>
      <c r="AL99" s="446"/>
      <c r="AM99" s="446"/>
      <c r="AN99" s="446"/>
    </row>
    <row r="100" spans="1:40" s="299" customFormat="1" ht="58.5" customHeight="1">
      <c r="C100" s="441">
        <v>13</v>
      </c>
      <c r="D100" s="442"/>
      <c r="E100" s="447" t="s">
        <v>689</v>
      </c>
      <c r="F100" s="448"/>
      <c r="G100" s="448"/>
      <c r="H100" s="448"/>
      <c r="I100" s="448"/>
      <c r="J100" s="448"/>
      <c r="K100" s="448"/>
      <c r="L100" s="448"/>
      <c r="M100" s="448"/>
      <c r="N100" s="448"/>
      <c r="O100" s="448"/>
      <c r="P100" s="448"/>
      <c r="Q100" s="448"/>
      <c r="R100" s="448"/>
      <c r="S100" s="448"/>
      <c r="T100" s="448"/>
      <c r="U100" s="448"/>
      <c r="V100" s="448"/>
      <c r="W100" s="448"/>
      <c r="X100" s="448"/>
      <c r="Y100" s="448"/>
      <c r="Z100" s="448"/>
      <c r="AA100" s="448"/>
      <c r="AB100" s="448"/>
      <c r="AC100" s="448"/>
      <c r="AD100" s="448"/>
      <c r="AE100" s="448"/>
      <c r="AF100" s="448"/>
      <c r="AG100" s="448"/>
      <c r="AH100" s="448"/>
      <c r="AI100" s="446"/>
      <c r="AJ100" s="446"/>
      <c r="AK100" s="446"/>
      <c r="AL100" s="446"/>
      <c r="AM100" s="446"/>
      <c r="AN100" s="446"/>
    </row>
    <row r="101" spans="1:40" s="299" customFormat="1" ht="56.55" customHeight="1">
      <c r="C101" s="441">
        <v>14</v>
      </c>
      <c r="D101" s="442"/>
      <c r="E101" s="449" t="s">
        <v>687</v>
      </c>
      <c r="F101" s="450"/>
      <c r="G101" s="450"/>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0"/>
      <c r="AD101" s="450"/>
      <c r="AE101" s="450"/>
      <c r="AF101" s="450"/>
      <c r="AG101" s="450"/>
      <c r="AH101" s="451"/>
      <c r="AI101" s="446"/>
      <c r="AJ101" s="446"/>
      <c r="AK101" s="446"/>
      <c r="AL101" s="446"/>
      <c r="AM101" s="446"/>
      <c r="AN101" s="446"/>
    </row>
    <row r="102" spans="1:40" s="299" customFormat="1" ht="53.55" customHeight="1">
      <c r="C102" s="441">
        <v>15</v>
      </c>
      <c r="D102" s="442"/>
      <c r="E102" s="443" t="s">
        <v>688</v>
      </c>
      <c r="F102" s="444"/>
      <c r="G102" s="444"/>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5"/>
      <c r="AI102" s="446"/>
      <c r="AJ102" s="446"/>
      <c r="AK102" s="446"/>
      <c r="AL102" s="446"/>
      <c r="AM102" s="446"/>
      <c r="AN102" s="446"/>
    </row>
    <row r="103" spans="1:40" s="299" customFormat="1" ht="41.55" customHeight="1">
      <c r="C103" s="441">
        <v>16</v>
      </c>
      <c r="D103" s="442"/>
      <c r="E103" s="443" t="s">
        <v>685</v>
      </c>
      <c r="F103" s="444"/>
      <c r="G103" s="444"/>
      <c r="H103" s="444"/>
      <c r="I103" s="444"/>
      <c r="J103" s="444"/>
      <c r="K103" s="444"/>
      <c r="L103" s="444"/>
      <c r="M103" s="444"/>
      <c r="N103" s="444"/>
      <c r="O103" s="444"/>
      <c r="P103" s="444"/>
      <c r="Q103" s="444"/>
      <c r="R103" s="444"/>
      <c r="S103" s="444"/>
      <c r="T103" s="444"/>
      <c r="U103" s="444"/>
      <c r="V103" s="444"/>
      <c r="W103" s="444"/>
      <c r="X103" s="444"/>
      <c r="Y103" s="444"/>
      <c r="Z103" s="444"/>
      <c r="AA103" s="444"/>
      <c r="AB103" s="444"/>
      <c r="AC103" s="444"/>
      <c r="AD103" s="444"/>
      <c r="AE103" s="444"/>
      <c r="AF103" s="444"/>
      <c r="AG103" s="444"/>
      <c r="AH103" s="445"/>
      <c r="AI103" s="446"/>
      <c r="AJ103" s="446"/>
      <c r="AK103" s="446"/>
      <c r="AL103" s="446"/>
      <c r="AM103" s="446"/>
      <c r="AN103" s="446"/>
    </row>
    <row r="104" spans="1:40" s="299" customFormat="1" ht="30" customHeight="1">
      <c r="C104" s="441">
        <v>17</v>
      </c>
      <c r="D104" s="442"/>
      <c r="E104" s="443" t="s">
        <v>686</v>
      </c>
      <c r="F104" s="444"/>
      <c r="G104" s="444"/>
      <c r="H104" s="444"/>
      <c r="I104" s="444"/>
      <c r="J104" s="444"/>
      <c r="K104" s="444"/>
      <c r="L104" s="444"/>
      <c r="M104" s="444"/>
      <c r="N104" s="444"/>
      <c r="O104" s="444"/>
      <c r="P104" s="444"/>
      <c r="Q104" s="444"/>
      <c r="R104" s="444"/>
      <c r="S104" s="444"/>
      <c r="T104" s="444"/>
      <c r="U104" s="444"/>
      <c r="V104" s="444"/>
      <c r="W104" s="444"/>
      <c r="X104" s="444"/>
      <c r="Y104" s="444"/>
      <c r="Z104" s="444"/>
      <c r="AA104" s="444"/>
      <c r="AB104" s="444"/>
      <c r="AC104" s="444"/>
      <c r="AD104" s="444"/>
      <c r="AE104" s="444"/>
      <c r="AF104" s="444"/>
      <c r="AG104" s="444"/>
      <c r="AH104" s="445"/>
      <c r="AI104" s="446"/>
      <c r="AJ104" s="446"/>
      <c r="AK104" s="446"/>
      <c r="AL104" s="446"/>
      <c r="AM104" s="446"/>
      <c r="AN104" s="446"/>
    </row>
    <row r="105" spans="1:40" ht="30" customHeight="1">
      <c r="A105" s="209"/>
      <c r="B105" s="233"/>
      <c r="C105" s="457">
        <v>18</v>
      </c>
      <c r="D105" s="457"/>
      <c r="E105" s="476" t="s">
        <v>140</v>
      </c>
      <c r="F105" s="476"/>
      <c r="G105" s="476"/>
      <c r="H105" s="476"/>
      <c r="I105" s="476"/>
      <c r="J105" s="476"/>
      <c r="K105" s="476"/>
      <c r="L105" s="476"/>
      <c r="M105" s="476"/>
      <c r="N105" s="476"/>
      <c r="O105" s="476"/>
      <c r="P105" s="476"/>
      <c r="Q105" s="476"/>
      <c r="R105" s="476"/>
      <c r="S105" s="476"/>
      <c r="T105" s="476"/>
      <c r="U105" s="476"/>
      <c r="V105" s="476"/>
      <c r="W105" s="476"/>
      <c r="X105" s="476"/>
      <c r="Y105" s="476"/>
      <c r="Z105" s="476"/>
      <c r="AA105" s="476"/>
      <c r="AB105" s="476"/>
      <c r="AC105" s="476"/>
      <c r="AD105" s="476"/>
      <c r="AE105" s="476"/>
      <c r="AF105" s="476"/>
      <c r="AG105" s="476"/>
      <c r="AH105" s="476"/>
      <c r="AI105" s="454"/>
      <c r="AJ105" s="454"/>
      <c r="AK105" s="454"/>
      <c r="AL105" s="454"/>
      <c r="AM105" s="454"/>
      <c r="AN105" s="454"/>
    </row>
    <row r="106" spans="1:40" s="220" customFormat="1" ht="30" customHeight="1">
      <c r="B106" s="230"/>
      <c r="C106" s="457">
        <v>19</v>
      </c>
      <c r="D106" s="457"/>
      <c r="E106" s="509" t="s">
        <v>141</v>
      </c>
      <c r="F106" s="509"/>
      <c r="G106" s="509"/>
      <c r="H106" s="509"/>
      <c r="I106" s="509"/>
      <c r="J106" s="509"/>
      <c r="K106" s="509"/>
      <c r="L106" s="509"/>
      <c r="M106" s="509"/>
      <c r="N106" s="509"/>
      <c r="O106" s="509"/>
      <c r="P106" s="509"/>
      <c r="Q106" s="509"/>
      <c r="R106" s="509"/>
      <c r="S106" s="509"/>
      <c r="T106" s="509"/>
      <c r="U106" s="509"/>
      <c r="V106" s="509"/>
      <c r="W106" s="509"/>
      <c r="X106" s="509"/>
      <c r="Y106" s="509"/>
      <c r="Z106" s="509"/>
      <c r="AA106" s="509"/>
      <c r="AB106" s="509"/>
      <c r="AC106" s="509"/>
      <c r="AD106" s="509"/>
      <c r="AE106" s="509"/>
      <c r="AF106" s="509"/>
      <c r="AG106" s="509"/>
      <c r="AH106" s="509"/>
      <c r="AI106" s="454"/>
      <c r="AJ106" s="454"/>
      <c r="AK106" s="454"/>
      <c r="AL106" s="454"/>
      <c r="AM106" s="454"/>
      <c r="AN106" s="454"/>
    </row>
    <row r="107" spans="1:40" ht="9.9" customHeight="1">
      <c r="B107" s="230"/>
      <c r="C107" s="231"/>
      <c r="D107" s="231"/>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3"/>
      <c r="AJ107" s="233"/>
      <c r="AK107" s="233"/>
      <c r="AL107" s="233"/>
      <c r="AM107" s="233"/>
      <c r="AN107" s="233"/>
    </row>
    <row r="108" spans="1:40" ht="17.25" customHeight="1">
      <c r="B108" s="229" t="s">
        <v>216</v>
      </c>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row>
    <row r="109" spans="1:40" ht="30" customHeight="1">
      <c r="B109" s="230"/>
      <c r="C109" s="457">
        <v>1</v>
      </c>
      <c r="D109" s="457"/>
      <c r="E109" s="476" t="s">
        <v>142</v>
      </c>
      <c r="F109" s="476"/>
      <c r="G109" s="476"/>
      <c r="H109" s="476"/>
      <c r="I109" s="476"/>
      <c r="J109" s="476"/>
      <c r="K109" s="476"/>
      <c r="L109" s="476"/>
      <c r="M109" s="476"/>
      <c r="N109" s="476"/>
      <c r="O109" s="476"/>
      <c r="P109" s="476"/>
      <c r="Q109" s="476"/>
      <c r="R109" s="476"/>
      <c r="S109" s="476"/>
      <c r="T109" s="476"/>
      <c r="U109" s="476"/>
      <c r="V109" s="476"/>
      <c r="W109" s="476"/>
      <c r="X109" s="476"/>
      <c r="Y109" s="476"/>
      <c r="Z109" s="476"/>
      <c r="AA109" s="476"/>
      <c r="AB109" s="476"/>
      <c r="AC109" s="476"/>
      <c r="AD109" s="476"/>
      <c r="AE109" s="476"/>
      <c r="AF109" s="476"/>
      <c r="AG109" s="476"/>
      <c r="AH109" s="476"/>
      <c r="AI109" s="454"/>
      <c r="AJ109" s="454"/>
      <c r="AK109" s="454"/>
      <c r="AL109" s="454"/>
      <c r="AM109" s="454"/>
      <c r="AN109" s="454"/>
    </row>
    <row r="110" spans="1:40" ht="30" customHeight="1">
      <c r="B110" s="230"/>
      <c r="C110" s="457">
        <v>2</v>
      </c>
      <c r="D110" s="457"/>
      <c r="E110" s="476" t="s">
        <v>143</v>
      </c>
      <c r="F110" s="476"/>
      <c r="G110" s="476"/>
      <c r="H110" s="476"/>
      <c r="I110" s="476"/>
      <c r="J110" s="476"/>
      <c r="K110" s="476"/>
      <c r="L110" s="476"/>
      <c r="M110" s="476"/>
      <c r="N110" s="476"/>
      <c r="O110" s="476"/>
      <c r="P110" s="476"/>
      <c r="Q110" s="476"/>
      <c r="R110" s="476"/>
      <c r="S110" s="476"/>
      <c r="T110" s="476"/>
      <c r="U110" s="476"/>
      <c r="V110" s="476"/>
      <c r="W110" s="476"/>
      <c r="X110" s="476"/>
      <c r="Y110" s="476"/>
      <c r="Z110" s="476"/>
      <c r="AA110" s="476"/>
      <c r="AB110" s="476"/>
      <c r="AC110" s="476"/>
      <c r="AD110" s="476"/>
      <c r="AE110" s="476"/>
      <c r="AF110" s="476"/>
      <c r="AG110" s="476"/>
      <c r="AH110" s="476"/>
      <c r="AI110" s="454"/>
      <c r="AJ110" s="454"/>
      <c r="AK110" s="454"/>
      <c r="AL110" s="454"/>
      <c r="AM110" s="454"/>
      <c r="AN110" s="454"/>
    </row>
    <row r="111" spans="1:40" ht="30" customHeight="1">
      <c r="B111" s="230"/>
      <c r="C111" s="457">
        <v>3</v>
      </c>
      <c r="D111" s="457"/>
      <c r="E111" s="509" t="s">
        <v>144</v>
      </c>
      <c r="F111" s="509"/>
      <c r="G111" s="509"/>
      <c r="H111" s="509"/>
      <c r="I111" s="509"/>
      <c r="J111" s="509"/>
      <c r="K111" s="509"/>
      <c r="L111" s="509"/>
      <c r="M111" s="509"/>
      <c r="N111" s="509"/>
      <c r="O111" s="509"/>
      <c r="P111" s="509"/>
      <c r="Q111" s="509"/>
      <c r="R111" s="509"/>
      <c r="S111" s="509"/>
      <c r="T111" s="509"/>
      <c r="U111" s="509"/>
      <c r="V111" s="509"/>
      <c r="W111" s="509"/>
      <c r="X111" s="509"/>
      <c r="Y111" s="509"/>
      <c r="Z111" s="509"/>
      <c r="AA111" s="509"/>
      <c r="AB111" s="509"/>
      <c r="AC111" s="509"/>
      <c r="AD111" s="509"/>
      <c r="AE111" s="509"/>
      <c r="AF111" s="509"/>
      <c r="AG111" s="509"/>
      <c r="AH111" s="509"/>
      <c r="AI111" s="454"/>
      <c r="AJ111" s="454"/>
      <c r="AK111" s="454"/>
      <c r="AL111" s="454"/>
      <c r="AM111" s="454"/>
      <c r="AN111" s="454"/>
    </row>
    <row r="112" spans="1:40" ht="30" customHeight="1">
      <c r="B112" s="230"/>
      <c r="C112" s="457">
        <v>4</v>
      </c>
      <c r="D112" s="457"/>
      <c r="E112" s="476" t="s">
        <v>145</v>
      </c>
      <c r="F112" s="476"/>
      <c r="G112" s="476"/>
      <c r="H112" s="476"/>
      <c r="I112" s="476"/>
      <c r="J112" s="476"/>
      <c r="K112" s="476"/>
      <c r="L112" s="476"/>
      <c r="M112" s="476"/>
      <c r="N112" s="476"/>
      <c r="O112" s="476"/>
      <c r="P112" s="476"/>
      <c r="Q112" s="476"/>
      <c r="R112" s="476"/>
      <c r="S112" s="476"/>
      <c r="T112" s="476"/>
      <c r="U112" s="476"/>
      <c r="V112" s="476"/>
      <c r="W112" s="476"/>
      <c r="X112" s="476"/>
      <c r="Y112" s="476"/>
      <c r="Z112" s="476"/>
      <c r="AA112" s="476"/>
      <c r="AB112" s="476"/>
      <c r="AC112" s="476"/>
      <c r="AD112" s="476"/>
      <c r="AE112" s="476"/>
      <c r="AF112" s="476"/>
      <c r="AG112" s="476"/>
      <c r="AH112" s="476"/>
      <c r="AI112" s="454"/>
      <c r="AJ112" s="454"/>
      <c r="AK112" s="454"/>
      <c r="AL112" s="454"/>
      <c r="AM112" s="454"/>
      <c r="AN112" s="454"/>
    </row>
    <row r="113" spans="1:40" ht="30" customHeight="1">
      <c r="B113" s="230"/>
      <c r="C113" s="457">
        <v>5</v>
      </c>
      <c r="D113" s="457"/>
      <c r="E113" s="476" t="s">
        <v>146</v>
      </c>
      <c r="F113" s="476"/>
      <c r="G113" s="476"/>
      <c r="H113" s="476"/>
      <c r="I113" s="476"/>
      <c r="J113" s="476"/>
      <c r="K113" s="476"/>
      <c r="L113" s="476"/>
      <c r="M113" s="476"/>
      <c r="N113" s="476"/>
      <c r="O113" s="476"/>
      <c r="P113" s="476"/>
      <c r="Q113" s="476"/>
      <c r="R113" s="476"/>
      <c r="S113" s="476"/>
      <c r="T113" s="476"/>
      <c r="U113" s="476"/>
      <c r="V113" s="476"/>
      <c r="W113" s="476"/>
      <c r="X113" s="476"/>
      <c r="Y113" s="476"/>
      <c r="Z113" s="476"/>
      <c r="AA113" s="476"/>
      <c r="AB113" s="476"/>
      <c r="AC113" s="476"/>
      <c r="AD113" s="476"/>
      <c r="AE113" s="476"/>
      <c r="AF113" s="476"/>
      <c r="AG113" s="476"/>
      <c r="AH113" s="476"/>
      <c r="AI113" s="454"/>
      <c r="AJ113" s="454"/>
      <c r="AK113" s="454"/>
      <c r="AL113" s="454"/>
      <c r="AM113" s="454"/>
      <c r="AN113" s="454"/>
    </row>
    <row r="114" spans="1:40" ht="45" customHeight="1">
      <c r="B114" s="230"/>
      <c r="C114" s="231"/>
      <c r="D114" s="231"/>
      <c r="E114" s="450" t="s">
        <v>276</v>
      </c>
      <c r="F114" s="450"/>
      <c r="G114" s="450"/>
      <c r="H114" s="450"/>
      <c r="I114" s="450"/>
      <c r="J114" s="450"/>
      <c r="K114" s="450"/>
      <c r="L114" s="450"/>
      <c r="M114" s="450"/>
      <c r="N114" s="450"/>
      <c r="O114" s="450"/>
      <c r="P114" s="450"/>
      <c r="Q114" s="450"/>
      <c r="R114" s="450"/>
      <c r="S114" s="450"/>
      <c r="T114" s="450"/>
      <c r="U114" s="450"/>
      <c r="V114" s="450"/>
      <c r="W114" s="450"/>
      <c r="X114" s="450"/>
      <c r="Y114" s="450"/>
      <c r="Z114" s="450"/>
      <c r="AA114" s="450"/>
      <c r="AB114" s="450"/>
      <c r="AC114" s="450"/>
      <c r="AD114" s="450"/>
      <c r="AE114" s="450"/>
      <c r="AF114" s="450"/>
      <c r="AG114" s="450"/>
      <c r="AH114" s="450"/>
      <c r="AI114" s="450"/>
      <c r="AJ114" s="450"/>
      <c r="AK114" s="450"/>
      <c r="AL114" s="450"/>
      <c r="AM114" s="450"/>
      <c r="AN114" s="450"/>
    </row>
    <row r="115" spans="1:40" ht="9.9" customHeight="1">
      <c r="B115" s="230" t="s">
        <v>220</v>
      </c>
      <c r="C115" s="231"/>
      <c r="D115" s="231"/>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3"/>
      <c r="AJ115" s="233"/>
      <c r="AK115" s="233"/>
      <c r="AL115" s="233"/>
      <c r="AM115" s="233"/>
      <c r="AN115" s="233"/>
    </row>
    <row r="116" spans="1:40" ht="18" customHeight="1">
      <c r="A116" s="209"/>
      <c r="B116" s="238" t="s">
        <v>217</v>
      </c>
      <c r="C116" s="231"/>
      <c r="D116" s="231"/>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3"/>
      <c r="AJ116" s="233"/>
      <c r="AK116" s="233"/>
      <c r="AL116" s="233"/>
      <c r="AM116" s="233"/>
      <c r="AN116" s="233"/>
    </row>
    <row r="117" spans="1:40" ht="45" customHeight="1">
      <c r="A117" s="209"/>
      <c r="B117" s="233"/>
      <c r="C117" s="457">
        <v>1</v>
      </c>
      <c r="D117" s="457"/>
      <c r="E117" s="476" t="s">
        <v>147</v>
      </c>
      <c r="F117" s="476"/>
      <c r="G117" s="476"/>
      <c r="H117" s="476"/>
      <c r="I117" s="476"/>
      <c r="J117" s="476"/>
      <c r="K117" s="476"/>
      <c r="L117" s="476"/>
      <c r="M117" s="476"/>
      <c r="N117" s="476"/>
      <c r="O117" s="476"/>
      <c r="P117" s="476"/>
      <c r="Q117" s="476"/>
      <c r="R117" s="476"/>
      <c r="S117" s="476"/>
      <c r="T117" s="476"/>
      <c r="U117" s="476"/>
      <c r="V117" s="476"/>
      <c r="W117" s="476"/>
      <c r="X117" s="476"/>
      <c r="Y117" s="476"/>
      <c r="Z117" s="476"/>
      <c r="AA117" s="476"/>
      <c r="AB117" s="476"/>
      <c r="AC117" s="476"/>
      <c r="AD117" s="476"/>
      <c r="AE117" s="476"/>
      <c r="AF117" s="476"/>
      <c r="AG117" s="476"/>
      <c r="AH117" s="476"/>
      <c r="AI117" s="454"/>
      <c r="AJ117" s="454"/>
      <c r="AK117" s="454"/>
      <c r="AL117" s="454"/>
      <c r="AM117" s="454"/>
      <c r="AN117" s="454"/>
    </row>
    <row r="118" spans="1:40" ht="9.9" customHeight="1">
      <c r="A118" s="209"/>
      <c r="B118" s="233"/>
      <c r="C118" s="231"/>
      <c r="D118" s="231"/>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3"/>
      <c r="AJ118" s="233"/>
      <c r="AK118" s="233"/>
      <c r="AL118" s="233"/>
      <c r="AM118" s="233"/>
      <c r="AN118" s="233"/>
    </row>
    <row r="119" spans="1:40" ht="17.25" customHeight="1">
      <c r="B119" s="229" t="s">
        <v>218</v>
      </c>
      <c r="C119" s="230"/>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230"/>
      <c r="AE119" s="230"/>
      <c r="AF119" s="230"/>
      <c r="AG119" s="230"/>
      <c r="AH119" s="230"/>
      <c r="AI119" s="230"/>
      <c r="AJ119" s="230"/>
      <c r="AK119" s="230"/>
      <c r="AL119" s="230"/>
      <c r="AM119" s="230"/>
      <c r="AN119" s="230"/>
    </row>
    <row r="120" spans="1:40" ht="30" customHeight="1">
      <c r="B120" s="230"/>
      <c r="C120" s="457">
        <v>1</v>
      </c>
      <c r="D120" s="457"/>
      <c r="E120" s="476" t="s">
        <v>148</v>
      </c>
      <c r="F120" s="476"/>
      <c r="G120" s="476"/>
      <c r="H120" s="476"/>
      <c r="I120" s="476"/>
      <c r="J120" s="476"/>
      <c r="K120" s="476"/>
      <c r="L120" s="476"/>
      <c r="M120" s="476"/>
      <c r="N120" s="476"/>
      <c r="O120" s="476"/>
      <c r="P120" s="476"/>
      <c r="Q120" s="476"/>
      <c r="R120" s="476"/>
      <c r="S120" s="476"/>
      <c r="T120" s="476"/>
      <c r="U120" s="476"/>
      <c r="V120" s="476"/>
      <c r="W120" s="476"/>
      <c r="X120" s="476"/>
      <c r="Y120" s="476"/>
      <c r="Z120" s="476"/>
      <c r="AA120" s="476"/>
      <c r="AB120" s="476"/>
      <c r="AC120" s="476"/>
      <c r="AD120" s="476"/>
      <c r="AE120" s="476"/>
      <c r="AF120" s="476"/>
      <c r="AG120" s="476"/>
      <c r="AH120" s="476"/>
      <c r="AI120" s="454"/>
      <c r="AJ120" s="454"/>
      <c r="AK120" s="454"/>
      <c r="AL120" s="454"/>
      <c r="AM120" s="454"/>
      <c r="AN120" s="454"/>
    </row>
    <row r="121" spans="1:40" ht="9.9" customHeight="1">
      <c r="B121" s="230"/>
      <c r="C121" s="231"/>
      <c r="D121" s="231"/>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1"/>
      <c r="AJ121" s="231"/>
      <c r="AK121" s="231"/>
      <c r="AL121" s="231"/>
      <c r="AM121" s="231"/>
      <c r="AN121" s="231"/>
    </row>
    <row r="122" spans="1:40" ht="18" customHeight="1">
      <c r="A122" s="209"/>
      <c r="B122" s="226" t="s">
        <v>635</v>
      </c>
      <c r="C122" s="228"/>
      <c r="D122" s="228"/>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1"/>
      <c r="AJ122" s="241"/>
      <c r="AK122" s="241"/>
      <c r="AL122" s="241"/>
      <c r="AM122" s="241"/>
      <c r="AN122" s="241"/>
    </row>
    <row r="123" spans="1:40" ht="30" customHeight="1">
      <c r="A123" s="209"/>
      <c r="B123" s="209"/>
      <c r="C123" s="479">
        <v>1</v>
      </c>
      <c r="D123" s="480"/>
      <c r="E123" s="481" t="s">
        <v>153</v>
      </c>
      <c r="F123" s="482"/>
      <c r="G123" s="482"/>
      <c r="H123" s="482"/>
      <c r="I123" s="482"/>
      <c r="J123" s="482"/>
      <c r="K123" s="482"/>
      <c r="L123" s="482"/>
      <c r="M123" s="482"/>
      <c r="N123" s="482"/>
      <c r="O123" s="482"/>
      <c r="P123" s="482"/>
      <c r="Q123" s="482"/>
      <c r="R123" s="482"/>
      <c r="S123" s="482"/>
      <c r="T123" s="482"/>
      <c r="U123" s="482"/>
      <c r="V123" s="482"/>
      <c r="W123" s="482"/>
      <c r="X123" s="482"/>
      <c r="Y123" s="482"/>
      <c r="Z123" s="482"/>
      <c r="AA123" s="482"/>
      <c r="AB123" s="482"/>
      <c r="AC123" s="482"/>
      <c r="AD123" s="482"/>
      <c r="AE123" s="482"/>
      <c r="AF123" s="482"/>
      <c r="AG123" s="482"/>
      <c r="AH123" s="483"/>
      <c r="AI123" s="363"/>
      <c r="AJ123" s="363"/>
      <c r="AK123" s="363"/>
      <c r="AL123" s="363"/>
      <c r="AM123" s="363"/>
      <c r="AN123" s="363"/>
    </row>
    <row r="124" spans="1:40" ht="17.25" customHeight="1">
      <c r="A124" s="209"/>
      <c r="B124" s="209"/>
      <c r="C124" s="479">
        <v>2</v>
      </c>
      <c r="D124" s="480"/>
      <c r="E124" s="482" t="s">
        <v>154</v>
      </c>
      <c r="F124" s="482"/>
      <c r="G124" s="482"/>
      <c r="H124" s="482"/>
      <c r="I124" s="482"/>
      <c r="J124" s="482"/>
      <c r="K124" s="482"/>
      <c r="L124" s="482"/>
      <c r="M124" s="482"/>
      <c r="N124" s="482"/>
      <c r="O124" s="482"/>
      <c r="P124" s="482"/>
      <c r="Q124" s="482"/>
      <c r="R124" s="482"/>
      <c r="S124" s="482"/>
      <c r="T124" s="482"/>
      <c r="U124" s="482"/>
      <c r="V124" s="482"/>
      <c r="W124" s="482"/>
      <c r="X124" s="482"/>
      <c r="Y124" s="482"/>
      <c r="Z124" s="482"/>
      <c r="AA124" s="482"/>
      <c r="AB124" s="482"/>
      <c r="AC124" s="482"/>
      <c r="AD124" s="482"/>
      <c r="AE124" s="482"/>
      <c r="AF124" s="482"/>
      <c r="AG124" s="482"/>
      <c r="AH124" s="482"/>
      <c r="AI124" s="482"/>
      <c r="AJ124" s="482"/>
      <c r="AK124" s="482"/>
      <c r="AL124" s="482"/>
      <c r="AM124" s="482"/>
      <c r="AN124" s="483"/>
    </row>
    <row r="125" spans="1:40" ht="18" customHeight="1">
      <c r="A125" s="209"/>
      <c r="B125" s="209"/>
      <c r="C125" s="486"/>
      <c r="D125" s="487"/>
      <c r="E125" s="242" t="s">
        <v>155</v>
      </c>
      <c r="F125" s="243"/>
      <c r="G125" s="244" t="s">
        <v>156</v>
      </c>
      <c r="H125" s="477" t="s">
        <v>157</v>
      </c>
      <c r="I125" s="477"/>
      <c r="J125" s="477"/>
      <c r="K125" s="477"/>
      <c r="L125" s="477"/>
      <c r="M125" s="477"/>
      <c r="N125" s="477"/>
      <c r="O125" s="477"/>
      <c r="P125" s="477"/>
      <c r="Q125" s="477"/>
      <c r="R125" s="477"/>
      <c r="S125" s="477"/>
      <c r="T125" s="477"/>
      <c r="U125" s="477"/>
      <c r="V125" s="477"/>
      <c r="W125" s="477"/>
      <c r="X125" s="477"/>
      <c r="Y125" s="477"/>
      <c r="Z125" s="477"/>
      <c r="AA125" s="477"/>
      <c r="AB125" s="477"/>
      <c r="AC125" s="477"/>
      <c r="AD125" s="477"/>
      <c r="AE125" s="477"/>
      <c r="AF125" s="477"/>
      <c r="AG125" s="477"/>
      <c r="AH125" s="477"/>
      <c r="AI125" s="477"/>
      <c r="AJ125" s="477"/>
      <c r="AK125" s="477"/>
      <c r="AL125" s="477"/>
      <c r="AM125" s="477"/>
      <c r="AN125" s="478"/>
    </row>
    <row r="126" spans="1:40" ht="18" customHeight="1">
      <c r="A126" s="209"/>
      <c r="B126" s="209"/>
      <c r="C126" s="486"/>
      <c r="D126" s="487"/>
      <c r="E126" s="242" t="s">
        <v>155</v>
      </c>
      <c r="F126" s="243"/>
      <c r="G126" s="244" t="s">
        <v>156</v>
      </c>
      <c r="H126" s="477" t="s">
        <v>158</v>
      </c>
      <c r="I126" s="477"/>
      <c r="J126" s="477"/>
      <c r="K126" s="477"/>
      <c r="L126" s="477"/>
      <c r="M126" s="477"/>
      <c r="N126" s="477"/>
      <c r="O126" s="477"/>
      <c r="P126" s="477"/>
      <c r="Q126" s="477"/>
      <c r="R126" s="477"/>
      <c r="S126" s="477"/>
      <c r="T126" s="477"/>
      <c r="U126" s="477"/>
      <c r="V126" s="477"/>
      <c r="W126" s="477"/>
      <c r="X126" s="477"/>
      <c r="Y126" s="477"/>
      <c r="Z126" s="477"/>
      <c r="AA126" s="477"/>
      <c r="AB126" s="477"/>
      <c r="AC126" s="477"/>
      <c r="AD126" s="477"/>
      <c r="AE126" s="477"/>
      <c r="AF126" s="477"/>
      <c r="AG126" s="477"/>
      <c r="AH126" s="477"/>
      <c r="AI126" s="477"/>
      <c r="AJ126" s="477"/>
      <c r="AK126" s="477"/>
      <c r="AL126" s="477"/>
      <c r="AM126" s="477"/>
      <c r="AN126" s="478"/>
    </row>
    <row r="127" spans="1:40" ht="18" customHeight="1">
      <c r="A127" s="209"/>
      <c r="B127" s="209"/>
      <c r="C127" s="486"/>
      <c r="D127" s="487"/>
      <c r="E127" s="242" t="s">
        <v>155</v>
      </c>
      <c r="F127" s="243"/>
      <c r="G127" s="244" t="s">
        <v>156</v>
      </c>
      <c r="H127" s="477" t="s">
        <v>159</v>
      </c>
      <c r="I127" s="477"/>
      <c r="J127" s="477"/>
      <c r="K127" s="477"/>
      <c r="L127" s="477"/>
      <c r="M127" s="477"/>
      <c r="N127" s="477"/>
      <c r="O127" s="477"/>
      <c r="P127" s="477"/>
      <c r="Q127" s="477"/>
      <c r="R127" s="477"/>
      <c r="S127" s="477"/>
      <c r="T127" s="477"/>
      <c r="U127" s="477"/>
      <c r="V127" s="477"/>
      <c r="W127" s="477"/>
      <c r="X127" s="477"/>
      <c r="Y127" s="477"/>
      <c r="Z127" s="477"/>
      <c r="AA127" s="477"/>
      <c r="AB127" s="477"/>
      <c r="AC127" s="477"/>
      <c r="AD127" s="477"/>
      <c r="AE127" s="477"/>
      <c r="AF127" s="477"/>
      <c r="AG127" s="477"/>
      <c r="AH127" s="477"/>
      <c r="AI127" s="477"/>
      <c r="AJ127" s="477"/>
      <c r="AK127" s="477"/>
      <c r="AL127" s="477"/>
      <c r="AM127" s="477"/>
      <c r="AN127" s="478"/>
    </row>
    <row r="128" spans="1:40" ht="18" customHeight="1">
      <c r="A128" s="209"/>
      <c r="B128" s="209"/>
      <c r="C128" s="486"/>
      <c r="D128" s="487"/>
      <c r="E128" s="242" t="s">
        <v>155</v>
      </c>
      <c r="F128" s="243"/>
      <c r="G128" s="244" t="s">
        <v>156</v>
      </c>
      <c r="H128" s="514" t="s">
        <v>163</v>
      </c>
      <c r="I128" s="514"/>
      <c r="J128" s="514"/>
      <c r="K128" s="514"/>
      <c r="L128" s="514"/>
      <c r="M128" s="514"/>
      <c r="N128" s="514"/>
      <c r="O128" s="514"/>
      <c r="P128" s="514"/>
      <c r="Q128" s="514"/>
      <c r="R128" s="514"/>
      <c r="S128" s="514"/>
      <c r="T128" s="514"/>
      <c r="U128" s="514"/>
      <c r="V128" s="514"/>
      <c r="W128" s="514"/>
      <c r="X128" s="514"/>
      <c r="Y128" s="514"/>
      <c r="Z128" s="514"/>
      <c r="AA128" s="514"/>
      <c r="AB128" s="514"/>
      <c r="AC128" s="514"/>
      <c r="AD128" s="514"/>
      <c r="AE128" s="514"/>
      <c r="AF128" s="514"/>
      <c r="AG128" s="514"/>
      <c r="AH128" s="514"/>
      <c r="AI128" s="514"/>
      <c r="AJ128" s="514"/>
      <c r="AK128" s="514"/>
      <c r="AL128" s="514"/>
      <c r="AM128" s="514"/>
      <c r="AN128" s="515"/>
    </row>
    <row r="129" spans="1:40" ht="18" customHeight="1">
      <c r="A129" s="209"/>
      <c r="B129" s="209"/>
      <c r="C129" s="486"/>
      <c r="D129" s="487"/>
      <c r="E129" s="242" t="s">
        <v>155</v>
      </c>
      <c r="F129" s="243"/>
      <c r="G129" s="244" t="s">
        <v>156</v>
      </c>
      <c r="H129" s="477" t="s">
        <v>164</v>
      </c>
      <c r="I129" s="477"/>
      <c r="J129" s="477"/>
      <c r="K129" s="477"/>
      <c r="L129" s="477"/>
      <c r="M129" s="477"/>
      <c r="N129" s="477"/>
      <c r="O129" s="477"/>
      <c r="P129" s="477"/>
      <c r="Q129" s="477"/>
      <c r="R129" s="477"/>
      <c r="S129" s="477"/>
      <c r="T129" s="477"/>
      <c r="U129" s="477"/>
      <c r="V129" s="477"/>
      <c r="W129" s="477"/>
      <c r="X129" s="477"/>
      <c r="Y129" s="477"/>
      <c r="Z129" s="477"/>
      <c r="AA129" s="477"/>
      <c r="AB129" s="477"/>
      <c r="AC129" s="477"/>
      <c r="AD129" s="477"/>
      <c r="AE129" s="477"/>
      <c r="AF129" s="477"/>
      <c r="AG129" s="477"/>
      <c r="AH129" s="477"/>
      <c r="AI129" s="477"/>
      <c r="AJ129" s="477"/>
      <c r="AK129" s="477"/>
      <c r="AL129" s="477"/>
      <c r="AM129" s="477"/>
      <c r="AN129" s="478"/>
    </row>
    <row r="130" spans="1:40" ht="18" customHeight="1">
      <c r="A130" s="209"/>
      <c r="B130" s="209"/>
      <c r="C130" s="486"/>
      <c r="D130" s="487"/>
      <c r="E130" s="242" t="s">
        <v>155</v>
      </c>
      <c r="F130" s="243"/>
      <c r="G130" s="244" t="s">
        <v>156</v>
      </c>
      <c r="H130" s="477" t="s">
        <v>160</v>
      </c>
      <c r="I130" s="477"/>
      <c r="J130" s="477"/>
      <c r="K130" s="477"/>
      <c r="L130" s="477"/>
      <c r="M130" s="477"/>
      <c r="N130" s="477"/>
      <c r="O130" s="477"/>
      <c r="P130" s="477"/>
      <c r="Q130" s="477"/>
      <c r="R130" s="477"/>
      <c r="S130" s="477"/>
      <c r="T130" s="477"/>
      <c r="U130" s="477"/>
      <c r="V130" s="477"/>
      <c r="W130" s="477"/>
      <c r="X130" s="477"/>
      <c r="Y130" s="477"/>
      <c r="Z130" s="477"/>
      <c r="AA130" s="477"/>
      <c r="AB130" s="477"/>
      <c r="AC130" s="477"/>
      <c r="AD130" s="477"/>
      <c r="AE130" s="477"/>
      <c r="AF130" s="477"/>
      <c r="AG130" s="477"/>
      <c r="AH130" s="477"/>
      <c r="AI130" s="477"/>
      <c r="AJ130" s="477"/>
      <c r="AK130" s="477"/>
      <c r="AL130" s="477"/>
      <c r="AM130" s="477"/>
      <c r="AN130" s="478"/>
    </row>
    <row r="131" spans="1:40" ht="18" customHeight="1">
      <c r="A131" s="209"/>
      <c r="B131" s="209"/>
      <c r="C131" s="486"/>
      <c r="D131" s="487"/>
      <c r="E131" s="242" t="s">
        <v>155</v>
      </c>
      <c r="F131" s="243"/>
      <c r="G131" s="244" t="s">
        <v>156</v>
      </c>
      <c r="H131" s="477" t="s">
        <v>165</v>
      </c>
      <c r="I131" s="477"/>
      <c r="J131" s="477"/>
      <c r="K131" s="477"/>
      <c r="L131" s="477"/>
      <c r="M131" s="477"/>
      <c r="N131" s="477"/>
      <c r="O131" s="477"/>
      <c r="P131" s="477"/>
      <c r="Q131" s="477"/>
      <c r="R131" s="477"/>
      <c r="S131" s="477"/>
      <c r="T131" s="477"/>
      <c r="U131" s="477"/>
      <c r="V131" s="477"/>
      <c r="W131" s="477"/>
      <c r="X131" s="477"/>
      <c r="Y131" s="477"/>
      <c r="Z131" s="477"/>
      <c r="AA131" s="477"/>
      <c r="AB131" s="477"/>
      <c r="AC131" s="477"/>
      <c r="AD131" s="477"/>
      <c r="AE131" s="477"/>
      <c r="AF131" s="477"/>
      <c r="AG131" s="477"/>
      <c r="AH131" s="477"/>
      <c r="AI131" s="477"/>
      <c r="AJ131" s="477"/>
      <c r="AK131" s="477"/>
      <c r="AL131" s="477"/>
      <c r="AM131" s="477"/>
      <c r="AN131" s="478"/>
    </row>
    <row r="132" spans="1:40" ht="18" customHeight="1">
      <c r="A132" s="209"/>
      <c r="B132" s="209"/>
      <c r="C132" s="486"/>
      <c r="D132" s="487"/>
      <c r="E132" s="242" t="s">
        <v>155</v>
      </c>
      <c r="F132" s="243"/>
      <c r="G132" s="244" t="s">
        <v>156</v>
      </c>
      <c r="H132" s="477" t="s">
        <v>161</v>
      </c>
      <c r="I132" s="477"/>
      <c r="J132" s="477"/>
      <c r="K132" s="477"/>
      <c r="L132" s="477"/>
      <c r="M132" s="477"/>
      <c r="N132" s="477"/>
      <c r="O132" s="477"/>
      <c r="P132" s="477"/>
      <c r="Q132" s="477"/>
      <c r="R132" s="477"/>
      <c r="S132" s="477"/>
      <c r="T132" s="477"/>
      <c r="U132" s="477"/>
      <c r="V132" s="477"/>
      <c r="W132" s="477"/>
      <c r="X132" s="477"/>
      <c r="Y132" s="477"/>
      <c r="Z132" s="477"/>
      <c r="AA132" s="477"/>
      <c r="AB132" s="477"/>
      <c r="AC132" s="477"/>
      <c r="AD132" s="477"/>
      <c r="AE132" s="477"/>
      <c r="AF132" s="477"/>
      <c r="AG132" s="477"/>
      <c r="AH132" s="477"/>
      <c r="AI132" s="477"/>
      <c r="AJ132" s="477"/>
      <c r="AK132" s="477"/>
      <c r="AL132" s="477"/>
      <c r="AM132" s="477"/>
      <c r="AN132" s="478"/>
    </row>
    <row r="133" spans="1:40" ht="18" customHeight="1">
      <c r="A133" s="209"/>
      <c r="B133" s="209"/>
      <c r="C133" s="486"/>
      <c r="D133" s="487"/>
      <c r="E133" s="242" t="s">
        <v>155</v>
      </c>
      <c r="F133" s="243"/>
      <c r="G133" s="244" t="s">
        <v>156</v>
      </c>
      <c r="H133" s="477" t="s">
        <v>166</v>
      </c>
      <c r="I133" s="477"/>
      <c r="J133" s="477"/>
      <c r="K133" s="477"/>
      <c r="L133" s="477"/>
      <c r="M133" s="477"/>
      <c r="N133" s="477"/>
      <c r="O133" s="477"/>
      <c r="P133" s="477"/>
      <c r="Q133" s="477"/>
      <c r="R133" s="477"/>
      <c r="S133" s="477"/>
      <c r="T133" s="477"/>
      <c r="U133" s="477"/>
      <c r="V133" s="477"/>
      <c r="W133" s="477"/>
      <c r="X133" s="477"/>
      <c r="Y133" s="477"/>
      <c r="Z133" s="477"/>
      <c r="AA133" s="477"/>
      <c r="AB133" s="477"/>
      <c r="AC133" s="477"/>
      <c r="AD133" s="477"/>
      <c r="AE133" s="477"/>
      <c r="AF133" s="477"/>
      <c r="AG133" s="477"/>
      <c r="AH133" s="477"/>
      <c r="AI133" s="477"/>
      <c r="AJ133" s="477"/>
      <c r="AK133" s="477"/>
      <c r="AL133" s="477"/>
      <c r="AM133" s="477"/>
      <c r="AN133" s="478"/>
    </row>
    <row r="134" spans="1:40" ht="18" customHeight="1">
      <c r="A134" s="209"/>
      <c r="B134" s="209"/>
      <c r="C134" s="486"/>
      <c r="D134" s="487"/>
      <c r="E134" s="242" t="s">
        <v>155</v>
      </c>
      <c r="F134" s="243"/>
      <c r="G134" s="244" t="s">
        <v>156</v>
      </c>
      <c r="H134" s="477" t="s">
        <v>300</v>
      </c>
      <c r="I134" s="477"/>
      <c r="J134" s="477"/>
      <c r="K134" s="477"/>
      <c r="L134" s="477"/>
      <c r="M134" s="477"/>
      <c r="N134" s="477"/>
      <c r="O134" s="477"/>
      <c r="P134" s="477"/>
      <c r="Q134" s="477"/>
      <c r="R134" s="477"/>
      <c r="S134" s="477"/>
      <c r="T134" s="477"/>
      <c r="U134" s="477"/>
      <c r="V134" s="477"/>
      <c r="W134" s="477"/>
      <c r="X134" s="477"/>
      <c r="Y134" s="477"/>
      <c r="Z134" s="477"/>
      <c r="AA134" s="477"/>
      <c r="AB134" s="477"/>
      <c r="AC134" s="477"/>
      <c r="AD134" s="477"/>
      <c r="AE134" s="477"/>
      <c r="AF134" s="477"/>
      <c r="AG134" s="477"/>
      <c r="AH134" s="477"/>
      <c r="AI134" s="477"/>
      <c r="AJ134" s="477"/>
      <c r="AK134" s="477"/>
      <c r="AL134" s="477"/>
      <c r="AM134" s="477"/>
      <c r="AN134" s="478"/>
    </row>
    <row r="135" spans="1:40" ht="18" customHeight="1">
      <c r="A135" s="209"/>
      <c r="B135" s="209"/>
      <c r="C135" s="488"/>
      <c r="D135" s="489"/>
      <c r="E135" s="242" t="s">
        <v>155</v>
      </c>
      <c r="F135" s="245"/>
      <c r="G135" s="244" t="s">
        <v>156</v>
      </c>
      <c r="H135" s="477" t="s">
        <v>162</v>
      </c>
      <c r="I135" s="477"/>
      <c r="J135" s="477"/>
      <c r="K135" s="477"/>
      <c r="L135" s="477"/>
      <c r="M135" s="477"/>
      <c r="N135" s="477"/>
      <c r="O135" s="477"/>
      <c r="P135" s="477"/>
      <c r="Q135" s="477"/>
      <c r="R135" s="477"/>
      <c r="S135" s="477"/>
      <c r="T135" s="477"/>
      <c r="U135" s="477"/>
      <c r="V135" s="477"/>
      <c r="W135" s="477"/>
      <c r="X135" s="477"/>
      <c r="Y135" s="477"/>
      <c r="Z135" s="477"/>
      <c r="AA135" s="477"/>
      <c r="AB135" s="477"/>
      <c r="AC135" s="477"/>
      <c r="AD135" s="477"/>
      <c r="AE135" s="477"/>
      <c r="AF135" s="477"/>
      <c r="AG135" s="477"/>
      <c r="AH135" s="477"/>
      <c r="AI135" s="477"/>
      <c r="AJ135" s="477"/>
      <c r="AK135" s="477"/>
      <c r="AL135" s="477"/>
      <c r="AM135" s="477"/>
      <c r="AN135" s="478"/>
    </row>
    <row r="136" spans="1:40" ht="30" customHeight="1">
      <c r="C136" s="359">
        <v>3</v>
      </c>
      <c r="D136" s="359"/>
      <c r="E136" s="361" t="s">
        <v>167</v>
      </c>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363"/>
      <c r="AJ136" s="363"/>
      <c r="AK136" s="363"/>
      <c r="AL136" s="363"/>
      <c r="AM136" s="363"/>
      <c r="AN136" s="363"/>
    </row>
    <row r="137" spans="1:40" ht="30" customHeight="1">
      <c r="C137" s="359">
        <v>4</v>
      </c>
      <c r="D137" s="359"/>
      <c r="E137" s="361" t="s">
        <v>168</v>
      </c>
      <c r="F137" s="361"/>
      <c r="G137" s="361"/>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361"/>
      <c r="AI137" s="363"/>
      <c r="AJ137" s="363"/>
      <c r="AK137" s="363"/>
      <c r="AL137" s="363"/>
      <c r="AM137" s="363"/>
      <c r="AN137" s="363"/>
    </row>
    <row r="138" spans="1:40" ht="30" customHeight="1">
      <c r="C138" s="359">
        <v>5</v>
      </c>
      <c r="D138" s="359"/>
      <c r="E138" s="361" t="s">
        <v>169</v>
      </c>
      <c r="F138" s="361"/>
      <c r="G138" s="361"/>
      <c r="H138" s="361"/>
      <c r="I138" s="361"/>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1"/>
      <c r="AH138" s="361"/>
      <c r="AI138" s="363"/>
      <c r="AJ138" s="363"/>
      <c r="AK138" s="363"/>
      <c r="AL138" s="363"/>
      <c r="AM138" s="363"/>
      <c r="AN138" s="363"/>
    </row>
    <row r="139" spans="1:40" ht="35.1" customHeight="1">
      <c r="A139" s="209"/>
      <c r="B139" s="209"/>
      <c r="C139" s="228"/>
      <c r="D139" s="228"/>
      <c r="E139" s="508"/>
      <c r="F139" s="508"/>
      <c r="G139" s="508"/>
      <c r="H139" s="508"/>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508"/>
      <c r="AJ139" s="508"/>
      <c r="AK139" s="508"/>
      <c r="AL139" s="508"/>
      <c r="AM139" s="508"/>
      <c r="AN139" s="508"/>
    </row>
    <row r="140" spans="1:40" ht="9.9" customHeight="1">
      <c r="C140" s="211"/>
      <c r="D140" s="211"/>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c r="AA140" s="206"/>
      <c r="AB140" s="206"/>
      <c r="AC140" s="206"/>
      <c r="AD140" s="206"/>
      <c r="AE140" s="206"/>
      <c r="AF140" s="206"/>
      <c r="AG140" s="206"/>
      <c r="AH140" s="206"/>
      <c r="AI140" s="209"/>
      <c r="AJ140" s="209"/>
      <c r="AK140" s="209"/>
      <c r="AL140" s="209"/>
      <c r="AM140" s="209"/>
      <c r="AN140" s="209"/>
    </row>
    <row r="141" spans="1:40" ht="17.25" customHeight="1">
      <c r="B141" s="229" t="s">
        <v>636</v>
      </c>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230"/>
      <c r="AE141" s="230"/>
      <c r="AF141" s="230"/>
      <c r="AG141" s="230"/>
      <c r="AH141" s="230"/>
      <c r="AI141" s="230"/>
      <c r="AJ141" s="230"/>
      <c r="AK141" s="230"/>
      <c r="AL141" s="230"/>
      <c r="AM141" s="230"/>
      <c r="AN141" s="230"/>
    </row>
    <row r="142" spans="1:40" ht="30" customHeight="1">
      <c r="C142" s="359">
        <v>1</v>
      </c>
      <c r="D142" s="359"/>
      <c r="E142" s="361" t="s">
        <v>149</v>
      </c>
      <c r="F142" s="361"/>
      <c r="G142" s="361"/>
      <c r="H142" s="361"/>
      <c r="I142" s="361"/>
      <c r="J142" s="361"/>
      <c r="K142" s="361"/>
      <c r="L142" s="361"/>
      <c r="M142" s="361"/>
      <c r="N142" s="361"/>
      <c r="O142" s="361"/>
      <c r="P142" s="361"/>
      <c r="Q142" s="361"/>
      <c r="R142" s="361"/>
      <c r="S142" s="361"/>
      <c r="T142" s="361"/>
      <c r="U142" s="361"/>
      <c r="V142" s="361"/>
      <c r="W142" s="361"/>
      <c r="X142" s="361"/>
      <c r="Y142" s="361"/>
      <c r="Z142" s="361"/>
      <c r="AA142" s="361"/>
      <c r="AB142" s="361"/>
      <c r="AC142" s="361"/>
      <c r="AD142" s="361"/>
      <c r="AE142" s="361"/>
      <c r="AF142" s="361"/>
      <c r="AG142" s="361"/>
      <c r="AH142" s="361"/>
      <c r="AI142" s="363"/>
      <c r="AJ142" s="363"/>
      <c r="AK142" s="363"/>
      <c r="AL142" s="363"/>
      <c r="AM142" s="363"/>
      <c r="AN142" s="363"/>
    </row>
    <row r="143" spans="1:40" ht="30" customHeight="1">
      <c r="C143" s="359">
        <v>2</v>
      </c>
      <c r="D143" s="359"/>
      <c r="E143" s="361" t="s">
        <v>150</v>
      </c>
      <c r="F143" s="361"/>
      <c r="G143" s="361"/>
      <c r="H143" s="361"/>
      <c r="I143" s="361"/>
      <c r="J143" s="361"/>
      <c r="K143" s="361"/>
      <c r="L143" s="361"/>
      <c r="M143" s="361"/>
      <c r="N143" s="361"/>
      <c r="O143" s="361"/>
      <c r="P143" s="361"/>
      <c r="Q143" s="361"/>
      <c r="R143" s="361"/>
      <c r="S143" s="361"/>
      <c r="T143" s="361"/>
      <c r="U143" s="361"/>
      <c r="V143" s="361"/>
      <c r="W143" s="361"/>
      <c r="X143" s="361"/>
      <c r="Y143" s="361"/>
      <c r="Z143" s="361"/>
      <c r="AA143" s="361"/>
      <c r="AB143" s="361"/>
      <c r="AC143" s="361"/>
      <c r="AD143" s="361"/>
      <c r="AE143" s="361"/>
      <c r="AF143" s="361"/>
      <c r="AG143" s="361"/>
      <c r="AH143" s="361"/>
      <c r="AI143" s="363"/>
      <c r="AJ143" s="363"/>
      <c r="AK143" s="363"/>
      <c r="AL143" s="363"/>
      <c r="AM143" s="363"/>
      <c r="AN143" s="363"/>
    </row>
    <row r="144" spans="1:40" ht="30" customHeight="1">
      <c r="C144" s="359">
        <v>3</v>
      </c>
      <c r="D144" s="359"/>
      <c r="E144" s="361" t="s">
        <v>151</v>
      </c>
      <c r="F144" s="361"/>
      <c r="G144" s="361"/>
      <c r="H144" s="361"/>
      <c r="I144" s="361"/>
      <c r="J144" s="361"/>
      <c r="K144" s="361"/>
      <c r="L144" s="361"/>
      <c r="M144" s="361"/>
      <c r="N144" s="361"/>
      <c r="O144" s="361"/>
      <c r="P144" s="361"/>
      <c r="Q144" s="361"/>
      <c r="R144" s="361"/>
      <c r="S144" s="361"/>
      <c r="T144" s="361"/>
      <c r="U144" s="361"/>
      <c r="V144" s="361"/>
      <c r="W144" s="361"/>
      <c r="X144" s="361"/>
      <c r="Y144" s="361"/>
      <c r="Z144" s="361"/>
      <c r="AA144" s="361"/>
      <c r="AB144" s="361"/>
      <c r="AC144" s="361"/>
      <c r="AD144" s="361"/>
      <c r="AE144" s="361"/>
      <c r="AF144" s="361"/>
      <c r="AG144" s="361"/>
      <c r="AH144" s="361"/>
      <c r="AI144" s="363"/>
      <c r="AJ144" s="363"/>
      <c r="AK144" s="363"/>
      <c r="AL144" s="363"/>
      <c r="AM144" s="363"/>
      <c r="AN144" s="363"/>
    </row>
    <row r="145" spans="1:40" ht="30" customHeight="1">
      <c r="C145" s="359">
        <v>4</v>
      </c>
      <c r="D145" s="359"/>
      <c r="E145" s="361" t="s">
        <v>152</v>
      </c>
      <c r="F145" s="361"/>
      <c r="G145" s="361"/>
      <c r="H145" s="361"/>
      <c r="I145" s="361"/>
      <c r="J145" s="361"/>
      <c r="K145" s="361"/>
      <c r="L145" s="361"/>
      <c r="M145" s="361"/>
      <c r="N145" s="361"/>
      <c r="O145" s="361"/>
      <c r="P145" s="361"/>
      <c r="Q145" s="361"/>
      <c r="R145" s="361"/>
      <c r="S145" s="361"/>
      <c r="T145" s="361"/>
      <c r="U145" s="361"/>
      <c r="V145" s="361"/>
      <c r="W145" s="361"/>
      <c r="X145" s="361"/>
      <c r="Y145" s="361"/>
      <c r="Z145" s="361"/>
      <c r="AA145" s="361"/>
      <c r="AB145" s="361"/>
      <c r="AC145" s="361"/>
      <c r="AD145" s="361"/>
      <c r="AE145" s="361"/>
      <c r="AF145" s="361"/>
      <c r="AG145" s="361"/>
      <c r="AH145" s="361"/>
      <c r="AI145" s="363"/>
      <c r="AJ145" s="363"/>
      <c r="AK145" s="363"/>
      <c r="AL145" s="363"/>
      <c r="AM145" s="363"/>
      <c r="AN145" s="363"/>
    </row>
    <row r="146" spans="1:40" ht="17.25" customHeight="1">
      <c r="C146" s="211"/>
      <c r="D146" s="211"/>
      <c r="E146" s="511" t="s">
        <v>55</v>
      </c>
      <c r="F146" s="511"/>
      <c r="G146" s="511"/>
      <c r="H146" s="511"/>
      <c r="I146" s="511"/>
      <c r="J146" s="511"/>
      <c r="K146" s="511"/>
      <c r="L146" s="511"/>
      <c r="M146" s="511"/>
      <c r="N146" s="511"/>
      <c r="O146" s="511"/>
      <c r="P146" s="511"/>
      <c r="Q146" s="511"/>
      <c r="R146" s="511"/>
      <c r="S146" s="511"/>
      <c r="T146" s="511"/>
      <c r="U146" s="511"/>
      <c r="V146" s="511"/>
      <c r="W146" s="511"/>
      <c r="X146" s="511"/>
      <c r="Y146" s="511"/>
      <c r="Z146" s="511"/>
      <c r="AA146" s="511"/>
      <c r="AB146" s="511"/>
      <c r="AC146" s="511"/>
      <c r="AD146" s="511"/>
      <c r="AE146" s="511"/>
      <c r="AF146" s="511"/>
      <c r="AG146" s="511"/>
      <c r="AH146" s="511"/>
      <c r="AI146" s="511"/>
      <c r="AJ146" s="511"/>
      <c r="AK146" s="511"/>
      <c r="AL146" s="511"/>
      <c r="AM146" s="511"/>
      <c r="AN146" s="511"/>
    </row>
    <row r="147" spans="1:40" ht="9.9" customHeight="1">
      <c r="C147" s="211"/>
      <c r="D147" s="211"/>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c r="AC147" s="206"/>
      <c r="AD147" s="206"/>
      <c r="AE147" s="206"/>
      <c r="AF147" s="206"/>
      <c r="AG147" s="206"/>
      <c r="AH147" s="206"/>
      <c r="AI147" s="209"/>
      <c r="AJ147" s="209"/>
      <c r="AK147" s="209"/>
      <c r="AL147" s="209"/>
      <c r="AM147" s="209"/>
      <c r="AN147" s="209"/>
    </row>
    <row r="148" spans="1:40" ht="17.25" customHeight="1">
      <c r="B148" s="207" t="s">
        <v>219</v>
      </c>
    </row>
    <row r="149" spans="1:40" ht="30" customHeight="1">
      <c r="C149" s="359">
        <v>1</v>
      </c>
      <c r="D149" s="359"/>
      <c r="E149" s="361" t="s">
        <v>170</v>
      </c>
      <c r="F149" s="361"/>
      <c r="G149" s="361"/>
      <c r="H149" s="361"/>
      <c r="I149" s="361"/>
      <c r="J149" s="361"/>
      <c r="K149" s="361"/>
      <c r="L149" s="361"/>
      <c r="M149" s="361"/>
      <c r="N149" s="361"/>
      <c r="O149" s="361"/>
      <c r="P149" s="361"/>
      <c r="Q149" s="361"/>
      <c r="R149" s="361"/>
      <c r="S149" s="361"/>
      <c r="T149" s="361"/>
      <c r="U149" s="361"/>
      <c r="V149" s="361"/>
      <c r="W149" s="361"/>
      <c r="X149" s="361"/>
      <c r="Y149" s="361"/>
      <c r="Z149" s="361"/>
      <c r="AA149" s="361"/>
      <c r="AB149" s="361"/>
      <c r="AC149" s="361"/>
      <c r="AD149" s="361"/>
      <c r="AE149" s="361"/>
      <c r="AF149" s="361"/>
      <c r="AG149" s="361"/>
      <c r="AH149" s="361"/>
      <c r="AI149" s="363"/>
      <c r="AJ149" s="363"/>
      <c r="AK149" s="363"/>
      <c r="AL149" s="363"/>
      <c r="AM149" s="363"/>
      <c r="AN149" s="363"/>
    </row>
    <row r="150" spans="1:40" ht="20.100000000000001" customHeight="1">
      <c r="A150" s="209"/>
      <c r="B150" s="209"/>
      <c r="C150" s="359">
        <v>2</v>
      </c>
      <c r="D150" s="359"/>
      <c r="E150" s="481" t="s">
        <v>171</v>
      </c>
      <c r="F150" s="482"/>
      <c r="G150" s="482"/>
      <c r="H150" s="482"/>
      <c r="I150" s="482"/>
      <c r="J150" s="482"/>
      <c r="K150" s="482"/>
      <c r="L150" s="482"/>
      <c r="M150" s="482"/>
      <c r="N150" s="482"/>
      <c r="O150" s="482"/>
      <c r="P150" s="482"/>
      <c r="Q150" s="482"/>
      <c r="R150" s="482"/>
      <c r="S150" s="482"/>
      <c r="T150" s="482"/>
      <c r="U150" s="482"/>
      <c r="V150" s="482"/>
      <c r="W150" s="482"/>
      <c r="X150" s="482"/>
      <c r="Y150" s="482"/>
      <c r="Z150" s="482"/>
      <c r="AA150" s="482"/>
      <c r="AB150" s="482"/>
      <c r="AC150" s="482"/>
      <c r="AD150" s="482"/>
      <c r="AE150" s="482"/>
      <c r="AF150" s="482"/>
      <c r="AG150" s="482"/>
      <c r="AH150" s="483"/>
      <c r="AI150" s="363"/>
      <c r="AJ150" s="363"/>
      <c r="AK150" s="363"/>
      <c r="AL150" s="363"/>
      <c r="AM150" s="363"/>
      <c r="AN150" s="363"/>
    </row>
    <row r="151" spans="1:40" ht="17.25" customHeight="1">
      <c r="A151" s="209"/>
      <c r="B151" s="209"/>
      <c r="C151" s="494" t="s">
        <v>630</v>
      </c>
      <c r="D151" s="495"/>
      <c r="E151" s="495"/>
      <c r="F151" s="495"/>
      <c r="G151" s="495"/>
      <c r="H151" s="495"/>
      <c r="I151" s="495"/>
      <c r="J151" s="495"/>
      <c r="K151" s="495"/>
      <c r="L151" s="495"/>
      <c r="M151" s="495"/>
      <c r="N151" s="495"/>
      <c r="O151" s="495"/>
      <c r="P151" s="495"/>
      <c r="Q151" s="495"/>
      <c r="R151" s="495"/>
      <c r="S151" s="495"/>
      <c r="T151" s="495"/>
      <c r="U151" s="495"/>
      <c r="V151" s="495"/>
      <c r="W151" s="495"/>
      <c r="X151" s="495"/>
      <c r="Y151" s="495"/>
      <c r="Z151" s="495"/>
      <c r="AA151" s="495"/>
      <c r="AB151" s="495"/>
      <c r="AC151" s="495"/>
      <c r="AD151" s="495"/>
      <c r="AE151" s="495"/>
      <c r="AF151" s="495"/>
      <c r="AG151" s="495"/>
      <c r="AH151" s="495"/>
      <c r="AI151" s="495"/>
      <c r="AJ151" s="495"/>
      <c r="AK151" s="495"/>
      <c r="AL151" s="495"/>
      <c r="AM151" s="495"/>
      <c r="AN151" s="496"/>
    </row>
    <row r="152" spans="1:40" ht="17.25" customHeight="1">
      <c r="A152" s="209"/>
      <c r="B152" s="209"/>
      <c r="C152" s="246" t="s">
        <v>172</v>
      </c>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1"/>
      <c r="AN152" s="248"/>
    </row>
    <row r="153" spans="1:40" ht="17.25" customHeight="1">
      <c r="A153" s="209"/>
      <c r="B153" s="209"/>
      <c r="C153" s="246" t="s">
        <v>173</v>
      </c>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1"/>
      <c r="AN153" s="248"/>
    </row>
    <row r="154" spans="1:40" ht="17.25" customHeight="1">
      <c r="A154" s="209"/>
      <c r="B154" s="209"/>
      <c r="C154" s="249"/>
      <c r="D154" s="220"/>
      <c r="E154" s="250"/>
      <c r="F154" s="251"/>
      <c r="G154" s="533" t="s">
        <v>71</v>
      </c>
      <c r="H154" s="534"/>
      <c r="I154" s="534"/>
      <c r="J154" s="534"/>
      <c r="K154" s="534"/>
      <c r="L154" s="535"/>
      <c r="M154" s="536" t="s">
        <v>59</v>
      </c>
      <c r="N154" s="537"/>
      <c r="O154" s="537"/>
      <c r="P154" s="537"/>
      <c r="Q154" s="537"/>
      <c r="R154" s="538"/>
      <c r="S154" s="536" t="s">
        <v>174</v>
      </c>
      <c r="T154" s="537"/>
      <c r="U154" s="537"/>
      <c r="V154" s="537"/>
      <c r="W154" s="537"/>
      <c r="X154" s="537"/>
      <c r="Y154" s="537"/>
      <c r="Z154" s="537"/>
      <c r="AA154" s="537"/>
      <c r="AB154" s="537"/>
      <c r="AC154" s="537"/>
      <c r="AD154" s="537"/>
      <c r="AE154" s="537"/>
      <c r="AF154" s="537"/>
      <c r="AG154" s="537"/>
      <c r="AH154" s="537"/>
      <c r="AI154" s="537"/>
      <c r="AJ154" s="537"/>
      <c r="AK154" s="537"/>
      <c r="AL154" s="538"/>
      <c r="AM154" s="241"/>
      <c r="AN154" s="248"/>
    </row>
    <row r="155" spans="1:40" ht="15" customHeight="1">
      <c r="A155" s="209"/>
      <c r="B155" s="209"/>
      <c r="C155" s="249"/>
      <c r="D155" s="220"/>
      <c r="E155" s="521" t="s">
        <v>175</v>
      </c>
      <c r="F155" s="522"/>
      <c r="G155" s="252"/>
      <c r="H155" s="253"/>
      <c r="I155" s="253"/>
      <c r="J155" s="253"/>
      <c r="K155" s="253"/>
      <c r="L155" s="254"/>
      <c r="M155" s="252"/>
      <c r="N155" s="253"/>
      <c r="O155" s="253"/>
      <c r="P155" s="253"/>
      <c r="Q155" s="253"/>
      <c r="R155" s="254"/>
      <c r="S155" s="252"/>
      <c r="T155" s="253"/>
      <c r="U155" s="253"/>
      <c r="V155" s="253"/>
      <c r="W155" s="253"/>
      <c r="X155" s="253"/>
      <c r="Y155" s="253"/>
      <c r="Z155" s="253"/>
      <c r="AA155" s="253"/>
      <c r="AB155" s="253"/>
      <c r="AC155" s="253"/>
      <c r="AD155" s="253"/>
      <c r="AE155" s="253"/>
      <c r="AF155" s="253"/>
      <c r="AG155" s="253"/>
      <c r="AH155" s="253"/>
      <c r="AI155" s="253"/>
      <c r="AJ155" s="253"/>
      <c r="AK155" s="253"/>
      <c r="AL155" s="254"/>
      <c r="AM155" s="241"/>
      <c r="AN155" s="248"/>
    </row>
    <row r="156" spans="1:40" ht="15" customHeight="1">
      <c r="A156" s="209"/>
      <c r="B156" s="209"/>
      <c r="C156" s="249"/>
      <c r="D156" s="220"/>
      <c r="E156" s="523"/>
      <c r="F156" s="524"/>
      <c r="G156" s="249"/>
      <c r="H156" s="247"/>
      <c r="I156" s="247"/>
      <c r="J156" s="247"/>
      <c r="K156" s="247"/>
      <c r="L156" s="255"/>
      <c r="M156" s="249"/>
      <c r="N156" s="247"/>
      <c r="O156" s="247"/>
      <c r="P156" s="247"/>
      <c r="Q156" s="247"/>
      <c r="R156" s="255"/>
      <c r="S156" s="249"/>
      <c r="T156" s="247"/>
      <c r="U156" s="247"/>
      <c r="V156" s="247"/>
      <c r="W156" s="247"/>
      <c r="X156" s="247"/>
      <c r="Y156" s="247"/>
      <c r="Z156" s="247"/>
      <c r="AA156" s="247"/>
      <c r="AB156" s="247"/>
      <c r="AC156" s="247"/>
      <c r="AD156" s="247"/>
      <c r="AE156" s="247"/>
      <c r="AF156" s="247"/>
      <c r="AG156" s="247"/>
      <c r="AH156" s="247"/>
      <c r="AI156" s="247"/>
      <c r="AJ156" s="247"/>
      <c r="AK156" s="247"/>
      <c r="AL156" s="255"/>
      <c r="AM156" s="241"/>
      <c r="AN156" s="248"/>
    </row>
    <row r="157" spans="1:40" ht="15" customHeight="1">
      <c r="A157" s="209"/>
      <c r="B157" s="209"/>
      <c r="C157" s="249"/>
      <c r="D157" s="220"/>
      <c r="E157" s="523"/>
      <c r="F157" s="524"/>
      <c r="G157" s="249"/>
      <c r="H157" s="247"/>
      <c r="I157" s="247"/>
      <c r="J157" s="247"/>
      <c r="K157" s="247"/>
      <c r="L157" s="255"/>
      <c r="M157" s="249"/>
      <c r="N157" s="247"/>
      <c r="O157" s="247"/>
      <c r="P157" s="247"/>
      <c r="Q157" s="247"/>
      <c r="R157" s="255"/>
      <c r="S157" s="249"/>
      <c r="T157" s="247"/>
      <c r="U157" s="247"/>
      <c r="V157" s="247"/>
      <c r="W157" s="247"/>
      <c r="X157" s="247"/>
      <c r="Y157" s="247"/>
      <c r="Z157" s="247"/>
      <c r="AA157" s="247"/>
      <c r="AB157" s="247"/>
      <c r="AC157" s="247"/>
      <c r="AD157" s="247"/>
      <c r="AE157" s="247"/>
      <c r="AF157" s="247"/>
      <c r="AG157" s="247"/>
      <c r="AH157" s="247"/>
      <c r="AI157" s="247"/>
      <c r="AJ157" s="247"/>
      <c r="AK157" s="247"/>
      <c r="AL157" s="255"/>
      <c r="AM157" s="241"/>
      <c r="AN157" s="248"/>
    </row>
    <row r="158" spans="1:40" ht="15" customHeight="1">
      <c r="A158" s="209"/>
      <c r="B158" s="209"/>
      <c r="C158" s="249"/>
      <c r="D158" s="220"/>
      <c r="E158" s="523"/>
      <c r="F158" s="524"/>
      <c r="G158" s="249"/>
      <c r="H158" s="247"/>
      <c r="I158" s="247"/>
      <c r="J158" s="247"/>
      <c r="K158" s="247"/>
      <c r="L158" s="255"/>
      <c r="M158" s="249"/>
      <c r="N158" s="247"/>
      <c r="O158" s="247"/>
      <c r="P158" s="247"/>
      <c r="Q158" s="247"/>
      <c r="R158" s="255"/>
      <c r="S158" s="249"/>
      <c r="T158" s="247"/>
      <c r="U158" s="247"/>
      <c r="V158" s="247"/>
      <c r="W158" s="247"/>
      <c r="X158" s="247"/>
      <c r="Y158" s="247"/>
      <c r="Z158" s="247"/>
      <c r="AA158" s="247"/>
      <c r="AB158" s="247"/>
      <c r="AC158" s="247"/>
      <c r="AD158" s="247"/>
      <c r="AE158" s="247"/>
      <c r="AF158" s="247"/>
      <c r="AG158" s="247"/>
      <c r="AH158" s="247"/>
      <c r="AI158" s="247"/>
      <c r="AJ158" s="247"/>
      <c r="AK158" s="247"/>
      <c r="AL158" s="255"/>
      <c r="AM158" s="241"/>
      <c r="AN158" s="248"/>
    </row>
    <row r="159" spans="1:40" ht="15" customHeight="1">
      <c r="A159" s="209"/>
      <c r="B159" s="209"/>
      <c r="C159" s="249"/>
      <c r="D159" s="220"/>
      <c r="E159" s="523"/>
      <c r="F159" s="524"/>
      <c r="G159" s="249"/>
      <c r="H159" s="247"/>
      <c r="I159" s="247"/>
      <c r="J159" s="247"/>
      <c r="K159" s="247"/>
      <c r="L159" s="255"/>
      <c r="M159" s="249"/>
      <c r="N159" s="247"/>
      <c r="O159" s="247"/>
      <c r="P159" s="247"/>
      <c r="Q159" s="247"/>
      <c r="R159" s="255"/>
      <c r="S159" s="249"/>
      <c r="T159" s="247"/>
      <c r="U159" s="247"/>
      <c r="V159" s="247"/>
      <c r="W159" s="247"/>
      <c r="X159" s="247"/>
      <c r="Y159" s="247"/>
      <c r="Z159" s="247"/>
      <c r="AA159" s="247"/>
      <c r="AB159" s="247"/>
      <c r="AC159" s="247"/>
      <c r="AD159" s="247"/>
      <c r="AE159" s="247"/>
      <c r="AF159" s="247"/>
      <c r="AG159" s="247"/>
      <c r="AH159" s="247"/>
      <c r="AI159" s="247"/>
      <c r="AJ159" s="247"/>
      <c r="AK159" s="247"/>
      <c r="AL159" s="255"/>
      <c r="AM159" s="241"/>
      <c r="AN159" s="248"/>
    </row>
    <row r="160" spans="1:40" ht="15" customHeight="1">
      <c r="A160" s="209"/>
      <c r="B160" s="209"/>
      <c r="C160" s="249"/>
      <c r="D160" s="220"/>
      <c r="E160" s="523"/>
      <c r="F160" s="524"/>
      <c r="G160" s="249"/>
      <c r="H160" s="247"/>
      <c r="I160" s="247"/>
      <c r="J160" s="247"/>
      <c r="K160" s="247"/>
      <c r="L160" s="255"/>
      <c r="M160" s="249"/>
      <c r="N160" s="247"/>
      <c r="O160" s="247"/>
      <c r="P160" s="247"/>
      <c r="Q160" s="247"/>
      <c r="R160" s="255"/>
      <c r="S160" s="249"/>
      <c r="T160" s="247"/>
      <c r="U160" s="247"/>
      <c r="V160" s="247"/>
      <c r="W160" s="247"/>
      <c r="X160" s="247"/>
      <c r="Y160" s="247"/>
      <c r="Z160" s="247"/>
      <c r="AA160" s="247"/>
      <c r="AB160" s="247"/>
      <c r="AC160" s="247"/>
      <c r="AD160" s="247"/>
      <c r="AE160" s="247"/>
      <c r="AF160" s="247"/>
      <c r="AG160" s="247"/>
      <c r="AH160" s="247"/>
      <c r="AI160" s="247"/>
      <c r="AJ160" s="247"/>
      <c r="AK160" s="247"/>
      <c r="AL160" s="255"/>
      <c r="AM160" s="241"/>
      <c r="AN160" s="248"/>
    </row>
    <row r="161" spans="1:40" ht="15" customHeight="1">
      <c r="A161" s="209"/>
      <c r="B161" s="209"/>
      <c r="C161" s="249"/>
      <c r="D161" s="220"/>
      <c r="E161" s="523"/>
      <c r="F161" s="524"/>
      <c r="G161" s="249"/>
      <c r="H161" s="247"/>
      <c r="I161" s="247"/>
      <c r="J161" s="247"/>
      <c r="K161" s="247"/>
      <c r="L161" s="255"/>
      <c r="M161" s="249"/>
      <c r="N161" s="247"/>
      <c r="O161" s="247"/>
      <c r="P161" s="247"/>
      <c r="Q161" s="247"/>
      <c r="R161" s="255"/>
      <c r="S161" s="249"/>
      <c r="T161" s="247"/>
      <c r="U161" s="247"/>
      <c r="V161" s="247"/>
      <c r="W161" s="247"/>
      <c r="X161" s="247"/>
      <c r="Y161" s="247"/>
      <c r="Z161" s="247"/>
      <c r="AA161" s="247"/>
      <c r="AB161" s="247"/>
      <c r="AC161" s="247"/>
      <c r="AD161" s="247"/>
      <c r="AE161" s="247"/>
      <c r="AF161" s="247"/>
      <c r="AG161" s="247"/>
      <c r="AH161" s="247"/>
      <c r="AI161" s="247"/>
      <c r="AJ161" s="247"/>
      <c r="AK161" s="247"/>
      <c r="AL161" s="255"/>
      <c r="AM161" s="241"/>
      <c r="AN161" s="248"/>
    </row>
    <row r="162" spans="1:40" ht="15" customHeight="1">
      <c r="A162" s="209"/>
      <c r="B162" s="209"/>
      <c r="C162" s="249"/>
      <c r="D162" s="220"/>
      <c r="E162" s="525"/>
      <c r="F162" s="526"/>
      <c r="G162" s="256"/>
      <c r="H162" s="257"/>
      <c r="I162" s="257"/>
      <c r="J162" s="257"/>
      <c r="K162" s="257"/>
      <c r="L162" s="258"/>
      <c r="M162" s="256"/>
      <c r="N162" s="257"/>
      <c r="O162" s="257"/>
      <c r="P162" s="257"/>
      <c r="Q162" s="257"/>
      <c r="R162" s="258"/>
      <c r="S162" s="256"/>
      <c r="T162" s="257"/>
      <c r="U162" s="257"/>
      <c r="V162" s="257"/>
      <c r="W162" s="257"/>
      <c r="X162" s="257"/>
      <c r="Y162" s="257"/>
      <c r="Z162" s="257"/>
      <c r="AA162" s="257"/>
      <c r="AB162" s="257"/>
      <c r="AC162" s="257"/>
      <c r="AD162" s="257"/>
      <c r="AE162" s="257"/>
      <c r="AF162" s="257"/>
      <c r="AG162" s="257"/>
      <c r="AH162" s="257"/>
      <c r="AI162" s="257"/>
      <c r="AJ162" s="257"/>
      <c r="AK162" s="257"/>
      <c r="AL162" s="258"/>
      <c r="AM162" s="241"/>
      <c r="AN162" s="248"/>
    </row>
    <row r="163" spans="1:40" ht="15" customHeight="1">
      <c r="A163" s="209"/>
      <c r="B163" s="209"/>
      <c r="C163" s="249"/>
      <c r="D163" s="220"/>
      <c r="E163" s="521" t="s">
        <v>176</v>
      </c>
      <c r="F163" s="522"/>
      <c r="G163" s="252"/>
      <c r="H163" s="253"/>
      <c r="I163" s="253"/>
      <c r="J163" s="253"/>
      <c r="K163" s="253"/>
      <c r="L163" s="254"/>
      <c r="M163" s="252"/>
      <c r="N163" s="253"/>
      <c r="O163" s="253"/>
      <c r="P163" s="253"/>
      <c r="Q163" s="253"/>
      <c r="R163" s="254"/>
      <c r="S163" s="252"/>
      <c r="T163" s="253"/>
      <c r="U163" s="253"/>
      <c r="V163" s="253"/>
      <c r="W163" s="253"/>
      <c r="X163" s="253"/>
      <c r="Y163" s="253"/>
      <c r="Z163" s="253"/>
      <c r="AA163" s="253"/>
      <c r="AB163" s="253"/>
      <c r="AC163" s="253"/>
      <c r="AD163" s="253"/>
      <c r="AE163" s="253"/>
      <c r="AF163" s="253"/>
      <c r="AG163" s="253"/>
      <c r="AH163" s="253"/>
      <c r="AI163" s="253"/>
      <c r="AJ163" s="253"/>
      <c r="AK163" s="253"/>
      <c r="AL163" s="254"/>
      <c r="AM163" s="241"/>
      <c r="AN163" s="248"/>
    </row>
    <row r="164" spans="1:40" ht="15" customHeight="1">
      <c r="A164" s="209"/>
      <c r="B164" s="209"/>
      <c r="C164" s="249"/>
      <c r="D164" s="220"/>
      <c r="E164" s="523"/>
      <c r="F164" s="524"/>
      <c r="G164" s="249"/>
      <c r="H164" s="247"/>
      <c r="I164" s="247"/>
      <c r="J164" s="247"/>
      <c r="K164" s="247"/>
      <c r="L164" s="255"/>
      <c r="M164" s="249"/>
      <c r="N164" s="247"/>
      <c r="O164" s="247"/>
      <c r="P164" s="247"/>
      <c r="Q164" s="247"/>
      <c r="R164" s="255"/>
      <c r="S164" s="249"/>
      <c r="T164" s="247"/>
      <c r="U164" s="247"/>
      <c r="V164" s="247"/>
      <c r="W164" s="247"/>
      <c r="X164" s="247"/>
      <c r="Y164" s="247"/>
      <c r="Z164" s="247"/>
      <c r="AA164" s="247"/>
      <c r="AB164" s="247"/>
      <c r="AC164" s="247"/>
      <c r="AD164" s="247"/>
      <c r="AE164" s="247"/>
      <c r="AF164" s="247"/>
      <c r="AG164" s="247"/>
      <c r="AH164" s="247"/>
      <c r="AI164" s="247"/>
      <c r="AJ164" s="247"/>
      <c r="AK164" s="247"/>
      <c r="AL164" s="255"/>
      <c r="AM164" s="241"/>
      <c r="AN164" s="248"/>
    </row>
    <row r="165" spans="1:40" ht="15" customHeight="1">
      <c r="A165" s="209"/>
      <c r="B165" s="209"/>
      <c r="C165" s="249"/>
      <c r="D165" s="220"/>
      <c r="E165" s="523"/>
      <c r="F165" s="524"/>
      <c r="G165" s="249"/>
      <c r="H165" s="247"/>
      <c r="I165" s="247"/>
      <c r="J165" s="247"/>
      <c r="K165" s="247"/>
      <c r="L165" s="255"/>
      <c r="M165" s="249"/>
      <c r="N165" s="247"/>
      <c r="O165" s="247"/>
      <c r="P165" s="247"/>
      <c r="Q165" s="247"/>
      <c r="R165" s="255"/>
      <c r="S165" s="249"/>
      <c r="T165" s="247"/>
      <c r="U165" s="247"/>
      <c r="V165" s="247"/>
      <c r="W165" s="247"/>
      <c r="X165" s="247"/>
      <c r="Y165" s="247"/>
      <c r="Z165" s="247"/>
      <c r="AA165" s="247"/>
      <c r="AB165" s="247"/>
      <c r="AC165" s="247"/>
      <c r="AD165" s="247"/>
      <c r="AE165" s="247"/>
      <c r="AF165" s="247"/>
      <c r="AG165" s="247"/>
      <c r="AH165" s="247"/>
      <c r="AI165" s="247"/>
      <c r="AJ165" s="247"/>
      <c r="AK165" s="247"/>
      <c r="AL165" s="255"/>
      <c r="AM165" s="241"/>
      <c r="AN165" s="248"/>
    </row>
    <row r="166" spans="1:40" ht="15" customHeight="1">
      <c r="A166" s="209"/>
      <c r="B166" s="209"/>
      <c r="C166" s="249"/>
      <c r="D166" s="220"/>
      <c r="E166" s="523"/>
      <c r="F166" s="524"/>
      <c r="G166" s="249"/>
      <c r="H166" s="247"/>
      <c r="I166" s="247"/>
      <c r="J166" s="247"/>
      <c r="K166" s="247"/>
      <c r="L166" s="255"/>
      <c r="M166" s="249"/>
      <c r="N166" s="247"/>
      <c r="O166" s="247"/>
      <c r="P166" s="247"/>
      <c r="Q166" s="247"/>
      <c r="R166" s="255"/>
      <c r="S166" s="249"/>
      <c r="T166" s="247"/>
      <c r="U166" s="247"/>
      <c r="V166" s="247"/>
      <c r="W166" s="247"/>
      <c r="X166" s="247"/>
      <c r="Y166" s="247"/>
      <c r="Z166" s="247"/>
      <c r="AA166" s="247"/>
      <c r="AB166" s="247"/>
      <c r="AC166" s="247"/>
      <c r="AD166" s="247"/>
      <c r="AE166" s="247"/>
      <c r="AF166" s="247"/>
      <c r="AG166" s="247"/>
      <c r="AH166" s="247"/>
      <c r="AI166" s="247"/>
      <c r="AJ166" s="247"/>
      <c r="AK166" s="247"/>
      <c r="AL166" s="255"/>
      <c r="AM166" s="241"/>
      <c r="AN166" s="248"/>
    </row>
    <row r="167" spans="1:40" ht="15" customHeight="1">
      <c r="A167" s="209"/>
      <c r="B167" s="209"/>
      <c r="C167" s="249"/>
      <c r="D167" s="220"/>
      <c r="E167" s="523"/>
      <c r="F167" s="524"/>
      <c r="G167" s="249"/>
      <c r="H167" s="247"/>
      <c r="I167" s="247"/>
      <c r="J167" s="247"/>
      <c r="K167" s="247"/>
      <c r="L167" s="255"/>
      <c r="M167" s="249"/>
      <c r="N167" s="247"/>
      <c r="O167" s="247"/>
      <c r="P167" s="247"/>
      <c r="Q167" s="247"/>
      <c r="R167" s="255"/>
      <c r="S167" s="249"/>
      <c r="T167" s="247"/>
      <c r="U167" s="247"/>
      <c r="V167" s="247"/>
      <c r="W167" s="247"/>
      <c r="X167" s="247"/>
      <c r="Y167" s="247"/>
      <c r="Z167" s="247"/>
      <c r="AA167" s="247"/>
      <c r="AB167" s="247"/>
      <c r="AC167" s="247"/>
      <c r="AD167" s="247"/>
      <c r="AE167" s="247"/>
      <c r="AF167" s="247"/>
      <c r="AG167" s="247"/>
      <c r="AH167" s="247"/>
      <c r="AI167" s="247"/>
      <c r="AJ167" s="247"/>
      <c r="AK167" s="247"/>
      <c r="AL167" s="255"/>
      <c r="AM167" s="241"/>
      <c r="AN167" s="248"/>
    </row>
    <row r="168" spans="1:40" ht="15" customHeight="1">
      <c r="A168" s="209"/>
      <c r="B168" s="209"/>
      <c r="C168" s="249"/>
      <c r="D168" s="220"/>
      <c r="E168" s="523"/>
      <c r="F168" s="524"/>
      <c r="G168" s="249"/>
      <c r="H168" s="247"/>
      <c r="I168" s="247"/>
      <c r="J168" s="247"/>
      <c r="K168" s="247"/>
      <c r="L168" s="255"/>
      <c r="M168" s="249"/>
      <c r="N168" s="247"/>
      <c r="O168" s="247"/>
      <c r="P168" s="247"/>
      <c r="Q168" s="228"/>
      <c r="R168" s="259"/>
      <c r="S168" s="260"/>
      <c r="T168" s="228"/>
      <c r="U168" s="228"/>
      <c r="V168" s="228"/>
      <c r="W168" s="228"/>
      <c r="X168" s="228"/>
      <c r="Y168" s="247"/>
      <c r="Z168" s="247"/>
      <c r="AA168" s="247"/>
      <c r="AB168" s="247"/>
      <c r="AC168" s="247"/>
      <c r="AD168" s="247"/>
      <c r="AE168" s="247"/>
      <c r="AF168" s="247"/>
      <c r="AG168" s="247"/>
      <c r="AH168" s="241"/>
      <c r="AI168" s="241"/>
      <c r="AJ168" s="241"/>
      <c r="AK168" s="241"/>
      <c r="AL168" s="248"/>
      <c r="AM168" s="241"/>
      <c r="AN168" s="248"/>
    </row>
    <row r="169" spans="1:40" ht="15" customHeight="1">
      <c r="A169" s="209"/>
      <c r="B169" s="209"/>
      <c r="C169" s="249"/>
      <c r="D169" s="220"/>
      <c r="E169" s="523"/>
      <c r="F169" s="524"/>
      <c r="G169" s="249"/>
      <c r="H169" s="247"/>
      <c r="I169" s="247"/>
      <c r="J169" s="247"/>
      <c r="K169" s="247"/>
      <c r="L169" s="255"/>
      <c r="M169" s="249"/>
      <c r="N169" s="247"/>
      <c r="O169" s="247"/>
      <c r="P169" s="247"/>
      <c r="Q169" s="228"/>
      <c r="R169" s="259"/>
      <c r="S169" s="260"/>
      <c r="T169" s="228"/>
      <c r="U169" s="228"/>
      <c r="V169" s="228"/>
      <c r="W169" s="228"/>
      <c r="X169" s="228"/>
      <c r="Y169" s="247"/>
      <c r="Z169" s="247"/>
      <c r="AA169" s="247"/>
      <c r="AB169" s="247"/>
      <c r="AC169" s="247"/>
      <c r="AD169" s="247"/>
      <c r="AE169" s="247"/>
      <c r="AF169" s="247"/>
      <c r="AG169" s="247"/>
      <c r="AH169" s="241"/>
      <c r="AI169" s="241"/>
      <c r="AJ169" s="241"/>
      <c r="AK169" s="241"/>
      <c r="AL169" s="248"/>
      <c r="AM169" s="241"/>
      <c r="AN169" s="248"/>
    </row>
    <row r="170" spans="1:40" ht="15" customHeight="1">
      <c r="A170" s="209"/>
      <c r="B170" s="209"/>
      <c r="C170" s="249"/>
      <c r="D170" s="220"/>
      <c r="E170" s="525"/>
      <c r="F170" s="526"/>
      <c r="G170" s="256"/>
      <c r="H170" s="257"/>
      <c r="I170" s="257"/>
      <c r="J170" s="257"/>
      <c r="K170" s="257"/>
      <c r="L170" s="258"/>
      <c r="M170" s="256"/>
      <c r="N170" s="257"/>
      <c r="O170" s="257"/>
      <c r="P170" s="257"/>
      <c r="Q170" s="261"/>
      <c r="R170" s="262"/>
      <c r="S170" s="263"/>
      <c r="T170" s="261"/>
      <c r="U170" s="261"/>
      <c r="V170" s="261"/>
      <c r="W170" s="261"/>
      <c r="X170" s="261"/>
      <c r="Y170" s="257"/>
      <c r="Z170" s="257"/>
      <c r="AA170" s="257"/>
      <c r="AB170" s="257"/>
      <c r="AC170" s="257"/>
      <c r="AD170" s="257"/>
      <c r="AE170" s="257"/>
      <c r="AF170" s="257"/>
      <c r="AG170" s="257"/>
      <c r="AH170" s="264"/>
      <c r="AI170" s="264"/>
      <c r="AJ170" s="264"/>
      <c r="AK170" s="264"/>
      <c r="AL170" s="265"/>
      <c r="AM170" s="241"/>
      <c r="AN170" s="248"/>
    </row>
    <row r="171" spans="1:40" ht="17.25" customHeight="1">
      <c r="A171" s="209"/>
      <c r="B171" s="209"/>
      <c r="C171" s="256"/>
      <c r="D171" s="261"/>
      <c r="E171" s="261"/>
      <c r="F171" s="257"/>
      <c r="G171" s="257"/>
      <c r="H171" s="257"/>
      <c r="I171" s="257"/>
      <c r="J171" s="257"/>
      <c r="K171" s="257"/>
      <c r="L171" s="257"/>
      <c r="M171" s="257"/>
      <c r="N171" s="257"/>
      <c r="O171" s="257"/>
      <c r="P171" s="261"/>
      <c r="Q171" s="261"/>
      <c r="R171" s="261"/>
      <c r="S171" s="261"/>
      <c r="T171" s="261"/>
      <c r="U171" s="261"/>
      <c r="V171" s="261"/>
      <c r="W171" s="261"/>
      <c r="X171" s="257"/>
      <c r="Y171" s="257"/>
      <c r="Z171" s="257"/>
      <c r="AA171" s="257"/>
      <c r="AB171" s="257"/>
      <c r="AC171" s="257"/>
      <c r="AD171" s="257"/>
      <c r="AE171" s="257"/>
      <c r="AF171" s="257"/>
      <c r="AG171" s="264"/>
      <c r="AH171" s="264"/>
      <c r="AI171" s="264"/>
      <c r="AJ171" s="264"/>
      <c r="AK171" s="264"/>
      <c r="AL171" s="264"/>
      <c r="AM171" s="264"/>
      <c r="AN171" s="265"/>
    </row>
    <row r="172" spans="1:40" ht="39" customHeight="1">
      <c r="A172" s="209"/>
      <c r="B172" s="209"/>
      <c r="C172" s="479">
        <v>3</v>
      </c>
      <c r="D172" s="480"/>
      <c r="E172" s="481" t="s">
        <v>301</v>
      </c>
      <c r="F172" s="482"/>
      <c r="G172" s="482"/>
      <c r="H172" s="482"/>
      <c r="I172" s="482"/>
      <c r="J172" s="482"/>
      <c r="K172" s="482"/>
      <c r="L172" s="482"/>
      <c r="M172" s="482"/>
      <c r="N172" s="482"/>
      <c r="O172" s="482"/>
      <c r="P172" s="482"/>
      <c r="Q172" s="482"/>
      <c r="R172" s="482"/>
      <c r="S172" s="482"/>
      <c r="T172" s="482"/>
      <c r="U172" s="482"/>
      <c r="V172" s="482"/>
      <c r="W172" s="482"/>
      <c r="X172" s="482"/>
      <c r="Y172" s="482"/>
      <c r="Z172" s="482"/>
      <c r="AA172" s="482"/>
      <c r="AB172" s="482"/>
      <c r="AC172" s="482"/>
      <c r="AD172" s="482"/>
      <c r="AE172" s="482"/>
      <c r="AF172" s="482"/>
      <c r="AG172" s="482"/>
      <c r="AH172" s="483"/>
      <c r="AI172" s="363"/>
      <c r="AJ172" s="363"/>
      <c r="AK172" s="363"/>
      <c r="AL172" s="363"/>
      <c r="AM172" s="363"/>
      <c r="AN172" s="363"/>
    </row>
    <row r="173" spans="1:40" ht="61.5" customHeight="1">
      <c r="A173" s="209"/>
      <c r="B173" s="209"/>
      <c r="C173" s="484">
        <v>4</v>
      </c>
      <c r="D173" s="485"/>
      <c r="E173" s="369" t="s">
        <v>370</v>
      </c>
      <c r="F173" s="370"/>
      <c r="G173" s="370"/>
      <c r="H173" s="370"/>
      <c r="I173" s="370"/>
      <c r="J173" s="370"/>
      <c r="K173" s="370"/>
      <c r="L173" s="370"/>
      <c r="M173" s="370"/>
      <c r="N173" s="370"/>
      <c r="O173" s="370"/>
      <c r="P173" s="370"/>
      <c r="Q173" s="370"/>
      <c r="R173" s="370"/>
      <c r="S173" s="370"/>
      <c r="T173" s="370"/>
      <c r="U173" s="370"/>
      <c r="V173" s="370"/>
      <c r="W173" s="370"/>
      <c r="X173" s="370"/>
      <c r="Y173" s="370"/>
      <c r="Z173" s="370"/>
      <c r="AA173" s="370"/>
      <c r="AB173" s="370"/>
      <c r="AC173" s="370"/>
      <c r="AD173" s="370"/>
      <c r="AE173" s="370"/>
      <c r="AF173" s="370"/>
      <c r="AG173" s="370"/>
      <c r="AH173" s="371"/>
      <c r="AI173" s="363"/>
      <c r="AJ173" s="363"/>
      <c r="AK173" s="363"/>
      <c r="AL173" s="363"/>
      <c r="AM173" s="363"/>
      <c r="AN173" s="363"/>
    </row>
    <row r="174" spans="1:40" ht="9.9" customHeight="1"/>
    <row r="175" spans="1:40" ht="17.25" customHeight="1">
      <c r="A175" s="209"/>
      <c r="B175" s="226" t="s">
        <v>633</v>
      </c>
      <c r="C175" s="211"/>
      <c r="D175" s="211"/>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09"/>
      <c r="AJ175" s="209"/>
      <c r="AK175" s="209"/>
      <c r="AL175" s="209"/>
      <c r="AM175" s="209"/>
      <c r="AN175" s="209"/>
    </row>
    <row r="176" spans="1:40" ht="51.75" customHeight="1">
      <c r="A176" s="209"/>
      <c r="B176" s="209"/>
      <c r="C176" s="479">
        <v>1</v>
      </c>
      <c r="D176" s="480"/>
      <c r="E176" s="481" t="s">
        <v>369</v>
      </c>
      <c r="F176" s="482"/>
      <c r="G176" s="482"/>
      <c r="H176" s="482"/>
      <c r="I176" s="482"/>
      <c r="J176" s="482"/>
      <c r="K176" s="482"/>
      <c r="L176" s="482"/>
      <c r="M176" s="482"/>
      <c r="N176" s="482"/>
      <c r="O176" s="482"/>
      <c r="P176" s="482"/>
      <c r="Q176" s="482"/>
      <c r="R176" s="482"/>
      <c r="S176" s="482"/>
      <c r="T176" s="482"/>
      <c r="U176" s="482"/>
      <c r="V176" s="482"/>
      <c r="W176" s="482"/>
      <c r="X176" s="482"/>
      <c r="Y176" s="482"/>
      <c r="Z176" s="482"/>
      <c r="AA176" s="482"/>
      <c r="AB176" s="482"/>
      <c r="AC176" s="482"/>
      <c r="AD176" s="482"/>
      <c r="AE176" s="482"/>
      <c r="AF176" s="482"/>
      <c r="AG176" s="482"/>
      <c r="AH176" s="483"/>
      <c r="AI176" s="363"/>
      <c r="AJ176" s="363"/>
      <c r="AK176" s="363"/>
      <c r="AL176" s="363"/>
      <c r="AM176" s="363"/>
      <c r="AN176" s="363"/>
    </row>
    <row r="177" spans="1:40" ht="30" customHeight="1">
      <c r="A177" s="209"/>
      <c r="B177" s="209"/>
      <c r="C177" s="479">
        <v>2</v>
      </c>
      <c r="D177" s="480"/>
      <c r="E177" s="481" t="s">
        <v>302</v>
      </c>
      <c r="F177" s="482"/>
      <c r="G177" s="482"/>
      <c r="H177" s="482"/>
      <c r="I177" s="482"/>
      <c r="J177" s="482"/>
      <c r="K177" s="482"/>
      <c r="L177" s="482"/>
      <c r="M177" s="482"/>
      <c r="N177" s="482"/>
      <c r="O177" s="482"/>
      <c r="P177" s="482"/>
      <c r="Q177" s="482"/>
      <c r="R177" s="482"/>
      <c r="S177" s="482"/>
      <c r="T177" s="482"/>
      <c r="U177" s="482"/>
      <c r="V177" s="482"/>
      <c r="W177" s="482"/>
      <c r="X177" s="482"/>
      <c r="Y177" s="482"/>
      <c r="Z177" s="482"/>
      <c r="AA177" s="482"/>
      <c r="AB177" s="482"/>
      <c r="AC177" s="482"/>
      <c r="AD177" s="482"/>
      <c r="AE177" s="482"/>
      <c r="AF177" s="482"/>
      <c r="AG177" s="482"/>
      <c r="AH177" s="483"/>
      <c r="AI177" s="363"/>
      <c r="AJ177" s="363"/>
      <c r="AK177" s="363"/>
      <c r="AL177" s="363"/>
      <c r="AM177" s="363"/>
      <c r="AN177" s="363"/>
    </row>
    <row r="178" spans="1:40" ht="30" customHeight="1">
      <c r="A178" s="209"/>
      <c r="B178" s="209"/>
      <c r="C178" s="484">
        <v>3</v>
      </c>
      <c r="D178" s="485"/>
      <c r="E178" s="369" t="s">
        <v>303</v>
      </c>
      <c r="F178" s="370"/>
      <c r="G178" s="370"/>
      <c r="H178" s="370"/>
      <c r="I178" s="370"/>
      <c r="J178" s="370"/>
      <c r="K178" s="370"/>
      <c r="L178" s="370"/>
      <c r="M178" s="370"/>
      <c r="N178" s="370"/>
      <c r="O178" s="370"/>
      <c r="P178" s="370"/>
      <c r="Q178" s="370"/>
      <c r="R178" s="370"/>
      <c r="S178" s="370"/>
      <c r="T178" s="370"/>
      <c r="U178" s="370"/>
      <c r="V178" s="370"/>
      <c r="W178" s="370"/>
      <c r="X178" s="370"/>
      <c r="Y178" s="370"/>
      <c r="Z178" s="370"/>
      <c r="AA178" s="370"/>
      <c r="AB178" s="370"/>
      <c r="AC178" s="370"/>
      <c r="AD178" s="370"/>
      <c r="AE178" s="370"/>
      <c r="AF178" s="370"/>
      <c r="AG178" s="370"/>
      <c r="AH178" s="371"/>
      <c r="AI178" s="363"/>
      <c r="AJ178" s="363"/>
      <c r="AK178" s="363"/>
      <c r="AL178" s="363"/>
      <c r="AM178" s="363"/>
      <c r="AN178" s="363"/>
    </row>
    <row r="179" spans="1:40" ht="9.9" customHeight="1">
      <c r="C179" s="211"/>
      <c r="D179" s="211"/>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6"/>
      <c r="AC179" s="206"/>
      <c r="AD179" s="206"/>
      <c r="AE179" s="206"/>
      <c r="AF179" s="206"/>
      <c r="AG179" s="206"/>
      <c r="AH179" s="206"/>
      <c r="AI179" s="209"/>
      <c r="AJ179" s="209"/>
      <c r="AK179" s="209"/>
      <c r="AL179" s="209"/>
      <c r="AM179" s="209"/>
      <c r="AN179" s="209"/>
    </row>
    <row r="180" spans="1:40" ht="17.25" customHeight="1">
      <c r="B180" s="207" t="s">
        <v>634</v>
      </c>
    </row>
    <row r="181" spans="1:40" ht="45" customHeight="1">
      <c r="C181" s="359">
        <v>1</v>
      </c>
      <c r="D181" s="359"/>
      <c r="E181" s="361" t="s">
        <v>614</v>
      </c>
      <c r="F181" s="361"/>
      <c r="G181" s="361"/>
      <c r="H181" s="361"/>
      <c r="I181" s="361"/>
      <c r="J181" s="361"/>
      <c r="K181" s="361"/>
      <c r="L181" s="361"/>
      <c r="M181" s="361"/>
      <c r="N181" s="361"/>
      <c r="O181" s="361"/>
      <c r="P181" s="361"/>
      <c r="Q181" s="361"/>
      <c r="R181" s="361"/>
      <c r="S181" s="361"/>
      <c r="T181" s="361"/>
      <c r="U181" s="361"/>
      <c r="V181" s="361"/>
      <c r="W181" s="361"/>
      <c r="X181" s="361"/>
      <c r="Y181" s="361"/>
      <c r="Z181" s="361"/>
      <c r="AA181" s="361"/>
      <c r="AB181" s="361"/>
      <c r="AC181" s="361"/>
      <c r="AD181" s="361"/>
      <c r="AE181" s="361"/>
      <c r="AF181" s="361"/>
      <c r="AG181" s="361"/>
      <c r="AH181" s="361"/>
      <c r="AI181" s="363"/>
      <c r="AJ181" s="363"/>
      <c r="AK181" s="363"/>
      <c r="AL181" s="363"/>
      <c r="AM181" s="363"/>
      <c r="AN181" s="363"/>
    </row>
    <row r="182" spans="1:40" ht="9.9" customHeight="1">
      <c r="C182" s="211"/>
      <c r="D182" s="211"/>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9"/>
      <c r="AJ182" s="209"/>
      <c r="AK182" s="209"/>
      <c r="AL182" s="209"/>
      <c r="AM182" s="209"/>
      <c r="AN182" s="209"/>
    </row>
    <row r="183" spans="1:40" ht="17.25" customHeight="1">
      <c r="B183" s="207" t="s">
        <v>358</v>
      </c>
    </row>
    <row r="184" spans="1:40" ht="30" customHeight="1">
      <c r="C184" s="473">
        <v>1</v>
      </c>
      <c r="D184" s="388"/>
      <c r="E184" s="366" t="s">
        <v>177</v>
      </c>
      <c r="F184" s="367"/>
      <c r="G184" s="367"/>
      <c r="H184" s="367"/>
      <c r="I184" s="367"/>
      <c r="J184" s="367"/>
      <c r="K184" s="367"/>
      <c r="L184" s="367"/>
      <c r="M184" s="367"/>
      <c r="N184" s="367"/>
      <c r="O184" s="367"/>
      <c r="P184" s="367"/>
      <c r="Q184" s="367"/>
      <c r="R184" s="367"/>
      <c r="S184" s="367"/>
      <c r="T184" s="367"/>
      <c r="U184" s="367"/>
      <c r="V184" s="367"/>
      <c r="W184" s="367"/>
      <c r="X184" s="367"/>
      <c r="Y184" s="367"/>
      <c r="Z184" s="367"/>
      <c r="AA184" s="367"/>
      <c r="AB184" s="367"/>
      <c r="AC184" s="367"/>
      <c r="AD184" s="367"/>
      <c r="AE184" s="367"/>
      <c r="AF184" s="367"/>
      <c r="AG184" s="367"/>
      <c r="AH184" s="368"/>
      <c r="AI184" s="363"/>
      <c r="AJ184" s="363"/>
      <c r="AK184" s="363"/>
      <c r="AL184" s="363"/>
      <c r="AM184" s="363"/>
      <c r="AN184" s="363"/>
    </row>
    <row r="185" spans="1:40" ht="15" customHeight="1">
      <c r="C185" s="359">
        <v>2</v>
      </c>
      <c r="D185" s="359"/>
      <c r="E185" s="541" t="s">
        <v>178</v>
      </c>
      <c r="F185" s="541"/>
      <c r="G185" s="541"/>
      <c r="H185" s="541"/>
      <c r="I185" s="541"/>
      <c r="J185" s="541"/>
      <c r="K185" s="541"/>
      <c r="L185" s="541"/>
      <c r="M185" s="541"/>
      <c r="N185" s="541"/>
      <c r="O185" s="541"/>
      <c r="P185" s="541"/>
      <c r="Q185" s="541"/>
      <c r="R185" s="541"/>
      <c r="S185" s="541"/>
      <c r="T185" s="541"/>
      <c r="U185" s="541"/>
      <c r="V185" s="541"/>
      <c r="W185" s="541"/>
      <c r="X185" s="541"/>
      <c r="Y185" s="541"/>
      <c r="Z185" s="541"/>
      <c r="AA185" s="541"/>
      <c r="AB185" s="541"/>
      <c r="AC185" s="541"/>
      <c r="AD185" s="541"/>
      <c r="AE185" s="541"/>
      <c r="AF185" s="541"/>
      <c r="AG185" s="541"/>
      <c r="AH185" s="541"/>
      <c r="AI185" s="541"/>
      <c r="AJ185" s="541"/>
      <c r="AK185" s="541"/>
      <c r="AL185" s="541"/>
      <c r="AM185" s="541"/>
      <c r="AN185" s="541"/>
    </row>
    <row r="186" spans="1:40" ht="20.100000000000001" customHeight="1">
      <c r="C186" s="359"/>
      <c r="D186" s="359"/>
      <c r="E186" s="518"/>
      <c r="F186" s="519"/>
      <c r="G186" s="519"/>
      <c r="H186" s="519"/>
      <c r="I186" s="519"/>
      <c r="J186" s="519"/>
      <c r="K186" s="519"/>
      <c r="L186" s="519"/>
      <c r="M186" s="519"/>
      <c r="N186" s="519"/>
      <c r="O186" s="519"/>
      <c r="P186" s="519"/>
      <c r="Q186" s="519"/>
      <c r="R186" s="519"/>
      <c r="S186" s="519"/>
      <c r="T186" s="519"/>
      <c r="U186" s="519"/>
      <c r="V186" s="519"/>
      <c r="W186" s="519"/>
      <c r="X186" s="519"/>
      <c r="Y186" s="519"/>
      <c r="Z186" s="519"/>
      <c r="AA186" s="519"/>
      <c r="AB186" s="519"/>
      <c r="AC186" s="519"/>
      <c r="AD186" s="519"/>
      <c r="AE186" s="519"/>
      <c r="AF186" s="519"/>
      <c r="AG186" s="519"/>
      <c r="AH186" s="519"/>
      <c r="AI186" s="519"/>
      <c r="AJ186" s="519"/>
      <c r="AK186" s="519"/>
      <c r="AL186" s="519"/>
      <c r="AM186" s="519"/>
      <c r="AN186" s="520"/>
    </row>
    <row r="187" spans="1:40" ht="15" customHeight="1">
      <c r="C187" s="473">
        <v>3</v>
      </c>
      <c r="D187" s="388"/>
      <c r="E187" s="542" t="s">
        <v>631</v>
      </c>
      <c r="F187" s="543"/>
      <c r="G187" s="543"/>
      <c r="H187" s="543"/>
      <c r="I187" s="543"/>
      <c r="J187" s="543"/>
      <c r="K187" s="543"/>
      <c r="L187" s="543"/>
      <c r="M187" s="543"/>
      <c r="N187" s="543"/>
      <c r="O187" s="543"/>
      <c r="P187" s="543"/>
      <c r="Q187" s="543"/>
      <c r="R187" s="543"/>
      <c r="S187" s="543"/>
      <c r="T187" s="543"/>
      <c r="U187" s="543"/>
      <c r="V187" s="543"/>
      <c r="W187" s="543"/>
      <c r="X187" s="543"/>
      <c r="Y187" s="543"/>
      <c r="Z187" s="543"/>
      <c r="AA187" s="543"/>
      <c r="AB187" s="543"/>
      <c r="AC187" s="543"/>
      <c r="AD187" s="543"/>
      <c r="AE187" s="543"/>
      <c r="AF187" s="543"/>
      <c r="AG187" s="543"/>
      <c r="AH187" s="543"/>
      <c r="AI187" s="543"/>
      <c r="AJ187" s="543"/>
      <c r="AK187" s="543"/>
      <c r="AL187" s="543"/>
      <c r="AM187" s="543"/>
      <c r="AN187" s="544"/>
    </row>
    <row r="188" spans="1:40" ht="15" customHeight="1">
      <c r="C188" s="527"/>
      <c r="D188" s="528"/>
      <c r="E188" s="266"/>
      <c r="F188" s="209"/>
      <c r="G188" s="506" t="s">
        <v>56</v>
      </c>
      <c r="H188" s="506"/>
      <c r="I188" s="506"/>
      <c r="J188" s="506"/>
      <c r="K188" s="506"/>
      <c r="L188" s="209"/>
      <c r="M188" s="209"/>
      <c r="N188" s="209"/>
      <c r="O188" s="501"/>
      <c r="P188" s="501"/>
      <c r="Q188" s="209" t="s">
        <v>24</v>
      </c>
      <c r="R188" s="501"/>
      <c r="S188" s="501"/>
      <c r="T188" s="209" t="s">
        <v>25</v>
      </c>
      <c r="U188" s="501"/>
      <c r="V188" s="501"/>
      <c r="W188" s="209" t="s">
        <v>26</v>
      </c>
      <c r="X188" s="209"/>
      <c r="Y188" s="209" t="s">
        <v>23</v>
      </c>
      <c r="Z188" s="209"/>
      <c r="AA188" s="209"/>
      <c r="AB188" s="209"/>
      <c r="AC188" s="209"/>
      <c r="AD188" s="209"/>
      <c r="AE188" s="209"/>
      <c r="AF188" s="209"/>
      <c r="AG188" s="209"/>
      <c r="AH188" s="209"/>
      <c r="AI188" s="209"/>
      <c r="AJ188" s="209"/>
      <c r="AK188" s="209"/>
      <c r="AL188" s="209"/>
      <c r="AM188" s="209"/>
      <c r="AN188" s="267"/>
    </row>
    <row r="189" spans="1:40" ht="15" customHeight="1">
      <c r="C189" s="527"/>
      <c r="D189" s="528"/>
      <c r="E189" s="266"/>
      <c r="F189" s="209"/>
      <c r="G189" s="506" t="s">
        <v>56</v>
      </c>
      <c r="H189" s="506"/>
      <c r="I189" s="506"/>
      <c r="J189" s="506"/>
      <c r="K189" s="506"/>
      <c r="L189" s="209"/>
      <c r="M189" s="209"/>
      <c r="N189" s="209"/>
      <c r="O189" s="501"/>
      <c r="P189" s="501"/>
      <c r="Q189" s="209" t="s">
        <v>24</v>
      </c>
      <c r="R189" s="501"/>
      <c r="S189" s="501"/>
      <c r="T189" s="209" t="s">
        <v>25</v>
      </c>
      <c r="U189" s="501"/>
      <c r="V189" s="501"/>
      <c r="W189" s="209" t="s">
        <v>26</v>
      </c>
      <c r="X189" s="209"/>
      <c r="Y189" s="209" t="s">
        <v>23</v>
      </c>
      <c r="Z189" s="209"/>
      <c r="AA189" s="209"/>
      <c r="AB189" s="209"/>
      <c r="AC189" s="209"/>
      <c r="AD189" s="209"/>
      <c r="AE189" s="209"/>
      <c r="AF189" s="209"/>
      <c r="AG189" s="209"/>
      <c r="AH189" s="209"/>
      <c r="AI189" s="209"/>
      <c r="AJ189" s="209"/>
      <c r="AK189" s="209"/>
      <c r="AL189" s="209"/>
      <c r="AM189" s="209"/>
      <c r="AN189" s="267"/>
    </row>
    <row r="190" spans="1:40" ht="15" customHeight="1">
      <c r="C190" s="527"/>
      <c r="D190" s="528"/>
      <c r="E190" s="266"/>
      <c r="F190" s="209"/>
      <c r="G190" s="506" t="s">
        <v>57</v>
      </c>
      <c r="H190" s="506"/>
      <c r="I190" s="506"/>
      <c r="J190" s="506"/>
      <c r="K190" s="506"/>
      <c r="L190" s="209"/>
      <c r="M190" s="209"/>
      <c r="N190" s="209"/>
      <c r="O190" s="501"/>
      <c r="P190" s="501"/>
      <c r="Q190" s="209" t="s">
        <v>24</v>
      </c>
      <c r="R190" s="501"/>
      <c r="S190" s="501"/>
      <c r="T190" s="209" t="s">
        <v>25</v>
      </c>
      <c r="U190" s="501"/>
      <c r="V190" s="501"/>
      <c r="W190" s="209" t="s">
        <v>26</v>
      </c>
      <c r="X190" s="209"/>
      <c r="Y190" s="209" t="s">
        <v>23</v>
      </c>
      <c r="Z190" s="209"/>
      <c r="AA190" s="209"/>
      <c r="AB190" s="209"/>
      <c r="AC190" s="209"/>
      <c r="AD190" s="209"/>
      <c r="AE190" s="209"/>
      <c r="AF190" s="209"/>
      <c r="AG190" s="209"/>
      <c r="AH190" s="209"/>
      <c r="AI190" s="209"/>
      <c r="AJ190" s="209"/>
      <c r="AK190" s="209"/>
      <c r="AL190" s="209"/>
      <c r="AM190" s="209"/>
      <c r="AN190" s="267"/>
    </row>
    <row r="191" spans="1:40" ht="15" customHeight="1">
      <c r="C191" s="527"/>
      <c r="D191" s="528"/>
      <c r="E191" s="266"/>
      <c r="F191" s="209"/>
      <c r="G191" s="506" t="s">
        <v>57</v>
      </c>
      <c r="H191" s="506"/>
      <c r="I191" s="506"/>
      <c r="J191" s="506"/>
      <c r="K191" s="506"/>
      <c r="L191" s="209"/>
      <c r="M191" s="209"/>
      <c r="N191" s="209"/>
      <c r="O191" s="501"/>
      <c r="P191" s="501"/>
      <c r="Q191" s="209" t="s">
        <v>24</v>
      </c>
      <c r="R191" s="501"/>
      <c r="S191" s="501"/>
      <c r="T191" s="209" t="s">
        <v>25</v>
      </c>
      <c r="U191" s="501"/>
      <c r="V191" s="501"/>
      <c r="W191" s="209" t="s">
        <v>26</v>
      </c>
      <c r="X191" s="209"/>
      <c r="Y191" s="209" t="s">
        <v>23</v>
      </c>
      <c r="Z191" s="209"/>
      <c r="AA191" s="209"/>
      <c r="AB191" s="209"/>
      <c r="AC191" s="209"/>
      <c r="AD191" s="209"/>
      <c r="AE191" s="209"/>
      <c r="AF191" s="209"/>
      <c r="AG191" s="209"/>
      <c r="AH191" s="209"/>
      <c r="AI191" s="209"/>
      <c r="AJ191" s="209"/>
      <c r="AK191" s="209"/>
      <c r="AL191" s="209"/>
      <c r="AM191" s="209"/>
      <c r="AN191" s="267"/>
    </row>
    <row r="192" spans="1:40" ht="15" customHeight="1">
      <c r="C192" s="529"/>
      <c r="D192" s="530"/>
      <c r="E192" s="268"/>
      <c r="F192" s="269"/>
      <c r="G192" s="502" t="s">
        <v>58</v>
      </c>
      <c r="H192" s="502"/>
      <c r="I192" s="502"/>
      <c r="J192" s="502"/>
      <c r="K192" s="502"/>
      <c r="L192" s="269"/>
      <c r="M192" s="269"/>
      <c r="N192" s="269"/>
      <c r="O192" s="364"/>
      <c r="P192" s="364"/>
      <c r="Q192" s="269" t="s">
        <v>24</v>
      </c>
      <c r="R192" s="364"/>
      <c r="S192" s="364"/>
      <c r="T192" s="269" t="s">
        <v>25</v>
      </c>
      <c r="U192" s="364"/>
      <c r="V192" s="364"/>
      <c r="W192" s="269" t="s">
        <v>26</v>
      </c>
      <c r="X192" s="269"/>
      <c r="Y192" s="269" t="s">
        <v>23</v>
      </c>
      <c r="Z192" s="269"/>
      <c r="AA192" s="269"/>
      <c r="AB192" s="269"/>
      <c r="AC192" s="269"/>
      <c r="AD192" s="269"/>
      <c r="AE192" s="269"/>
      <c r="AF192" s="269"/>
      <c r="AG192" s="269"/>
      <c r="AH192" s="269"/>
      <c r="AI192" s="269"/>
      <c r="AJ192" s="269"/>
      <c r="AK192" s="269"/>
      <c r="AL192" s="269"/>
      <c r="AM192" s="269"/>
      <c r="AN192" s="270"/>
    </row>
    <row r="193" spans="1:40" ht="30" customHeight="1">
      <c r="C193" s="359">
        <v>4</v>
      </c>
      <c r="D193" s="359"/>
      <c r="E193" s="361" t="s">
        <v>179</v>
      </c>
      <c r="F193" s="361"/>
      <c r="G193" s="361"/>
      <c r="H193" s="361"/>
      <c r="I193" s="361"/>
      <c r="J193" s="361"/>
      <c r="K193" s="361"/>
      <c r="L193" s="361"/>
      <c r="M193" s="361"/>
      <c r="N193" s="361"/>
      <c r="O193" s="361"/>
      <c r="P193" s="361"/>
      <c r="Q193" s="361"/>
      <c r="R193" s="361"/>
      <c r="S193" s="361"/>
      <c r="T193" s="361"/>
      <c r="U193" s="361"/>
      <c r="V193" s="361"/>
      <c r="W193" s="361"/>
      <c r="X193" s="361"/>
      <c r="Y193" s="361"/>
      <c r="Z193" s="361"/>
      <c r="AA193" s="361"/>
      <c r="AB193" s="361"/>
      <c r="AC193" s="361"/>
      <c r="AD193" s="361"/>
      <c r="AE193" s="361"/>
      <c r="AF193" s="361"/>
      <c r="AG193" s="361"/>
      <c r="AH193" s="361"/>
      <c r="AI193" s="363"/>
      <c r="AJ193" s="363"/>
      <c r="AK193" s="363"/>
      <c r="AL193" s="363"/>
      <c r="AM193" s="363"/>
      <c r="AN193" s="363"/>
    </row>
    <row r="194" spans="1:40" ht="30" customHeight="1">
      <c r="C194" s="359">
        <v>5</v>
      </c>
      <c r="D194" s="359"/>
      <c r="E194" s="361" t="s">
        <v>359</v>
      </c>
      <c r="F194" s="361"/>
      <c r="G194" s="361"/>
      <c r="H194" s="361"/>
      <c r="I194" s="361"/>
      <c r="J194" s="361"/>
      <c r="K194" s="361"/>
      <c r="L194" s="361"/>
      <c r="M194" s="361"/>
      <c r="N194" s="361"/>
      <c r="O194" s="361"/>
      <c r="P194" s="361"/>
      <c r="Q194" s="361"/>
      <c r="R194" s="361"/>
      <c r="S194" s="361"/>
      <c r="T194" s="361"/>
      <c r="U194" s="361"/>
      <c r="V194" s="361"/>
      <c r="W194" s="361"/>
      <c r="X194" s="361"/>
      <c r="Y194" s="361"/>
      <c r="Z194" s="361"/>
      <c r="AA194" s="361"/>
      <c r="AB194" s="361"/>
      <c r="AC194" s="361"/>
      <c r="AD194" s="361"/>
      <c r="AE194" s="361"/>
      <c r="AF194" s="361"/>
      <c r="AG194" s="361"/>
      <c r="AH194" s="361"/>
      <c r="AI194" s="363"/>
      <c r="AJ194" s="363"/>
      <c r="AK194" s="363"/>
      <c r="AL194" s="363"/>
      <c r="AM194" s="363"/>
      <c r="AN194" s="363"/>
    </row>
    <row r="195" spans="1:40" ht="30" customHeight="1">
      <c r="C195" s="359">
        <v>6</v>
      </c>
      <c r="D195" s="359"/>
      <c r="E195" s="361" t="s">
        <v>180</v>
      </c>
      <c r="F195" s="361"/>
      <c r="G195" s="361"/>
      <c r="H195" s="361"/>
      <c r="I195" s="361"/>
      <c r="J195" s="361"/>
      <c r="K195" s="361"/>
      <c r="L195" s="361"/>
      <c r="M195" s="361"/>
      <c r="N195" s="361"/>
      <c r="O195" s="361"/>
      <c r="P195" s="361"/>
      <c r="Q195" s="361"/>
      <c r="R195" s="361"/>
      <c r="S195" s="361"/>
      <c r="T195" s="361"/>
      <c r="U195" s="361"/>
      <c r="V195" s="361"/>
      <c r="W195" s="361"/>
      <c r="X195" s="361"/>
      <c r="Y195" s="361"/>
      <c r="Z195" s="361"/>
      <c r="AA195" s="361"/>
      <c r="AB195" s="361"/>
      <c r="AC195" s="361"/>
      <c r="AD195" s="361"/>
      <c r="AE195" s="361"/>
      <c r="AF195" s="361"/>
      <c r="AG195" s="361"/>
      <c r="AH195" s="361"/>
      <c r="AI195" s="363"/>
      <c r="AJ195" s="363"/>
      <c r="AK195" s="363"/>
      <c r="AL195" s="363"/>
      <c r="AM195" s="363"/>
      <c r="AN195" s="363"/>
    </row>
    <row r="196" spans="1:40" ht="30" customHeight="1">
      <c r="C196" s="359">
        <v>7</v>
      </c>
      <c r="D196" s="359"/>
      <c r="E196" s="361" t="s">
        <v>181</v>
      </c>
      <c r="F196" s="361"/>
      <c r="G196" s="361"/>
      <c r="H196" s="361"/>
      <c r="I196" s="361"/>
      <c r="J196" s="361"/>
      <c r="K196" s="361"/>
      <c r="L196" s="361"/>
      <c r="M196" s="361"/>
      <c r="N196" s="361"/>
      <c r="O196" s="361"/>
      <c r="P196" s="361"/>
      <c r="Q196" s="361"/>
      <c r="R196" s="361"/>
      <c r="S196" s="361"/>
      <c r="T196" s="361"/>
      <c r="U196" s="361"/>
      <c r="V196" s="361"/>
      <c r="W196" s="361"/>
      <c r="X196" s="361"/>
      <c r="Y196" s="361"/>
      <c r="Z196" s="361"/>
      <c r="AA196" s="361"/>
      <c r="AB196" s="361"/>
      <c r="AC196" s="361"/>
      <c r="AD196" s="361"/>
      <c r="AE196" s="361"/>
      <c r="AF196" s="361"/>
      <c r="AG196" s="361"/>
      <c r="AH196" s="361"/>
      <c r="AI196" s="363"/>
      <c r="AJ196" s="363"/>
      <c r="AK196" s="363"/>
      <c r="AL196" s="363"/>
      <c r="AM196" s="363"/>
      <c r="AN196" s="363"/>
    </row>
    <row r="197" spans="1:40" s="213" customFormat="1" ht="99" customHeight="1">
      <c r="C197" s="224"/>
      <c r="D197" s="224"/>
      <c r="E197" s="516" t="s">
        <v>400</v>
      </c>
      <c r="F197" s="517"/>
      <c r="G197" s="517"/>
      <c r="H197" s="517"/>
      <c r="I197" s="517"/>
      <c r="J197" s="517"/>
      <c r="K197" s="517"/>
      <c r="L197" s="517"/>
      <c r="M197" s="517"/>
      <c r="N197" s="517"/>
      <c r="O197" s="517"/>
      <c r="P197" s="517"/>
      <c r="Q197" s="517"/>
      <c r="R197" s="517"/>
      <c r="S197" s="517"/>
      <c r="T197" s="517"/>
      <c r="U197" s="517"/>
      <c r="V197" s="517"/>
      <c r="W197" s="517"/>
      <c r="X197" s="517"/>
      <c r="Y197" s="517"/>
      <c r="Z197" s="517"/>
      <c r="AA197" s="517"/>
      <c r="AB197" s="517"/>
      <c r="AC197" s="517"/>
      <c r="AD197" s="517"/>
      <c r="AE197" s="517"/>
      <c r="AF197" s="517"/>
      <c r="AG197" s="517"/>
      <c r="AH197" s="517"/>
      <c r="AI197" s="517"/>
      <c r="AJ197" s="517"/>
      <c r="AK197" s="517"/>
      <c r="AL197" s="517"/>
      <c r="AM197" s="517"/>
      <c r="AN197" s="517"/>
    </row>
    <row r="198" spans="1:40" ht="9.9" customHeight="1">
      <c r="C198" s="211"/>
      <c r="D198" s="211"/>
      <c r="E198" s="206"/>
      <c r="F198" s="206"/>
      <c r="G198" s="206"/>
      <c r="H198" s="206"/>
      <c r="I198" s="206"/>
      <c r="J198" s="206"/>
      <c r="K198" s="206"/>
      <c r="L198" s="206"/>
      <c r="M198" s="206"/>
      <c r="N198" s="206"/>
      <c r="O198" s="206"/>
      <c r="P198" s="206"/>
      <c r="Q198" s="206"/>
      <c r="R198" s="206"/>
      <c r="S198" s="206"/>
      <c r="T198" s="206"/>
      <c r="U198" s="206"/>
      <c r="V198" s="206"/>
      <c r="W198" s="206"/>
      <c r="X198" s="206"/>
      <c r="Y198" s="206"/>
      <c r="Z198" s="206"/>
      <c r="AA198" s="206"/>
      <c r="AB198" s="206"/>
      <c r="AC198" s="206"/>
      <c r="AD198" s="206"/>
      <c r="AE198" s="206"/>
      <c r="AF198" s="206"/>
      <c r="AG198" s="206"/>
      <c r="AH198" s="206"/>
      <c r="AI198" s="209"/>
      <c r="AJ198" s="209"/>
      <c r="AK198" s="209"/>
      <c r="AL198" s="209"/>
      <c r="AM198" s="209"/>
      <c r="AN198" s="209"/>
    </row>
    <row r="199" spans="1:40" ht="17.25" customHeight="1">
      <c r="B199" s="207" t="s">
        <v>375</v>
      </c>
    </row>
    <row r="200" spans="1:40" ht="30" customHeight="1">
      <c r="C200" s="359">
        <v>1</v>
      </c>
      <c r="D200" s="359"/>
      <c r="E200" s="361" t="s">
        <v>182</v>
      </c>
      <c r="F200" s="361"/>
      <c r="G200" s="361"/>
      <c r="H200" s="361"/>
      <c r="I200" s="361"/>
      <c r="J200" s="361"/>
      <c r="K200" s="361"/>
      <c r="L200" s="361"/>
      <c r="M200" s="361"/>
      <c r="N200" s="361"/>
      <c r="O200" s="361"/>
      <c r="P200" s="361"/>
      <c r="Q200" s="361"/>
      <c r="R200" s="361"/>
      <c r="S200" s="361"/>
      <c r="T200" s="361"/>
      <c r="U200" s="361"/>
      <c r="V200" s="361"/>
      <c r="W200" s="361"/>
      <c r="X200" s="361"/>
      <c r="Y200" s="361"/>
      <c r="Z200" s="361"/>
      <c r="AA200" s="361"/>
      <c r="AB200" s="361"/>
      <c r="AC200" s="361"/>
      <c r="AD200" s="361"/>
      <c r="AE200" s="361"/>
      <c r="AF200" s="361"/>
      <c r="AG200" s="361"/>
      <c r="AH200" s="361"/>
      <c r="AI200" s="363"/>
      <c r="AJ200" s="363"/>
      <c r="AK200" s="363"/>
      <c r="AL200" s="363"/>
      <c r="AM200" s="363"/>
      <c r="AN200" s="363"/>
    </row>
    <row r="201" spans="1:40" ht="9.9" customHeight="1">
      <c r="C201" s="291"/>
      <c r="D201" s="291"/>
      <c r="E201" s="292"/>
      <c r="F201" s="292"/>
      <c r="G201" s="292"/>
      <c r="H201" s="292"/>
      <c r="I201" s="292"/>
      <c r="J201" s="292"/>
      <c r="K201" s="292"/>
      <c r="L201" s="292"/>
      <c r="M201" s="292"/>
      <c r="N201" s="292"/>
      <c r="O201" s="292"/>
      <c r="P201" s="292"/>
      <c r="Q201" s="292"/>
      <c r="R201" s="292"/>
      <c r="S201" s="292"/>
      <c r="T201" s="292"/>
      <c r="U201" s="292"/>
      <c r="V201" s="292"/>
      <c r="W201" s="292"/>
      <c r="X201" s="292"/>
      <c r="Y201" s="292"/>
      <c r="Z201" s="292"/>
      <c r="AA201" s="292"/>
      <c r="AB201" s="292"/>
      <c r="AC201" s="292"/>
      <c r="AD201" s="292"/>
      <c r="AE201" s="292"/>
      <c r="AF201" s="292"/>
      <c r="AG201" s="292"/>
      <c r="AH201" s="292"/>
      <c r="AI201" s="290"/>
      <c r="AJ201" s="290"/>
      <c r="AK201" s="290"/>
      <c r="AL201" s="290"/>
      <c r="AM201" s="290"/>
      <c r="AN201" s="290"/>
    </row>
    <row r="202" spans="1:40" ht="17.25" customHeight="1">
      <c r="B202" s="207" t="s">
        <v>642</v>
      </c>
    </row>
    <row r="203" spans="1:40" ht="64.5" customHeight="1">
      <c r="A203" s="209"/>
      <c r="B203" s="209" t="s">
        <v>30</v>
      </c>
      <c r="C203" s="484">
        <v>1</v>
      </c>
      <c r="D203" s="485"/>
      <c r="E203" s="369" t="s">
        <v>304</v>
      </c>
      <c r="F203" s="370"/>
      <c r="G203" s="370"/>
      <c r="H203" s="370"/>
      <c r="I203" s="370"/>
      <c r="J203" s="370"/>
      <c r="K203" s="370"/>
      <c r="L203" s="370"/>
      <c r="M203" s="370"/>
      <c r="N203" s="370"/>
      <c r="O203" s="370"/>
      <c r="P203" s="370"/>
      <c r="Q203" s="370"/>
      <c r="R203" s="370"/>
      <c r="S203" s="370"/>
      <c r="T203" s="370"/>
      <c r="U203" s="370"/>
      <c r="V203" s="370"/>
      <c r="W203" s="370"/>
      <c r="X203" s="370"/>
      <c r="Y203" s="370"/>
      <c r="Z203" s="370"/>
      <c r="AA203" s="370"/>
      <c r="AB203" s="370"/>
      <c r="AC203" s="370"/>
      <c r="AD203" s="370"/>
      <c r="AE203" s="370"/>
      <c r="AF203" s="370"/>
      <c r="AG203" s="370"/>
      <c r="AH203" s="371"/>
      <c r="AI203" s="503"/>
      <c r="AJ203" s="504"/>
      <c r="AK203" s="504"/>
      <c r="AL203" s="504"/>
      <c r="AM203" s="504"/>
      <c r="AN203" s="505"/>
    </row>
    <row r="204" spans="1:40" ht="29.25" customHeight="1">
      <c r="A204" s="209"/>
      <c r="B204" s="209" t="s">
        <v>30</v>
      </c>
      <c r="C204" s="474">
        <v>2</v>
      </c>
      <c r="D204" s="474"/>
      <c r="E204" s="475" t="s">
        <v>305</v>
      </c>
      <c r="F204" s="475"/>
      <c r="G204" s="475"/>
      <c r="H204" s="475"/>
      <c r="I204" s="475"/>
      <c r="J204" s="475"/>
      <c r="K204" s="475"/>
      <c r="L204" s="475"/>
      <c r="M204" s="475"/>
      <c r="N204" s="475"/>
      <c r="O204" s="475"/>
      <c r="P204" s="475"/>
      <c r="Q204" s="475"/>
      <c r="R204" s="475"/>
      <c r="S204" s="475"/>
      <c r="T204" s="475"/>
      <c r="U204" s="475"/>
      <c r="V204" s="475"/>
      <c r="W204" s="475"/>
      <c r="X204" s="475"/>
      <c r="Y204" s="475"/>
      <c r="Z204" s="475"/>
      <c r="AA204" s="475"/>
      <c r="AB204" s="475"/>
      <c r="AC204" s="475"/>
      <c r="AD204" s="475"/>
      <c r="AE204" s="475"/>
      <c r="AF204" s="475"/>
      <c r="AG204" s="475"/>
      <c r="AH204" s="475"/>
      <c r="AI204" s="363"/>
      <c r="AJ204" s="363"/>
      <c r="AK204" s="363"/>
      <c r="AL204" s="363"/>
      <c r="AM204" s="363"/>
      <c r="AN204" s="363"/>
    </row>
    <row r="205" spans="1:40" ht="29.25" customHeight="1">
      <c r="A205" s="209"/>
      <c r="B205" s="209" t="s">
        <v>30</v>
      </c>
      <c r="C205" s="474">
        <v>3</v>
      </c>
      <c r="D205" s="474"/>
      <c r="E205" s="475" t="s">
        <v>306</v>
      </c>
      <c r="F205" s="475"/>
      <c r="G205" s="475"/>
      <c r="H205" s="475"/>
      <c r="I205" s="475"/>
      <c r="J205" s="475"/>
      <c r="K205" s="475"/>
      <c r="L205" s="475"/>
      <c r="M205" s="475"/>
      <c r="N205" s="475"/>
      <c r="O205" s="475"/>
      <c r="P205" s="475"/>
      <c r="Q205" s="475"/>
      <c r="R205" s="475"/>
      <c r="S205" s="475"/>
      <c r="T205" s="475"/>
      <c r="U205" s="475"/>
      <c r="V205" s="475"/>
      <c r="W205" s="475"/>
      <c r="X205" s="475"/>
      <c r="Y205" s="475"/>
      <c r="Z205" s="475"/>
      <c r="AA205" s="475"/>
      <c r="AB205" s="475"/>
      <c r="AC205" s="475"/>
      <c r="AD205" s="475"/>
      <c r="AE205" s="475"/>
      <c r="AF205" s="475"/>
      <c r="AG205" s="475"/>
      <c r="AH205" s="475"/>
      <c r="AI205" s="363"/>
      <c r="AJ205" s="363"/>
      <c r="AK205" s="363"/>
      <c r="AL205" s="363"/>
      <c r="AM205" s="363"/>
      <c r="AN205" s="363"/>
    </row>
    <row r="206" spans="1:40" ht="9.9" customHeight="1">
      <c r="C206" s="211"/>
      <c r="D206" s="211"/>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c r="AC206" s="206"/>
      <c r="AD206" s="206"/>
      <c r="AE206" s="206"/>
      <c r="AF206" s="206"/>
      <c r="AG206" s="206"/>
      <c r="AH206" s="206"/>
      <c r="AI206" s="209"/>
      <c r="AJ206" s="209"/>
      <c r="AK206" s="209"/>
      <c r="AL206" s="209"/>
      <c r="AM206" s="209"/>
      <c r="AN206" s="209"/>
    </row>
    <row r="207" spans="1:40" ht="18" customHeight="1">
      <c r="A207" s="209"/>
      <c r="B207" s="226" t="s">
        <v>643</v>
      </c>
      <c r="C207" s="228"/>
      <c r="D207" s="228"/>
      <c r="E207" s="240"/>
      <c r="F207" s="240"/>
      <c r="G207" s="240"/>
      <c r="H207" s="240"/>
      <c r="I207" s="240"/>
      <c r="J207" s="240"/>
      <c r="K207" s="240"/>
      <c r="L207" s="240"/>
      <c r="M207" s="240"/>
      <c r="N207" s="240"/>
      <c r="O207" s="240"/>
      <c r="P207" s="240"/>
      <c r="Q207" s="240"/>
      <c r="R207" s="240"/>
      <c r="S207" s="240"/>
      <c r="T207" s="240"/>
      <c r="U207" s="240"/>
      <c r="V207" s="240"/>
      <c r="W207" s="240"/>
      <c r="X207" s="240"/>
      <c r="Y207" s="240"/>
      <c r="Z207" s="240"/>
      <c r="AA207" s="240"/>
      <c r="AB207" s="240"/>
      <c r="AC207" s="240"/>
      <c r="AD207" s="240"/>
      <c r="AE207" s="240"/>
      <c r="AF207" s="240"/>
      <c r="AG207" s="240"/>
      <c r="AH207" s="240"/>
      <c r="AI207" s="241"/>
      <c r="AJ207" s="241"/>
      <c r="AK207" s="241"/>
      <c r="AL207" s="241"/>
      <c r="AM207" s="241"/>
      <c r="AN207" s="241"/>
    </row>
    <row r="208" spans="1:40" s="213" customFormat="1" ht="30" customHeight="1">
      <c r="C208" s="359">
        <v>1</v>
      </c>
      <c r="D208" s="359"/>
      <c r="E208" s="361" t="s">
        <v>615</v>
      </c>
      <c r="F208" s="361"/>
      <c r="G208" s="361"/>
      <c r="H208" s="361"/>
      <c r="I208" s="361"/>
      <c r="J208" s="361"/>
      <c r="K208" s="361"/>
      <c r="L208" s="361"/>
      <c r="M208" s="361"/>
      <c r="N208" s="361"/>
      <c r="O208" s="361"/>
      <c r="P208" s="361"/>
      <c r="Q208" s="361"/>
      <c r="R208" s="361"/>
      <c r="S208" s="361"/>
      <c r="T208" s="361"/>
      <c r="U208" s="361"/>
      <c r="V208" s="361"/>
      <c r="W208" s="361"/>
      <c r="X208" s="361"/>
      <c r="Y208" s="361"/>
      <c r="Z208" s="361"/>
      <c r="AA208" s="361"/>
      <c r="AB208" s="361"/>
      <c r="AC208" s="361"/>
      <c r="AD208" s="361"/>
      <c r="AE208" s="361"/>
      <c r="AF208" s="361"/>
      <c r="AG208" s="361"/>
      <c r="AH208" s="361"/>
      <c r="AI208" s="363"/>
      <c r="AJ208" s="363"/>
      <c r="AK208" s="363"/>
      <c r="AL208" s="363"/>
      <c r="AM208" s="363"/>
      <c r="AN208" s="363"/>
    </row>
    <row r="209" spans="2:40" s="213" customFormat="1" ht="30" customHeight="1">
      <c r="C209" s="359">
        <v>2</v>
      </c>
      <c r="D209" s="359"/>
      <c r="E209" s="361" t="s">
        <v>373</v>
      </c>
      <c r="F209" s="361"/>
      <c r="G209" s="361"/>
      <c r="H209" s="361"/>
      <c r="I209" s="361"/>
      <c r="J209" s="361"/>
      <c r="K209" s="361"/>
      <c r="L209" s="361"/>
      <c r="M209" s="361"/>
      <c r="N209" s="361"/>
      <c r="O209" s="361"/>
      <c r="P209" s="361"/>
      <c r="Q209" s="361"/>
      <c r="R209" s="361"/>
      <c r="S209" s="361"/>
      <c r="T209" s="361"/>
      <c r="U209" s="361"/>
      <c r="V209" s="361"/>
      <c r="W209" s="361"/>
      <c r="X209" s="361"/>
      <c r="Y209" s="361"/>
      <c r="Z209" s="361"/>
      <c r="AA209" s="361"/>
      <c r="AB209" s="361"/>
      <c r="AC209" s="361"/>
      <c r="AD209" s="361"/>
      <c r="AE209" s="361"/>
      <c r="AF209" s="361"/>
      <c r="AG209" s="361"/>
      <c r="AH209" s="361"/>
      <c r="AI209" s="363"/>
      <c r="AJ209" s="363"/>
      <c r="AK209" s="363"/>
      <c r="AL209" s="363"/>
      <c r="AM209" s="363"/>
      <c r="AN209" s="363"/>
    </row>
    <row r="210" spans="2:40" s="213" customFormat="1" ht="30" customHeight="1">
      <c r="C210" s="224"/>
      <c r="D210" s="224"/>
      <c r="E210" s="490" t="s">
        <v>632</v>
      </c>
      <c r="F210" s="490"/>
      <c r="G210" s="490"/>
      <c r="H210" s="490"/>
      <c r="I210" s="490"/>
      <c r="J210" s="490"/>
      <c r="K210" s="490"/>
      <c r="L210" s="490"/>
      <c r="M210" s="490"/>
      <c r="N210" s="490"/>
      <c r="O210" s="490"/>
      <c r="P210" s="490"/>
      <c r="Q210" s="490"/>
      <c r="R210" s="490"/>
      <c r="S210" s="490"/>
      <c r="T210" s="490"/>
      <c r="U210" s="490"/>
      <c r="V210" s="490"/>
      <c r="W210" s="490"/>
      <c r="X210" s="490"/>
      <c r="Y210" s="490"/>
      <c r="Z210" s="490"/>
      <c r="AA210" s="490"/>
      <c r="AB210" s="490"/>
      <c r="AC210" s="490"/>
      <c r="AD210" s="490"/>
      <c r="AE210" s="490"/>
      <c r="AF210" s="490"/>
      <c r="AG210" s="490"/>
      <c r="AH210" s="490"/>
      <c r="AI210" s="490"/>
      <c r="AJ210" s="490"/>
      <c r="AK210" s="490"/>
      <c r="AL210" s="490"/>
      <c r="AM210" s="490"/>
      <c r="AN210" s="490"/>
    </row>
    <row r="211" spans="2:40" ht="9.9" customHeight="1">
      <c r="C211" s="211"/>
      <c r="D211" s="211"/>
      <c r="E211" s="206"/>
      <c r="F211" s="206"/>
      <c r="G211" s="206"/>
      <c r="H211" s="206"/>
      <c r="I211" s="206"/>
      <c r="J211" s="206"/>
      <c r="K211" s="206"/>
      <c r="L211" s="206"/>
      <c r="M211" s="206"/>
      <c r="N211" s="206"/>
      <c r="O211" s="206"/>
      <c r="P211" s="206"/>
      <c r="Q211" s="206"/>
      <c r="R211" s="206"/>
      <c r="S211" s="206"/>
      <c r="T211" s="206"/>
      <c r="U211" s="206"/>
      <c r="V211" s="206"/>
      <c r="W211" s="206"/>
      <c r="X211" s="206"/>
      <c r="Y211" s="206"/>
      <c r="Z211" s="206"/>
      <c r="AA211" s="206"/>
      <c r="AB211" s="206"/>
      <c r="AC211" s="206"/>
      <c r="AD211" s="206"/>
      <c r="AE211" s="206"/>
      <c r="AF211" s="206"/>
      <c r="AG211" s="206"/>
      <c r="AH211" s="206"/>
      <c r="AI211" s="209"/>
      <c r="AJ211" s="209"/>
      <c r="AK211" s="209"/>
      <c r="AL211" s="209"/>
      <c r="AM211" s="209"/>
      <c r="AN211" s="209"/>
    </row>
    <row r="212" spans="2:40" s="213" customFormat="1" ht="19.05" customHeight="1">
      <c r="B212" s="271" t="s">
        <v>644</v>
      </c>
      <c r="C212" s="224"/>
      <c r="D212" s="224"/>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c r="AA212" s="210"/>
      <c r="AB212" s="210"/>
      <c r="AC212" s="210"/>
      <c r="AD212" s="210"/>
      <c r="AE212" s="210"/>
      <c r="AF212" s="210"/>
      <c r="AG212" s="210"/>
      <c r="AH212" s="210"/>
    </row>
    <row r="213" spans="2:40" s="213" customFormat="1" ht="30" customHeight="1">
      <c r="C213" s="473">
        <v>1</v>
      </c>
      <c r="D213" s="388"/>
      <c r="E213" s="366" t="s">
        <v>183</v>
      </c>
      <c r="F213" s="367"/>
      <c r="G213" s="367"/>
      <c r="H213" s="367"/>
      <c r="I213" s="367"/>
      <c r="J213" s="367"/>
      <c r="K213" s="367"/>
      <c r="L213" s="367"/>
      <c r="M213" s="367"/>
      <c r="N213" s="367"/>
      <c r="O213" s="367"/>
      <c r="P213" s="367"/>
      <c r="Q213" s="367"/>
      <c r="R213" s="367"/>
      <c r="S213" s="367"/>
      <c r="T213" s="367"/>
      <c r="U213" s="367"/>
      <c r="V213" s="367"/>
      <c r="W213" s="367"/>
      <c r="X213" s="367"/>
      <c r="Y213" s="367"/>
      <c r="Z213" s="367"/>
      <c r="AA213" s="367"/>
      <c r="AB213" s="367"/>
      <c r="AC213" s="367"/>
      <c r="AD213" s="367"/>
      <c r="AE213" s="367"/>
      <c r="AF213" s="367"/>
      <c r="AG213" s="367"/>
      <c r="AH213" s="368"/>
      <c r="AI213" s="363"/>
      <c r="AJ213" s="363"/>
      <c r="AK213" s="363"/>
      <c r="AL213" s="363"/>
      <c r="AM213" s="363"/>
      <c r="AN213" s="363"/>
    </row>
    <row r="214" spans="2:40" s="213" customFormat="1" ht="30" customHeight="1">
      <c r="C214" s="473">
        <v>2</v>
      </c>
      <c r="D214" s="388"/>
      <c r="E214" s="366" t="s">
        <v>401</v>
      </c>
      <c r="F214" s="367"/>
      <c r="G214" s="367"/>
      <c r="H214" s="367"/>
      <c r="I214" s="367"/>
      <c r="J214" s="367"/>
      <c r="K214" s="367"/>
      <c r="L214" s="367"/>
      <c r="M214" s="367"/>
      <c r="N214" s="367"/>
      <c r="O214" s="367"/>
      <c r="P214" s="367"/>
      <c r="Q214" s="367"/>
      <c r="R214" s="367"/>
      <c r="S214" s="367"/>
      <c r="T214" s="367"/>
      <c r="U214" s="367"/>
      <c r="V214" s="367"/>
      <c r="W214" s="367"/>
      <c r="X214" s="367"/>
      <c r="Y214" s="367"/>
      <c r="Z214" s="367"/>
      <c r="AA214" s="367"/>
      <c r="AB214" s="367"/>
      <c r="AC214" s="367"/>
      <c r="AD214" s="367"/>
      <c r="AE214" s="367"/>
      <c r="AF214" s="367"/>
      <c r="AG214" s="367"/>
      <c r="AH214" s="368"/>
      <c r="AI214" s="363"/>
      <c r="AJ214" s="363"/>
      <c r="AK214" s="363"/>
      <c r="AL214" s="363"/>
      <c r="AM214" s="363"/>
      <c r="AN214" s="363"/>
    </row>
    <row r="215" spans="2:40" s="213" customFormat="1" ht="30" customHeight="1">
      <c r="C215" s="473">
        <v>3</v>
      </c>
      <c r="D215" s="388"/>
      <c r="E215" s="366" t="s">
        <v>184</v>
      </c>
      <c r="F215" s="367"/>
      <c r="G215" s="367"/>
      <c r="H215" s="367"/>
      <c r="I215" s="367"/>
      <c r="J215" s="367"/>
      <c r="K215" s="367"/>
      <c r="L215" s="367"/>
      <c r="M215" s="367"/>
      <c r="N215" s="367"/>
      <c r="O215" s="367"/>
      <c r="P215" s="367"/>
      <c r="Q215" s="367"/>
      <c r="R215" s="367"/>
      <c r="S215" s="367"/>
      <c r="T215" s="367"/>
      <c r="U215" s="367"/>
      <c r="V215" s="367"/>
      <c r="W215" s="367"/>
      <c r="X215" s="367"/>
      <c r="Y215" s="367"/>
      <c r="Z215" s="367"/>
      <c r="AA215" s="367"/>
      <c r="AB215" s="367"/>
      <c r="AC215" s="367"/>
      <c r="AD215" s="367"/>
      <c r="AE215" s="367"/>
      <c r="AF215" s="367"/>
      <c r="AG215" s="367"/>
      <c r="AH215" s="368"/>
      <c r="AI215" s="363"/>
      <c r="AJ215" s="363"/>
      <c r="AK215" s="363"/>
      <c r="AL215" s="363"/>
      <c r="AM215" s="363"/>
      <c r="AN215" s="363"/>
    </row>
    <row r="216" spans="2:40" s="213" customFormat="1" ht="30" customHeight="1">
      <c r="C216" s="359">
        <v>4</v>
      </c>
      <c r="D216" s="359"/>
      <c r="E216" s="361" t="s">
        <v>185</v>
      </c>
      <c r="F216" s="361"/>
      <c r="G216" s="361"/>
      <c r="H216" s="361"/>
      <c r="I216" s="361"/>
      <c r="J216" s="361"/>
      <c r="K216" s="361"/>
      <c r="L216" s="361"/>
      <c r="M216" s="361"/>
      <c r="N216" s="361"/>
      <c r="O216" s="361"/>
      <c r="P216" s="361"/>
      <c r="Q216" s="361"/>
      <c r="R216" s="361"/>
      <c r="S216" s="361"/>
      <c r="T216" s="361"/>
      <c r="U216" s="361"/>
      <c r="V216" s="361"/>
      <c r="W216" s="361"/>
      <c r="X216" s="361"/>
      <c r="Y216" s="361"/>
      <c r="Z216" s="359" t="s">
        <v>186</v>
      </c>
      <c r="AA216" s="359"/>
      <c r="AB216" s="359"/>
      <c r="AC216" s="531"/>
      <c r="AD216" s="531"/>
      <c r="AE216" s="531"/>
      <c r="AF216" s="531"/>
      <c r="AG216" s="531"/>
      <c r="AH216" s="531"/>
      <c r="AI216" s="531"/>
      <c r="AJ216" s="531"/>
      <c r="AK216" s="531"/>
      <c r="AL216" s="531"/>
      <c r="AM216" s="531"/>
      <c r="AN216" s="531"/>
    </row>
    <row r="217" spans="2:40" s="213" customFormat="1" ht="30" customHeight="1">
      <c r="C217" s="224"/>
      <c r="D217" s="224"/>
      <c r="E217" s="490" t="s">
        <v>22</v>
      </c>
      <c r="F217" s="490"/>
      <c r="G217" s="490"/>
      <c r="H217" s="490"/>
      <c r="I217" s="490"/>
      <c r="J217" s="490"/>
      <c r="K217" s="490"/>
      <c r="L217" s="490"/>
      <c r="M217" s="490"/>
      <c r="N217" s="490"/>
      <c r="O217" s="490"/>
      <c r="P217" s="490"/>
      <c r="Q217" s="490"/>
      <c r="R217" s="490"/>
      <c r="S217" s="490"/>
      <c r="T217" s="490"/>
      <c r="U217" s="490"/>
      <c r="V217" s="490"/>
      <c r="W217" s="490"/>
      <c r="X217" s="490"/>
      <c r="Y217" s="490"/>
      <c r="Z217" s="490"/>
      <c r="AA217" s="490"/>
      <c r="AB217" s="490"/>
      <c r="AC217" s="490"/>
      <c r="AD217" s="490"/>
      <c r="AE217" s="490"/>
      <c r="AF217" s="490"/>
      <c r="AG217" s="490"/>
      <c r="AH217" s="490"/>
      <c r="AI217" s="490"/>
      <c r="AJ217" s="490"/>
      <c r="AK217" s="490"/>
      <c r="AL217" s="490"/>
      <c r="AM217" s="490"/>
      <c r="AN217" s="490"/>
    </row>
    <row r="218" spans="2:40" ht="9.9" customHeight="1">
      <c r="C218" s="211"/>
      <c r="D218" s="211"/>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c r="AC218" s="206"/>
      <c r="AD218" s="206"/>
      <c r="AE218" s="206"/>
      <c r="AF218" s="206"/>
      <c r="AG218" s="206"/>
      <c r="AH218" s="206"/>
      <c r="AI218" s="209"/>
      <c r="AJ218" s="209"/>
      <c r="AK218" s="209"/>
      <c r="AL218" s="209"/>
      <c r="AM218" s="209"/>
      <c r="AN218" s="209"/>
    </row>
    <row r="219" spans="2:40" ht="17.25" customHeight="1">
      <c r="B219" s="207" t="s">
        <v>645</v>
      </c>
      <c r="C219" s="211"/>
      <c r="D219" s="211"/>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6"/>
      <c r="AC219" s="206"/>
      <c r="AD219" s="206"/>
      <c r="AE219" s="206"/>
      <c r="AF219" s="206"/>
      <c r="AG219" s="206"/>
      <c r="AH219" s="206"/>
      <c r="AI219" s="209"/>
      <c r="AJ219" s="209"/>
      <c r="AK219" s="209"/>
      <c r="AL219" s="209"/>
      <c r="AM219" s="209"/>
      <c r="AN219" s="209"/>
    </row>
    <row r="220" spans="2:40" ht="30" customHeight="1">
      <c r="C220" s="474">
        <v>1</v>
      </c>
      <c r="D220" s="474"/>
      <c r="E220" s="361" t="s">
        <v>187</v>
      </c>
      <c r="F220" s="361"/>
      <c r="G220" s="361"/>
      <c r="H220" s="361"/>
      <c r="I220" s="361"/>
      <c r="J220" s="361"/>
      <c r="K220" s="361"/>
      <c r="L220" s="361"/>
      <c r="M220" s="361"/>
      <c r="N220" s="361"/>
      <c r="O220" s="361"/>
      <c r="P220" s="361"/>
      <c r="Q220" s="361"/>
      <c r="R220" s="361"/>
      <c r="S220" s="361"/>
      <c r="T220" s="361"/>
      <c r="U220" s="361"/>
      <c r="V220" s="361"/>
      <c r="W220" s="361"/>
      <c r="X220" s="361"/>
      <c r="Y220" s="361"/>
      <c r="Z220" s="361"/>
      <c r="AA220" s="361"/>
      <c r="AB220" s="361"/>
      <c r="AC220" s="361"/>
      <c r="AD220" s="361"/>
      <c r="AE220" s="361"/>
      <c r="AF220" s="361"/>
      <c r="AG220" s="361"/>
      <c r="AH220" s="361"/>
      <c r="AI220" s="363"/>
      <c r="AJ220" s="363"/>
      <c r="AK220" s="363"/>
      <c r="AL220" s="363"/>
      <c r="AM220" s="363"/>
      <c r="AN220" s="363"/>
    </row>
    <row r="221" spans="2:40" ht="9.9" customHeight="1">
      <c r="C221" s="211"/>
      <c r="D221" s="211"/>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206"/>
      <c r="AA221" s="206"/>
      <c r="AB221" s="206"/>
      <c r="AC221" s="206"/>
      <c r="AD221" s="206"/>
      <c r="AE221" s="206"/>
      <c r="AF221" s="206"/>
      <c r="AG221" s="206"/>
      <c r="AH221" s="206"/>
      <c r="AI221" s="211"/>
      <c r="AJ221" s="211"/>
      <c r="AK221" s="211"/>
      <c r="AL221" s="211"/>
      <c r="AM221" s="211"/>
      <c r="AN221" s="211"/>
    </row>
    <row r="222" spans="2:40" ht="17.25" customHeight="1">
      <c r="B222" s="207" t="s">
        <v>646</v>
      </c>
      <c r="C222" s="211"/>
      <c r="D222" s="211"/>
      <c r="E222" s="206"/>
      <c r="F222" s="206"/>
      <c r="G222" s="206"/>
      <c r="H222" s="206"/>
      <c r="I222" s="206"/>
      <c r="J222" s="206"/>
      <c r="K222" s="206"/>
      <c r="L222" s="206"/>
      <c r="M222" s="206"/>
      <c r="N222" s="206"/>
      <c r="O222" s="206"/>
      <c r="P222" s="206"/>
      <c r="Q222" s="206"/>
      <c r="R222" s="206"/>
      <c r="S222" s="206"/>
      <c r="T222" s="206"/>
      <c r="U222" s="206"/>
      <c r="V222" s="206"/>
      <c r="W222" s="206"/>
      <c r="X222" s="206"/>
      <c r="Y222" s="206"/>
      <c r="Z222" s="206"/>
      <c r="AA222" s="206"/>
      <c r="AB222" s="206"/>
      <c r="AC222" s="206"/>
      <c r="AD222" s="206"/>
      <c r="AE222" s="206"/>
      <c r="AF222" s="206"/>
      <c r="AG222" s="206"/>
      <c r="AH222" s="206"/>
      <c r="AI222" s="211"/>
      <c r="AJ222" s="211"/>
      <c r="AK222" s="211"/>
      <c r="AL222" s="211"/>
      <c r="AM222" s="211"/>
      <c r="AN222" s="211"/>
    </row>
    <row r="223" spans="2:40" ht="30" customHeight="1">
      <c r="C223" s="359">
        <v>1</v>
      </c>
      <c r="D223" s="359"/>
      <c r="E223" s="361" t="s">
        <v>277</v>
      </c>
      <c r="F223" s="361"/>
      <c r="G223" s="361"/>
      <c r="H223" s="361"/>
      <c r="I223" s="361"/>
      <c r="J223" s="361"/>
      <c r="K223" s="361"/>
      <c r="L223" s="361"/>
      <c r="M223" s="361"/>
      <c r="N223" s="361"/>
      <c r="O223" s="361"/>
      <c r="P223" s="361"/>
      <c r="Q223" s="361"/>
      <c r="R223" s="361"/>
      <c r="S223" s="361"/>
      <c r="T223" s="361"/>
      <c r="U223" s="361"/>
      <c r="V223" s="361"/>
      <c r="W223" s="361"/>
      <c r="X223" s="361"/>
      <c r="Y223" s="361"/>
      <c r="Z223" s="361"/>
      <c r="AA223" s="361"/>
      <c r="AB223" s="361"/>
      <c r="AC223" s="361"/>
      <c r="AD223" s="361"/>
      <c r="AE223" s="361"/>
      <c r="AF223" s="361"/>
      <c r="AG223" s="361"/>
      <c r="AH223" s="361"/>
      <c r="AI223" s="363"/>
      <c r="AJ223" s="363"/>
      <c r="AK223" s="363"/>
      <c r="AL223" s="363"/>
      <c r="AM223" s="363"/>
      <c r="AN223" s="363"/>
    </row>
    <row r="224" spans="2:40" ht="9.9" customHeight="1">
      <c r="C224" s="211"/>
      <c r="D224" s="211"/>
      <c r="E224" s="206"/>
      <c r="F224" s="206"/>
      <c r="G224" s="206"/>
      <c r="H224" s="206"/>
      <c r="I224" s="206"/>
      <c r="J224" s="206"/>
      <c r="K224" s="206"/>
      <c r="L224" s="206"/>
      <c r="M224" s="206"/>
      <c r="N224" s="206"/>
      <c r="O224" s="206"/>
      <c r="P224" s="206"/>
      <c r="Q224" s="206"/>
      <c r="R224" s="206"/>
      <c r="S224" s="206"/>
      <c r="T224" s="206"/>
      <c r="U224" s="206"/>
      <c r="V224" s="206"/>
      <c r="W224" s="206"/>
      <c r="X224" s="206"/>
      <c r="Y224" s="206"/>
      <c r="Z224" s="206"/>
      <c r="AA224" s="206"/>
      <c r="AB224" s="206"/>
      <c r="AC224" s="206"/>
      <c r="AD224" s="206"/>
      <c r="AE224" s="206"/>
      <c r="AF224" s="206"/>
      <c r="AG224" s="206"/>
      <c r="AH224" s="206"/>
      <c r="AI224" s="211"/>
      <c r="AJ224" s="211"/>
      <c r="AK224" s="211"/>
      <c r="AL224" s="211"/>
      <c r="AM224" s="211"/>
      <c r="AN224" s="211"/>
    </row>
    <row r="225" spans="1:40" ht="18" customHeight="1">
      <c r="A225" s="209"/>
      <c r="B225" s="226" t="s">
        <v>647</v>
      </c>
      <c r="C225" s="228"/>
      <c r="D225" s="228"/>
      <c r="E225" s="240"/>
      <c r="F225" s="240"/>
      <c r="G225" s="240"/>
      <c r="H225" s="240"/>
      <c r="I225" s="240"/>
      <c r="J225" s="240"/>
      <c r="K225" s="240"/>
      <c r="L225" s="240"/>
      <c r="M225" s="240"/>
      <c r="N225" s="240"/>
      <c r="O225" s="240"/>
      <c r="P225" s="240"/>
      <c r="Q225" s="240"/>
      <c r="R225" s="240"/>
      <c r="S225" s="240"/>
      <c r="T225" s="240"/>
      <c r="U225" s="240"/>
      <c r="V225" s="240"/>
      <c r="W225" s="240"/>
      <c r="X225" s="240"/>
      <c r="Y225" s="240"/>
      <c r="Z225" s="240"/>
      <c r="AA225" s="240"/>
      <c r="AB225" s="240"/>
      <c r="AC225" s="240"/>
      <c r="AD225" s="240"/>
      <c r="AE225" s="240"/>
      <c r="AF225" s="240"/>
      <c r="AG225" s="240"/>
      <c r="AH225" s="240"/>
      <c r="AI225" s="241"/>
      <c r="AJ225" s="241"/>
      <c r="AK225" s="241"/>
      <c r="AL225" s="241"/>
      <c r="AM225" s="241"/>
      <c r="AN225" s="241"/>
    </row>
    <row r="226" spans="1:40" ht="30" customHeight="1">
      <c r="A226" s="209"/>
      <c r="B226" s="209"/>
      <c r="C226" s="479">
        <v>1</v>
      </c>
      <c r="D226" s="480"/>
      <c r="E226" s="481" t="s">
        <v>188</v>
      </c>
      <c r="F226" s="482"/>
      <c r="G226" s="482"/>
      <c r="H226" s="482"/>
      <c r="I226" s="482"/>
      <c r="J226" s="482"/>
      <c r="K226" s="482"/>
      <c r="L226" s="482"/>
      <c r="M226" s="482"/>
      <c r="N226" s="482"/>
      <c r="O226" s="482"/>
      <c r="P226" s="482"/>
      <c r="Q226" s="482"/>
      <c r="R226" s="482"/>
      <c r="S226" s="482"/>
      <c r="T226" s="482"/>
      <c r="U226" s="482"/>
      <c r="V226" s="482"/>
      <c r="W226" s="482"/>
      <c r="X226" s="482"/>
      <c r="Y226" s="482"/>
      <c r="Z226" s="482"/>
      <c r="AA226" s="482"/>
      <c r="AB226" s="482"/>
      <c r="AC226" s="482"/>
      <c r="AD226" s="482"/>
      <c r="AE226" s="482"/>
      <c r="AF226" s="482"/>
      <c r="AG226" s="482"/>
      <c r="AH226" s="483"/>
      <c r="AI226" s="363"/>
      <c r="AJ226" s="363"/>
      <c r="AK226" s="363"/>
      <c r="AL226" s="363"/>
      <c r="AM226" s="363"/>
      <c r="AN226" s="363"/>
    </row>
    <row r="227" spans="1:40" s="220" customFormat="1" ht="30" customHeight="1">
      <c r="A227" s="241"/>
      <c r="B227" s="241"/>
      <c r="C227" s="479">
        <v>2</v>
      </c>
      <c r="D227" s="480"/>
      <c r="E227" s="481" t="s">
        <v>189</v>
      </c>
      <c r="F227" s="482"/>
      <c r="G227" s="482"/>
      <c r="H227" s="482"/>
      <c r="I227" s="482"/>
      <c r="J227" s="482"/>
      <c r="K227" s="482"/>
      <c r="L227" s="482"/>
      <c r="M227" s="482"/>
      <c r="N227" s="482"/>
      <c r="O227" s="482"/>
      <c r="P227" s="482"/>
      <c r="Q227" s="482"/>
      <c r="R227" s="482"/>
      <c r="S227" s="482"/>
      <c r="T227" s="482"/>
      <c r="U227" s="482"/>
      <c r="V227" s="482"/>
      <c r="W227" s="482"/>
      <c r="X227" s="482"/>
      <c r="Y227" s="482"/>
      <c r="Z227" s="482"/>
      <c r="AA227" s="482"/>
      <c r="AB227" s="482"/>
      <c r="AC227" s="482"/>
      <c r="AD227" s="482"/>
      <c r="AE227" s="482"/>
      <c r="AF227" s="482"/>
      <c r="AG227" s="482"/>
      <c r="AH227" s="483"/>
      <c r="AI227" s="363"/>
      <c r="AJ227" s="363"/>
      <c r="AK227" s="363"/>
      <c r="AL227" s="363"/>
      <c r="AM227" s="363"/>
      <c r="AN227" s="363"/>
    </row>
    <row r="228" spans="1:40" ht="30" customHeight="1">
      <c r="A228" s="209"/>
      <c r="B228" s="209"/>
      <c r="C228" s="479">
        <v>3</v>
      </c>
      <c r="D228" s="480"/>
      <c r="E228" s="481" t="s">
        <v>190</v>
      </c>
      <c r="F228" s="482"/>
      <c r="G228" s="482"/>
      <c r="H228" s="482"/>
      <c r="I228" s="482"/>
      <c r="J228" s="482"/>
      <c r="K228" s="482"/>
      <c r="L228" s="482"/>
      <c r="M228" s="482"/>
      <c r="N228" s="482"/>
      <c r="O228" s="482"/>
      <c r="P228" s="482"/>
      <c r="Q228" s="482"/>
      <c r="R228" s="482"/>
      <c r="S228" s="482"/>
      <c r="T228" s="482"/>
      <c r="U228" s="482"/>
      <c r="V228" s="482"/>
      <c r="W228" s="482"/>
      <c r="X228" s="482"/>
      <c r="Y228" s="482"/>
      <c r="Z228" s="482"/>
      <c r="AA228" s="482"/>
      <c r="AB228" s="482"/>
      <c r="AC228" s="482"/>
      <c r="AD228" s="482"/>
      <c r="AE228" s="482"/>
      <c r="AF228" s="482"/>
      <c r="AG228" s="482"/>
      <c r="AH228" s="483"/>
      <c r="AI228" s="363"/>
      <c r="AJ228" s="363"/>
      <c r="AK228" s="363"/>
      <c r="AL228" s="363"/>
      <c r="AM228" s="363"/>
      <c r="AN228" s="363"/>
    </row>
    <row r="229" spans="1:40" ht="30" customHeight="1">
      <c r="A229" s="209"/>
      <c r="B229" s="209"/>
      <c r="C229" s="479">
        <v>4</v>
      </c>
      <c r="D229" s="480"/>
      <c r="E229" s="481" t="s">
        <v>191</v>
      </c>
      <c r="F229" s="482"/>
      <c r="G229" s="482"/>
      <c r="H229" s="482"/>
      <c r="I229" s="482"/>
      <c r="J229" s="482"/>
      <c r="K229" s="482"/>
      <c r="L229" s="482"/>
      <c r="M229" s="482"/>
      <c r="N229" s="482"/>
      <c r="O229" s="482"/>
      <c r="P229" s="482"/>
      <c r="Q229" s="482"/>
      <c r="R229" s="482"/>
      <c r="S229" s="482"/>
      <c r="T229" s="482"/>
      <c r="U229" s="482"/>
      <c r="V229" s="482"/>
      <c r="W229" s="482"/>
      <c r="X229" s="482"/>
      <c r="Y229" s="482"/>
      <c r="Z229" s="482"/>
      <c r="AA229" s="482"/>
      <c r="AB229" s="482"/>
      <c r="AC229" s="482"/>
      <c r="AD229" s="482"/>
      <c r="AE229" s="482"/>
      <c r="AF229" s="482"/>
      <c r="AG229" s="482"/>
      <c r="AH229" s="483"/>
      <c r="AI229" s="363"/>
      <c r="AJ229" s="363"/>
      <c r="AK229" s="363"/>
      <c r="AL229" s="363"/>
      <c r="AM229" s="363"/>
      <c r="AN229" s="363"/>
    </row>
    <row r="230" spans="1:40" ht="30" customHeight="1">
      <c r="A230" s="209"/>
      <c r="B230" s="209"/>
      <c r="C230" s="479">
        <v>5</v>
      </c>
      <c r="D230" s="480"/>
      <c r="E230" s="481" t="s">
        <v>192</v>
      </c>
      <c r="F230" s="482"/>
      <c r="G230" s="482"/>
      <c r="H230" s="482"/>
      <c r="I230" s="482"/>
      <c r="J230" s="482"/>
      <c r="K230" s="482"/>
      <c r="L230" s="482"/>
      <c r="M230" s="482"/>
      <c r="N230" s="482"/>
      <c r="O230" s="482"/>
      <c r="P230" s="482"/>
      <c r="Q230" s="482"/>
      <c r="R230" s="482"/>
      <c r="S230" s="482"/>
      <c r="T230" s="482"/>
      <c r="U230" s="482"/>
      <c r="V230" s="482"/>
      <c r="W230" s="482"/>
      <c r="X230" s="482"/>
      <c r="Y230" s="482"/>
      <c r="Z230" s="482"/>
      <c r="AA230" s="482"/>
      <c r="AB230" s="482"/>
      <c r="AC230" s="482"/>
      <c r="AD230" s="482"/>
      <c r="AE230" s="482"/>
      <c r="AF230" s="482"/>
      <c r="AG230" s="482"/>
      <c r="AH230" s="483"/>
      <c r="AI230" s="363"/>
      <c r="AJ230" s="363"/>
      <c r="AK230" s="363"/>
      <c r="AL230" s="363"/>
      <c r="AM230" s="363"/>
      <c r="AN230" s="363"/>
    </row>
    <row r="231" spans="1:40" ht="30" customHeight="1">
      <c r="A231" s="209"/>
      <c r="B231" s="209"/>
      <c r="C231" s="479">
        <v>6</v>
      </c>
      <c r="D231" s="480"/>
      <c r="E231" s="481" t="s">
        <v>193</v>
      </c>
      <c r="F231" s="482"/>
      <c r="G231" s="482"/>
      <c r="H231" s="482"/>
      <c r="I231" s="482"/>
      <c r="J231" s="482"/>
      <c r="K231" s="482"/>
      <c r="L231" s="482"/>
      <c r="M231" s="482"/>
      <c r="N231" s="482"/>
      <c r="O231" s="482"/>
      <c r="P231" s="482"/>
      <c r="Q231" s="482"/>
      <c r="R231" s="482"/>
      <c r="S231" s="482"/>
      <c r="T231" s="482"/>
      <c r="U231" s="482"/>
      <c r="V231" s="482"/>
      <c r="W231" s="482"/>
      <c r="X231" s="482"/>
      <c r="Y231" s="482"/>
      <c r="Z231" s="482"/>
      <c r="AA231" s="482"/>
      <c r="AB231" s="482"/>
      <c r="AC231" s="482"/>
      <c r="AD231" s="482"/>
      <c r="AE231" s="482"/>
      <c r="AF231" s="482"/>
      <c r="AG231" s="482"/>
      <c r="AH231" s="483"/>
      <c r="AI231" s="363"/>
      <c r="AJ231" s="363"/>
      <c r="AK231" s="363"/>
      <c r="AL231" s="363"/>
      <c r="AM231" s="363"/>
      <c r="AN231" s="363"/>
    </row>
    <row r="232" spans="1:40" s="220" customFormat="1" ht="20.100000000000001" customHeight="1">
      <c r="C232" s="479">
        <v>7</v>
      </c>
      <c r="D232" s="480"/>
      <c r="E232" s="481" t="s">
        <v>194</v>
      </c>
      <c r="F232" s="482"/>
      <c r="G232" s="482"/>
      <c r="H232" s="482"/>
      <c r="I232" s="482"/>
      <c r="J232" s="482"/>
      <c r="K232" s="482"/>
      <c r="L232" s="482"/>
      <c r="M232" s="482"/>
      <c r="N232" s="482"/>
      <c r="O232" s="482"/>
      <c r="P232" s="482"/>
      <c r="Q232" s="482"/>
      <c r="R232" s="482"/>
      <c r="S232" s="482"/>
      <c r="T232" s="482"/>
      <c r="U232" s="482"/>
      <c r="V232" s="482"/>
      <c r="W232" s="482"/>
      <c r="X232" s="482"/>
      <c r="Y232" s="482"/>
      <c r="Z232" s="482"/>
      <c r="AA232" s="482"/>
      <c r="AB232" s="482"/>
      <c r="AC232" s="482"/>
      <c r="AD232" s="482"/>
      <c r="AE232" s="482"/>
      <c r="AF232" s="482"/>
      <c r="AG232" s="482"/>
      <c r="AH232" s="482"/>
      <c r="AI232" s="482"/>
      <c r="AJ232" s="482"/>
      <c r="AK232" s="482"/>
      <c r="AL232" s="482"/>
      <c r="AM232" s="482"/>
      <c r="AN232" s="483"/>
    </row>
    <row r="233" spans="1:40" s="220" customFormat="1" ht="45" customHeight="1">
      <c r="C233" s="488"/>
      <c r="D233" s="489"/>
      <c r="E233" s="497"/>
      <c r="F233" s="498"/>
      <c r="G233" s="498"/>
      <c r="H233" s="498"/>
      <c r="I233" s="498"/>
      <c r="J233" s="498"/>
      <c r="K233" s="498"/>
      <c r="L233" s="498"/>
      <c r="M233" s="498"/>
      <c r="N233" s="498"/>
      <c r="O233" s="498"/>
      <c r="P233" s="498"/>
      <c r="Q233" s="498"/>
      <c r="R233" s="498"/>
      <c r="S233" s="498"/>
      <c r="T233" s="498"/>
      <c r="U233" s="498"/>
      <c r="V233" s="498"/>
      <c r="W233" s="498"/>
      <c r="X233" s="498"/>
      <c r="Y233" s="498"/>
      <c r="Z233" s="498"/>
      <c r="AA233" s="498"/>
      <c r="AB233" s="498"/>
      <c r="AC233" s="498"/>
      <c r="AD233" s="498"/>
      <c r="AE233" s="498"/>
      <c r="AF233" s="498"/>
      <c r="AG233" s="498"/>
      <c r="AH233" s="498"/>
      <c r="AI233" s="498"/>
      <c r="AJ233" s="498"/>
      <c r="AK233" s="498"/>
      <c r="AL233" s="498"/>
      <c r="AM233" s="498"/>
      <c r="AN233" s="499"/>
    </row>
    <row r="234" spans="1:40" ht="9.9" customHeight="1">
      <c r="C234" s="211"/>
      <c r="D234" s="211"/>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206"/>
      <c r="AA234" s="206"/>
      <c r="AB234" s="206"/>
      <c r="AC234" s="206"/>
      <c r="AD234" s="206"/>
      <c r="AE234" s="206"/>
      <c r="AF234" s="206"/>
      <c r="AG234" s="206"/>
      <c r="AH234" s="206"/>
      <c r="AI234" s="211"/>
      <c r="AJ234" s="211"/>
      <c r="AK234" s="211"/>
      <c r="AL234" s="211"/>
      <c r="AM234" s="211"/>
      <c r="AN234" s="211"/>
    </row>
    <row r="235" spans="1:40" ht="18" customHeight="1">
      <c r="A235" s="209"/>
      <c r="B235" s="226" t="s">
        <v>648</v>
      </c>
      <c r="C235" s="228"/>
      <c r="D235" s="228"/>
      <c r="E235" s="240"/>
      <c r="F235" s="240"/>
      <c r="G235" s="240"/>
      <c r="H235" s="240"/>
      <c r="I235" s="240"/>
      <c r="J235" s="240"/>
      <c r="K235" s="240"/>
      <c r="L235" s="240"/>
      <c r="M235" s="240"/>
      <c r="N235" s="240"/>
      <c r="O235" s="240"/>
      <c r="P235" s="240"/>
      <c r="Q235" s="240"/>
      <c r="R235" s="240"/>
      <c r="S235" s="240"/>
      <c r="T235" s="240"/>
      <c r="U235" s="240"/>
      <c r="V235" s="240"/>
      <c r="W235" s="240"/>
      <c r="X235" s="240"/>
      <c r="Y235" s="240"/>
      <c r="Z235" s="240"/>
      <c r="AA235" s="240"/>
      <c r="AB235" s="240"/>
      <c r="AC235" s="240"/>
      <c r="AD235" s="240"/>
      <c r="AE235" s="240"/>
      <c r="AF235" s="240"/>
      <c r="AG235" s="240"/>
      <c r="AH235" s="240"/>
      <c r="AI235" s="241"/>
      <c r="AJ235" s="241"/>
      <c r="AK235" s="241"/>
      <c r="AL235" s="241"/>
      <c r="AM235" s="241"/>
      <c r="AN235" s="241"/>
    </row>
    <row r="236" spans="1:40" s="213" customFormat="1" ht="30" customHeight="1">
      <c r="C236" s="473">
        <v>1</v>
      </c>
      <c r="D236" s="388"/>
      <c r="E236" s="366" t="s">
        <v>197</v>
      </c>
      <c r="F236" s="367"/>
      <c r="G236" s="367"/>
      <c r="H236" s="367"/>
      <c r="I236" s="367"/>
      <c r="J236" s="367"/>
      <c r="K236" s="367"/>
      <c r="L236" s="367"/>
      <c r="M236" s="367"/>
      <c r="N236" s="367"/>
      <c r="O236" s="367"/>
      <c r="P236" s="367"/>
      <c r="Q236" s="367"/>
      <c r="R236" s="367"/>
      <c r="S236" s="367"/>
      <c r="T236" s="367"/>
      <c r="U236" s="367"/>
      <c r="V236" s="367"/>
      <c r="W236" s="367"/>
      <c r="X236" s="367"/>
      <c r="Y236" s="367"/>
      <c r="Z236" s="367"/>
      <c r="AA236" s="367"/>
      <c r="AB236" s="367"/>
      <c r="AC236" s="367"/>
      <c r="AD236" s="367"/>
      <c r="AE236" s="367"/>
      <c r="AF236" s="367"/>
      <c r="AG236" s="367"/>
      <c r="AH236" s="368"/>
      <c r="AI236" s="363"/>
      <c r="AJ236" s="363"/>
      <c r="AK236" s="363"/>
      <c r="AL236" s="363"/>
      <c r="AM236" s="363"/>
      <c r="AN236" s="363"/>
    </row>
    <row r="237" spans="1:40" s="213" customFormat="1" ht="30" customHeight="1">
      <c r="C237" s="473">
        <v>2</v>
      </c>
      <c r="D237" s="388"/>
      <c r="E237" s="366" t="s">
        <v>198</v>
      </c>
      <c r="F237" s="367"/>
      <c r="G237" s="367"/>
      <c r="H237" s="367"/>
      <c r="I237" s="367"/>
      <c r="J237" s="367"/>
      <c r="K237" s="367"/>
      <c r="L237" s="367"/>
      <c r="M237" s="367"/>
      <c r="N237" s="367"/>
      <c r="O237" s="367"/>
      <c r="P237" s="367"/>
      <c r="Q237" s="367"/>
      <c r="R237" s="367"/>
      <c r="S237" s="367"/>
      <c r="T237" s="367"/>
      <c r="U237" s="367"/>
      <c r="V237" s="367"/>
      <c r="W237" s="367"/>
      <c r="X237" s="367"/>
      <c r="Y237" s="367"/>
      <c r="Z237" s="367"/>
      <c r="AA237" s="367"/>
      <c r="AB237" s="367"/>
      <c r="AC237" s="367"/>
      <c r="AD237" s="367"/>
      <c r="AE237" s="367"/>
      <c r="AF237" s="367"/>
      <c r="AG237" s="367"/>
      <c r="AH237" s="368"/>
      <c r="AI237" s="363"/>
      <c r="AJ237" s="363"/>
      <c r="AK237" s="363"/>
      <c r="AL237" s="363"/>
      <c r="AM237" s="363"/>
      <c r="AN237" s="363"/>
    </row>
    <row r="238" spans="1:40" s="213" customFormat="1" ht="30" customHeight="1">
      <c r="C238" s="473">
        <v>3</v>
      </c>
      <c r="D238" s="388"/>
      <c r="E238" s="366" t="s">
        <v>199</v>
      </c>
      <c r="F238" s="367"/>
      <c r="G238" s="367"/>
      <c r="H238" s="367"/>
      <c r="I238" s="367"/>
      <c r="J238" s="367"/>
      <c r="K238" s="367"/>
      <c r="L238" s="367"/>
      <c r="M238" s="367"/>
      <c r="N238" s="367"/>
      <c r="O238" s="367"/>
      <c r="P238" s="367"/>
      <c r="Q238" s="367"/>
      <c r="R238" s="367"/>
      <c r="S238" s="367"/>
      <c r="T238" s="367"/>
      <c r="U238" s="367"/>
      <c r="V238" s="367"/>
      <c r="W238" s="367"/>
      <c r="X238" s="367"/>
      <c r="Y238" s="367"/>
      <c r="Z238" s="367"/>
      <c r="AA238" s="367"/>
      <c r="AB238" s="367"/>
      <c r="AC238" s="367"/>
      <c r="AD238" s="367"/>
      <c r="AE238" s="367"/>
      <c r="AF238" s="367"/>
      <c r="AG238" s="367"/>
      <c r="AH238" s="368"/>
      <c r="AI238" s="363"/>
      <c r="AJ238" s="363"/>
      <c r="AK238" s="363"/>
      <c r="AL238" s="363"/>
      <c r="AM238" s="363"/>
      <c r="AN238" s="363"/>
    </row>
    <row r="239" spans="1:40" s="213" customFormat="1" ht="30" customHeight="1">
      <c r="C239" s="473">
        <v>4</v>
      </c>
      <c r="D239" s="388"/>
      <c r="E239" s="361" t="s">
        <v>200</v>
      </c>
      <c r="F239" s="361"/>
      <c r="G239" s="361"/>
      <c r="H239" s="361"/>
      <c r="I239" s="361"/>
      <c r="J239" s="361"/>
      <c r="K239" s="361"/>
      <c r="L239" s="361"/>
      <c r="M239" s="361"/>
      <c r="N239" s="361"/>
      <c r="O239" s="361"/>
      <c r="P239" s="361"/>
      <c r="Q239" s="361"/>
      <c r="R239" s="361"/>
      <c r="S239" s="361"/>
      <c r="T239" s="361"/>
      <c r="U239" s="361"/>
      <c r="V239" s="361"/>
      <c r="W239" s="361"/>
      <c r="X239" s="361"/>
      <c r="Y239" s="361"/>
      <c r="Z239" s="361"/>
      <c r="AA239" s="361"/>
      <c r="AB239" s="361"/>
      <c r="AC239" s="361"/>
      <c r="AD239" s="361"/>
      <c r="AE239" s="361"/>
      <c r="AF239" s="361"/>
      <c r="AG239" s="361"/>
      <c r="AH239" s="361"/>
      <c r="AI239" s="363"/>
      <c r="AJ239" s="363"/>
      <c r="AK239" s="363"/>
      <c r="AL239" s="363"/>
      <c r="AM239" s="363"/>
      <c r="AN239" s="363"/>
    </row>
    <row r="240" spans="1:40" s="213" customFormat="1" ht="30" customHeight="1">
      <c r="C240" s="473">
        <v>5</v>
      </c>
      <c r="D240" s="388"/>
      <c r="E240" s="361" t="s">
        <v>201</v>
      </c>
      <c r="F240" s="361"/>
      <c r="G240" s="361"/>
      <c r="H240" s="361"/>
      <c r="I240" s="361"/>
      <c r="J240" s="361"/>
      <c r="K240" s="361"/>
      <c r="L240" s="361"/>
      <c r="M240" s="361"/>
      <c r="N240" s="361"/>
      <c r="O240" s="361"/>
      <c r="P240" s="361"/>
      <c r="Q240" s="361"/>
      <c r="R240" s="361"/>
      <c r="S240" s="361"/>
      <c r="T240" s="361"/>
      <c r="U240" s="361"/>
      <c r="V240" s="361"/>
      <c r="W240" s="361"/>
      <c r="X240" s="361"/>
      <c r="Y240" s="361"/>
      <c r="Z240" s="361"/>
      <c r="AA240" s="361"/>
      <c r="AB240" s="361"/>
      <c r="AC240" s="361"/>
      <c r="AD240" s="361"/>
      <c r="AE240" s="361"/>
      <c r="AF240" s="361"/>
      <c r="AG240" s="361"/>
      <c r="AH240" s="361"/>
      <c r="AI240" s="363"/>
      <c r="AJ240" s="363"/>
      <c r="AK240" s="363"/>
      <c r="AL240" s="363"/>
      <c r="AM240" s="363"/>
      <c r="AN240" s="363"/>
    </row>
    <row r="241" spans="1:40" s="213" customFormat="1" ht="30" customHeight="1">
      <c r="C241" s="359">
        <v>6</v>
      </c>
      <c r="D241" s="359"/>
      <c r="E241" s="361" t="s">
        <v>202</v>
      </c>
      <c r="F241" s="361"/>
      <c r="G241" s="361"/>
      <c r="H241" s="361"/>
      <c r="I241" s="361"/>
      <c r="J241" s="361"/>
      <c r="K241" s="361"/>
      <c r="L241" s="361"/>
      <c r="M241" s="361"/>
      <c r="N241" s="361"/>
      <c r="O241" s="361"/>
      <c r="P241" s="361"/>
      <c r="Q241" s="361"/>
      <c r="R241" s="361"/>
      <c r="S241" s="361"/>
      <c r="T241" s="361"/>
      <c r="U241" s="361"/>
      <c r="V241" s="361"/>
      <c r="W241" s="361"/>
      <c r="X241" s="361"/>
      <c r="Y241" s="361"/>
      <c r="Z241" s="361"/>
      <c r="AA241" s="361"/>
      <c r="AB241" s="361"/>
      <c r="AC241" s="361"/>
      <c r="AD241" s="361"/>
      <c r="AE241" s="361"/>
      <c r="AF241" s="361"/>
      <c r="AG241" s="361"/>
      <c r="AH241" s="361"/>
      <c r="AI241" s="363"/>
      <c r="AJ241" s="363"/>
      <c r="AK241" s="363"/>
      <c r="AL241" s="363"/>
      <c r="AM241" s="363"/>
      <c r="AN241" s="363"/>
    </row>
    <row r="242" spans="1:40" s="213" customFormat="1" ht="13.5" customHeight="1">
      <c r="C242" s="224"/>
      <c r="D242" s="224"/>
      <c r="E242" s="490" t="s">
        <v>402</v>
      </c>
      <c r="F242" s="490"/>
      <c r="G242" s="490"/>
      <c r="H242" s="490"/>
      <c r="I242" s="490"/>
      <c r="J242" s="490"/>
      <c r="K242" s="490"/>
      <c r="L242" s="490"/>
      <c r="M242" s="490"/>
      <c r="N242" s="490"/>
      <c r="O242" s="490"/>
      <c r="P242" s="490"/>
      <c r="Q242" s="490"/>
      <c r="R242" s="490"/>
      <c r="S242" s="490"/>
      <c r="T242" s="490"/>
      <c r="U242" s="490"/>
      <c r="V242" s="490"/>
      <c r="W242" s="490"/>
      <c r="X242" s="490"/>
      <c r="Y242" s="490"/>
      <c r="Z242" s="490"/>
      <c r="AA242" s="490"/>
      <c r="AB242" s="490"/>
      <c r="AC242" s="490"/>
      <c r="AD242" s="490"/>
      <c r="AE242" s="490"/>
      <c r="AF242" s="490"/>
      <c r="AG242" s="490"/>
      <c r="AH242" s="490"/>
      <c r="AI242" s="490"/>
      <c r="AJ242" s="490"/>
      <c r="AK242" s="490"/>
      <c r="AL242" s="490"/>
      <c r="AM242" s="490"/>
      <c r="AN242" s="490"/>
    </row>
    <row r="243" spans="1:40" ht="9.9" customHeight="1">
      <c r="C243" s="211"/>
      <c r="D243" s="211"/>
      <c r="E243" s="206"/>
      <c r="F243" s="206"/>
      <c r="G243" s="206"/>
      <c r="H243" s="206"/>
      <c r="I243" s="206"/>
      <c r="J243" s="206"/>
      <c r="K243" s="206"/>
      <c r="L243" s="206"/>
      <c r="M243" s="206"/>
      <c r="N243" s="206"/>
      <c r="O243" s="206"/>
      <c r="P243" s="206"/>
      <c r="Q243" s="206"/>
      <c r="R243" s="206"/>
      <c r="S243" s="206"/>
      <c r="T243" s="206"/>
      <c r="U243" s="206"/>
      <c r="V243" s="206"/>
      <c r="W243" s="206"/>
      <c r="X243" s="206"/>
      <c r="Y243" s="206"/>
      <c r="Z243" s="206"/>
      <c r="AA243" s="206"/>
      <c r="AB243" s="206"/>
      <c r="AC243" s="206"/>
      <c r="AD243" s="206"/>
      <c r="AE243" s="206"/>
      <c r="AF243" s="206"/>
      <c r="AG243" s="206"/>
      <c r="AH243" s="206"/>
      <c r="AI243" s="211"/>
      <c r="AJ243" s="211"/>
      <c r="AK243" s="211"/>
      <c r="AL243" s="211"/>
      <c r="AM243" s="211"/>
      <c r="AN243" s="211"/>
    </row>
    <row r="244" spans="1:40" s="213" customFormat="1" ht="18" customHeight="1">
      <c r="B244" s="271" t="s">
        <v>649</v>
      </c>
      <c r="C244" s="224"/>
      <c r="D244" s="224"/>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c r="AA244" s="210"/>
      <c r="AB244" s="210"/>
      <c r="AC244" s="210"/>
      <c r="AD244" s="210"/>
      <c r="AE244" s="210"/>
      <c r="AF244" s="210"/>
      <c r="AG244" s="210"/>
      <c r="AH244" s="210"/>
    </row>
    <row r="245" spans="1:40" s="213" customFormat="1" ht="45.75" customHeight="1">
      <c r="C245" s="473">
        <v>1</v>
      </c>
      <c r="D245" s="388"/>
      <c r="E245" s="366" t="s">
        <v>307</v>
      </c>
      <c r="F245" s="367"/>
      <c r="G245" s="367"/>
      <c r="H245" s="367"/>
      <c r="I245" s="367"/>
      <c r="J245" s="367"/>
      <c r="K245" s="367"/>
      <c r="L245" s="367"/>
      <c r="M245" s="367"/>
      <c r="N245" s="367"/>
      <c r="O245" s="367"/>
      <c r="P245" s="367"/>
      <c r="Q245" s="367"/>
      <c r="R245" s="367"/>
      <c r="S245" s="367"/>
      <c r="T245" s="367"/>
      <c r="U245" s="367"/>
      <c r="V245" s="367"/>
      <c r="W245" s="367"/>
      <c r="X245" s="367"/>
      <c r="Y245" s="367"/>
      <c r="Z245" s="367"/>
      <c r="AA245" s="367"/>
      <c r="AB245" s="367"/>
      <c r="AC245" s="367"/>
      <c r="AD245" s="367"/>
      <c r="AE245" s="367"/>
      <c r="AF245" s="367"/>
      <c r="AG245" s="367"/>
      <c r="AH245" s="368"/>
      <c r="AI245" s="363"/>
      <c r="AJ245" s="363"/>
      <c r="AK245" s="363"/>
      <c r="AL245" s="363"/>
      <c r="AM245" s="363"/>
      <c r="AN245" s="363"/>
    </row>
    <row r="246" spans="1:40" s="213" customFormat="1" ht="30" customHeight="1">
      <c r="C246" s="473">
        <v>2</v>
      </c>
      <c r="D246" s="388"/>
      <c r="E246" s="366" t="s">
        <v>308</v>
      </c>
      <c r="F246" s="367"/>
      <c r="G246" s="367"/>
      <c r="H246" s="367"/>
      <c r="I246" s="367"/>
      <c r="J246" s="367"/>
      <c r="K246" s="367"/>
      <c r="L246" s="367"/>
      <c r="M246" s="367"/>
      <c r="N246" s="367"/>
      <c r="O246" s="367"/>
      <c r="P246" s="367"/>
      <c r="Q246" s="367"/>
      <c r="R246" s="367"/>
      <c r="S246" s="367"/>
      <c r="T246" s="367"/>
      <c r="U246" s="367"/>
      <c r="V246" s="367"/>
      <c r="W246" s="367"/>
      <c r="X246" s="367"/>
      <c r="Y246" s="367"/>
      <c r="Z246" s="367"/>
      <c r="AA246" s="367"/>
      <c r="AB246" s="367"/>
      <c r="AC246" s="367"/>
      <c r="AD246" s="367"/>
      <c r="AE246" s="367"/>
      <c r="AF246" s="367"/>
      <c r="AG246" s="367"/>
      <c r="AH246" s="368"/>
      <c r="AI246" s="363"/>
      <c r="AJ246" s="363"/>
      <c r="AK246" s="363"/>
      <c r="AL246" s="363"/>
      <c r="AM246" s="363"/>
      <c r="AN246" s="363"/>
    </row>
    <row r="247" spans="1:40" s="213" customFormat="1" ht="30" customHeight="1">
      <c r="C247" s="473">
        <v>3</v>
      </c>
      <c r="D247" s="388"/>
      <c r="E247" s="366" t="s">
        <v>309</v>
      </c>
      <c r="F247" s="367"/>
      <c r="G247" s="367"/>
      <c r="H247" s="367"/>
      <c r="I247" s="367"/>
      <c r="J247" s="367"/>
      <c r="K247" s="367"/>
      <c r="L247" s="367"/>
      <c r="M247" s="367"/>
      <c r="N247" s="367"/>
      <c r="O247" s="367"/>
      <c r="P247" s="367"/>
      <c r="Q247" s="367"/>
      <c r="R247" s="367"/>
      <c r="S247" s="367"/>
      <c r="T247" s="367"/>
      <c r="U247" s="367"/>
      <c r="V247" s="367"/>
      <c r="W247" s="367"/>
      <c r="X247" s="367"/>
      <c r="Y247" s="367"/>
      <c r="Z247" s="367"/>
      <c r="AA247" s="367"/>
      <c r="AB247" s="367"/>
      <c r="AC247" s="367"/>
      <c r="AD247" s="367"/>
      <c r="AE247" s="367"/>
      <c r="AF247" s="367"/>
      <c r="AG247" s="367"/>
      <c r="AH247" s="368"/>
      <c r="AI247" s="363"/>
      <c r="AJ247" s="363"/>
      <c r="AK247" s="363"/>
      <c r="AL247" s="363"/>
      <c r="AM247" s="363"/>
      <c r="AN247" s="363"/>
    </row>
    <row r="248" spans="1:40" s="213" customFormat="1" ht="30" customHeight="1">
      <c r="C248" s="359">
        <v>4</v>
      </c>
      <c r="D248" s="359"/>
      <c r="E248" s="361" t="s">
        <v>310</v>
      </c>
      <c r="F248" s="361"/>
      <c r="G248" s="361"/>
      <c r="H248" s="361"/>
      <c r="I248" s="361"/>
      <c r="J248" s="361"/>
      <c r="K248" s="361"/>
      <c r="L248" s="361"/>
      <c r="M248" s="361"/>
      <c r="N248" s="361"/>
      <c r="O248" s="361"/>
      <c r="P248" s="361"/>
      <c r="Q248" s="361"/>
      <c r="R248" s="361"/>
      <c r="S248" s="361"/>
      <c r="T248" s="361"/>
      <c r="U248" s="361"/>
      <c r="V248" s="361"/>
      <c r="W248" s="361"/>
      <c r="X248" s="361"/>
      <c r="Y248" s="361"/>
      <c r="Z248" s="361"/>
      <c r="AA248" s="361"/>
      <c r="AB248" s="361"/>
      <c r="AC248" s="361"/>
      <c r="AD248" s="361"/>
      <c r="AE248" s="361"/>
      <c r="AF248" s="361"/>
      <c r="AG248" s="361"/>
      <c r="AH248" s="361"/>
      <c r="AI248" s="363"/>
      <c r="AJ248" s="363"/>
      <c r="AK248" s="363"/>
      <c r="AL248" s="363"/>
      <c r="AM248" s="363"/>
      <c r="AN248" s="363"/>
    </row>
    <row r="249" spans="1:40" ht="9.9" customHeight="1">
      <c r="A249" s="209"/>
      <c r="B249" s="209"/>
      <c r="C249" s="228"/>
      <c r="D249" s="228"/>
      <c r="E249" s="240"/>
      <c r="F249" s="240"/>
      <c r="G249" s="240"/>
      <c r="H249" s="240"/>
      <c r="I249" s="240"/>
      <c r="J249" s="240"/>
      <c r="K249" s="240"/>
      <c r="L249" s="240"/>
      <c r="M249" s="240"/>
      <c r="N249" s="240"/>
      <c r="O249" s="240"/>
      <c r="P249" s="240"/>
      <c r="Q249" s="240"/>
      <c r="R249" s="240"/>
      <c r="S249" s="240"/>
      <c r="T249" s="240"/>
      <c r="U249" s="240"/>
      <c r="V249" s="240"/>
      <c r="W249" s="240"/>
      <c r="X249" s="240"/>
      <c r="Y249" s="240"/>
      <c r="Z249" s="240"/>
      <c r="AA249" s="240"/>
      <c r="AB249" s="240"/>
      <c r="AC249" s="240"/>
      <c r="AD249" s="240"/>
      <c r="AE249" s="240"/>
      <c r="AF249" s="240"/>
      <c r="AG249" s="240"/>
      <c r="AH249" s="240"/>
      <c r="AI249" s="241"/>
      <c r="AJ249" s="241"/>
      <c r="AK249" s="241"/>
      <c r="AL249" s="241"/>
      <c r="AM249" s="241"/>
      <c r="AN249" s="241"/>
    </row>
    <row r="250" spans="1:40" ht="18" customHeight="1">
      <c r="A250" s="209"/>
      <c r="B250" s="226" t="s">
        <v>650</v>
      </c>
      <c r="C250" s="228"/>
      <c r="D250" s="228"/>
      <c r="E250" s="240"/>
      <c r="F250" s="240"/>
      <c r="G250" s="240"/>
      <c r="H250" s="240"/>
      <c r="I250" s="240"/>
      <c r="J250" s="240"/>
      <c r="K250" s="240"/>
      <c r="L250" s="240"/>
      <c r="M250" s="240"/>
      <c r="N250" s="240"/>
      <c r="O250" s="240"/>
      <c r="P250" s="240"/>
      <c r="Q250" s="240"/>
      <c r="R250" s="240"/>
      <c r="S250" s="240"/>
      <c r="T250" s="240"/>
      <c r="U250" s="240"/>
      <c r="V250" s="240"/>
      <c r="W250" s="240"/>
      <c r="X250" s="240"/>
      <c r="Y250" s="240"/>
      <c r="Z250" s="240"/>
      <c r="AA250" s="240"/>
      <c r="AB250" s="240"/>
      <c r="AC250" s="240"/>
      <c r="AD250" s="240"/>
      <c r="AE250" s="240"/>
      <c r="AF250" s="240"/>
      <c r="AG250" s="240"/>
      <c r="AH250" s="240"/>
      <c r="AI250" s="241"/>
      <c r="AJ250" s="241"/>
      <c r="AK250" s="241"/>
      <c r="AL250" s="241"/>
      <c r="AM250" s="241"/>
      <c r="AN250" s="241"/>
    </row>
    <row r="251" spans="1:40" ht="30" customHeight="1">
      <c r="A251" s="209"/>
      <c r="B251" s="226"/>
      <c r="C251" s="479">
        <v>1</v>
      </c>
      <c r="D251" s="480"/>
      <c r="E251" s="481" t="s">
        <v>196</v>
      </c>
      <c r="F251" s="482"/>
      <c r="G251" s="482"/>
      <c r="H251" s="482"/>
      <c r="I251" s="482"/>
      <c r="J251" s="482"/>
      <c r="K251" s="482"/>
      <c r="L251" s="482"/>
      <c r="M251" s="482"/>
      <c r="N251" s="482"/>
      <c r="O251" s="482"/>
      <c r="P251" s="482"/>
      <c r="Q251" s="482"/>
      <c r="R251" s="482"/>
      <c r="S251" s="482"/>
      <c r="T251" s="482"/>
      <c r="U251" s="482"/>
      <c r="V251" s="482"/>
      <c r="W251" s="482"/>
      <c r="X251" s="482"/>
      <c r="Y251" s="482"/>
      <c r="Z251" s="482"/>
      <c r="AA251" s="482"/>
      <c r="AB251" s="482"/>
      <c r="AC251" s="482"/>
      <c r="AD251" s="482"/>
      <c r="AE251" s="482"/>
      <c r="AF251" s="482"/>
      <c r="AG251" s="482"/>
      <c r="AH251" s="483"/>
      <c r="AI251" s="363"/>
      <c r="AJ251" s="363"/>
      <c r="AK251" s="363"/>
      <c r="AL251" s="363"/>
      <c r="AM251" s="363"/>
      <c r="AN251" s="363"/>
    </row>
    <row r="252" spans="1:40" ht="30" customHeight="1">
      <c r="A252" s="209"/>
      <c r="B252" s="209"/>
      <c r="C252" s="479">
        <v>2</v>
      </c>
      <c r="D252" s="480"/>
      <c r="E252" s="481" t="s">
        <v>278</v>
      </c>
      <c r="F252" s="482"/>
      <c r="G252" s="482"/>
      <c r="H252" s="482"/>
      <c r="I252" s="482"/>
      <c r="J252" s="482"/>
      <c r="K252" s="482"/>
      <c r="L252" s="482"/>
      <c r="M252" s="482"/>
      <c r="N252" s="482"/>
      <c r="O252" s="482"/>
      <c r="P252" s="482"/>
      <c r="Q252" s="482"/>
      <c r="R252" s="482"/>
      <c r="S252" s="482"/>
      <c r="T252" s="482"/>
      <c r="U252" s="482"/>
      <c r="V252" s="482"/>
      <c r="W252" s="482"/>
      <c r="X252" s="482"/>
      <c r="Y252" s="482"/>
      <c r="Z252" s="482"/>
      <c r="AA252" s="482"/>
      <c r="AB252" s="482"/>
      <c r="AC252" s="482"/>
      <c r="AD252" s="482"/>
      <c r="AE252" s="482"/>
      <c r="AF252" s="482"/>
      <c r="AG252" s="482"/>
      <c r="AH252" s="483"/>
      <c r="AI252" s="363"/>
      <c r="AJ252" s="363"/>
      <c r="AK252" s="363"/>
      <c r="AL252" s="363"/>
      <c r="AM252" s="363"/>
      <c r="AN252" s="363"/>
    </row>
    <row r="253" spans="1:40" ht="30" customHeight="1">
      <c r="A253" s="209"/>
      <c r="B253" s="209"/>
      <c r="C253" s="479">
        <v>3</v>
      </c>
      <c r="D253" s="480"/>
      <c r="E253" s="481" t="s">
        <v>279</v>
      </c>
      <c r="F253" s="482"/>
      <c r="G253" s="482"/>
      <c r="H253" s="482"/>
      <c r="I253" s="482"/>
      <c r="J253" s="482"/>
      <c r="K253" s="482"/>
      <c r="L253" s="482"/>
      <c r="M253" s="482"/>
      <c r="N253" s="482"/>
      <c r="O253" s="482"/>
      <c r="P253" s="482"/>
      <c r="Q253" s="482"/>
      <c r="R253" s="482"/>
      <c r="S253" s="482"/>
      <c r="T253" s="482"/>
      <c r="U253" s="482"/>
      <c r="V253" s="482"/>
      <c r="W253" s="482"/>
      <c r="X253" s="482"/>
      <c r="Y253" s="482"/>
      <c r="Z253" s="482"/>
      <c r="AA253" s="482"/>
      <c r="AB253" s="482"/>
      <c r="AC253" s="482"/>
      <c r="AD253" s="482"/>
      <c r="AE253" s="482"/>
      <c r="AF253" s="482"/>
      <c r="AG253" s="482"/>
      <c r="AH253" s="483"/>
      <c r="AI253" s="363"/>
      <c r="AJ253" s="363"/>
      <c r="AK253" s="363"/>
      <c r="AL253" s="363"/>
      <c r="AM253" s="363"/>
      <c r="AN253" s="363"/>
    </row>
    <row r="254" spans="1:40" ht="17.25" customHeight="1">
      <c r="A254" s="209"/>
      <c r="B254" s="209"/>
      <c r="C254" s="479">
        <v>4</v>
      </c>
      <c r="D254" s="480"/>
      <c r="E254" s="494" t="s">
        <v>374</v>
      </c>
      <c r="F254" s="495"/>
      <c r="G254" s="495"/>
      <c r="H254" s="495"/>
      <c r="I254" s="495"/>
      <c r="J254" s="495"/>
      <c r="K254" s="495"/>
      <c r="L254" s="495"/>
      <c r="M254" s="495"/>
      <c r="N254" s="495"/>
      <c r="O254" s="495"/>
      <c r="P254" s="495"/>
      <c r="Q254" s="495"/>
      <c r="R254" s="495"/>
      <c r="S254" s="495"/>
      <c r="T254" s="495"/>
      <c r="U254" s="495"/>
      <c r="V254" s="495"/>
      <c r="W254" s="495"/>
      <c r="X254" s="495"/>
      <c r="Y254" s="495"/>
      <c r="Z254" s="495"/>
      <c r="AA254" s="495"/>
      <c r="AB254" s="495"/>
      <c r="AC254" s="495"/>
      <c r="AD254" s="495"/>
      <c r="AE254" s="495"/>
      <c r="AF254" s="495"/>
      <c r="AG254" s="495"/>
      <c r="AH254" s="495"/>
      <c r="AI254" s="495"/>
      <c r="AJ254" s="495"/>
      <c r="AK254" s="495"/>
      <c r="AL254" s="495"/>
      <c r="AM254" s="495"/>
      <c r="AN254" s="496"/>
    </row>
    <row r="255" spans="1:40" ht="17.25" customHeight="1">
      <c r="A255" s="209"/>
      <c r="B255" s="209"/>
      <c r="C255" s="486"/>
      <c r="D255" s="487"/>
      <c r="E255" s="249"/>
      <c r="F255" s="500"/>
      <c r="G255" s="500"/>
      <c r="H255" s="500"/>
      <c r="I255" s="500"/>
      <c r="J255" s="247" t="s">
        <v>24</v>
      </c>
      <c r="K255" s="500"/>
      <c r="L255" s="500"/>
      <c r="M255" s="247" t="s">
        <v>25</v>
      </c>
      <c r="N255" s="500"/>
      <c r="O255" s="500"/>
      <c r="P255" s="247" t="s">
        <v>26</v>
      </c>
      <c r="Q255" s="247" t="s">
        <v>195</v>
      </c>
      <c r="R255" s="500" t="s">
        <v>23</v>
      </c>
      <c r="S255" s="500"/>
      <c r="T255" s="500"/>
      <c r="U255" s="500"/>
      <c r="V255" s="500"/>
      <c r="W255" s="500"/>
      <c r="X255" s="500"/>
      <c r="Y255" s="500"/>
      <c r="Z255" s="247"/>
      <c r="AA255" s="247"/>
      <c r="AB255" s="247"/>
      <c r="AC255" s="247"/>
      <c r="AD255" s="247"/>
      <c r="AE255" s="247"/>
      <c r="AF255" s="247"/>
      <c r="AG255" s="247"/>
      <c r="AH255" s="247"/>
      <c r="AI255" s="241"/>
      <c r="AJ255" s="241"/>
      <c r="AK255" s="241"/>
      <c r="AL255" s="241"/>
      <c r="AM255" s="241"/>
      <c r="AN255" s="248"/>
    </row>
    <row r="256" spans="1:40" ht="17.25" customHeight="1">
      <c r="A256" s="209"/>
      <c r="B256" s="209"/>
      <c r="C256" s="488"/>
      <c r="D256" s="489"/>
      <c r="E256" s="256"/>
      <c r="F256" s="493"/>
      <c r="G256" s="493"/>
      <c r="H256" s="493"/>
      <c r="I256" s="493"/>
      <c r="J256" s="257" t="s">
        <v>24</v>
      </c>
      <c r="K256" s="493"/>
      <c r="L256" s="493"/>
      <c r="M256" s="257" t="s">
        <v>25</v>
      </c>
      <c r="N256" s="493"/>
      <c r="O256" s="493"/>
      <c r="P256" s="257" t="s">
        <v>26</v>
      </c>
      <c r="Q256" s="257"/>
      <c r="R256" s="493" t="s">
        <v>23</v>
      </c>
      <c r="S256" s="493"/>
      <c r="T256" s="493"/>
      <c r="U256" s="493"/>
      <c r="V256" s="493"/>
      <c r="W256" s="493"/>
      <c r="X256" s="493"/>
      <c r="Y256" s="493"/>
      <c r="Z256" s="257"/>
      <c r="AA256" s="257"/>
      <c r="AB256" s="257"/>
      <c r="AC256" s="257"/>
      <c r="AD256" s="257"/>
      <c r="AE256" s="257"/>
      <c r="AF256" s="257"/>
      <c r="AG256" s="257"/>
      <c r="AH256" s="257"/>
      <c r="AI256" s="264"/>
      <c r="AJ256" s="264"/>
      <c r="AK256" s="264"/>
      <c r="AL256" s="264"/>
      <c r="AM256" s="264"/>
      <c r="AN256" s="265"/>
    </row>
    <row r="257" spans="1:40" ht="9.9" customHeight="1">
      <c r="A257" s="209"/>
      <c r="B257" s="209"/>
      <c r="C257" s="228"/>
      <c r="D257" s="228"/>
      <c r="E257" s="247"/>
      <c r="F257" s="228"/>
      <c r="G257" s="228"/>
      <c r="H257" s="228"/>
      <c r="I257" s="228"/>
      <c r="J257" s="247"/>
      <c r="K257" s="228"/>
      <c r="L257" s="228"/>
      <c r="M257" s="247"/>
      <c r="N257" s="228"/>
      <c r="O257" s="228"/>
      <c r="P257" s="247"/>
      <c r="Q257" s="247"/>
      <c r="R257" s="228"/>
      <c r="S257" s="228"/>
      <c r="T257" s="228"/>
      <c r="U257" s="228"/>
      <c r="V257" s="228"/>
      <c r="W257" s="228"/>
      <c r="X257" s="228"/>
      <c r="Y257" s="228"/>
      <c r="Z257" s="247"/>
      <c r="AA257" s="247"/>
      <c r="AB257" s="247"/>
      <c r="AC257" s="247"/>
      <c r="AD257" s="247"/>
      <c r="AE257" s="247"/>
      <c r="AF257" s="247"/>
      <c r="AG257" s="247"/>
      <c r="AH257" s="247"/>
      <c r="AI257" s="241"/>
      <c r="AJ257" s="241"/>
      <c r="AK257" s="241"/>
      <c r="AL257" s="241"/>
      <c r="AM257" s="241"/>
      <c r="AN257" s="241"/>
    </row>
    <row r="258" spans="1:40" ht="18" customHeight="1">
      <c r="A258" s="209"/>
      <c r="B258" s="226" t="s">
        <v>651</v>
      </c>
      <c r="C258" s="228"/>
      <c r="D258" s="228"/>
      <c r="E258" s="240"/>
      <c r="F258" s="240"/>
      <c r="G258" s="240"/>
      <c r="H258" s="240"/>
      <c r="I258" s="240"/>
      <c r="J258" s="240"/>
      <c r="K258" s="240"/>
      <c r="L258" s="240"/>
      <c r="M258" s="240"/>
      <c r="N258" s="240"/>
      <c r="O258" s="240"/>
      <c r="P258" s="240"/>
      <c r="Q258" s="240"/>
      <c r="R258" s="240"/>
      <c r="S258" s="240"/>
      <c r="T258" s="240"/>
      <c r="U258" s="240"/>
      <c r="V258" s="240"/>
      <c r="W258" s="240"/>
      <c r="X258" s="240"/>
      <c r="Y258" s="240"/>
      <c r="Z258" s="240"/>
      <c r="AA258" s="240"/>
      <c r="AB258" s="240"/>
      <c r="AC258" s="240"/>
      <c r="AD258" s="240"/>
      <c r="AE258" s="240"/>
      <c r="AF258" s="240"/>
      <c r="AG258" s="240"/>
      <c r="AH258" s="240"/>
      <c r="AI258" s="241"/>
      <c r="AJ258" s="241"/>
      <c r="AK258" s="241"/>
      <c r="AL258" s="241"/>
      <c r="AM258" s="241"/>
      <c r="AN258" s="241"/>
    </row>
    <row r="259" spans="1:40" ht="30" customHeight="1">
      <c r="A259" s="209"/>
      <c r="B259" s="209"/>
      <c r="C259" s="474">
        <v>1</v>
      </c>
      <c r="D259" s="474"/>
      <c r="E259" s="475" t="s">
        <v>203</v>
      </c>
      <c r="F259" s="475"/>
      <c r="G259" s="475"/>
      <c r="H259" s="475"/>
      <c r="I259" s="475"/>
      <c r="J259" s="475"/>
      <c r="K259" s="475"/>
      <c r="L259" s="475"/>
      <c r="M259" s="475"/>
      <c r="N259" s="475"/>
      <c r="O259" s="475"/>
      <c r="P259" s="475"/>
      <c r="Q259" s="475"/>
      <c r="R259" s="475"/>
      <c r="S259" s="475"/>
      <c r="T259" s="475"/>
      <c r="U259" s="475"/>
      <c r="V259" s="475"/>
      <c r="W259" s="475"/>
      <c r="X259" s="475"/>
      <c r="Y259" s="475"/>
      <c r="Z259" s="475"/>
      <c r="AA259" s="475"/>
      <c r="AB259" s="475"/>
      <c r="AC259" s="475"/>
      <c r="AD259" s="475"/>
      <c r="AE259" s="475"/>
      <c r="AF259" s="475"/>
      <c r="AG259" s="475"/>
      <c r="AH259" s="475"/>
      <c r="AI259" s="363"/>
      <c r="AJ259" s="363"/>
      <c r="AK259" s="363"/>
      <c r="AL259" s="363"/>
      <c r="AM259" s="363"/>
      <c r="AN259" s="363"/>
    </row>
    <row r="260" spans="1:40" ht="9.9" customHeight="1">
      <c r="A260" s="209"/>
      <c r="B260" s="209"/>
      <c r="C260" s="228"/>
      <c r="D260" s="228"/>
      <c r="E260" s="240"/>
      <c r="F260" s="240"/>
      <c r="G260" s="240"/>
      <c r="H260" s="240"/>
      <c r="I260" s="240"/>
      <c r="J260" s="240"/>
      <c r="K260" s="240"/>
      <c r="L260" s="240"/>
      <c r="M260" s="240"/>
      <c r="N260" s="240"/>
      <c r="O260" s="240"/>
      <c r="P260" s="240"/>
      <c r="Q260" s="240"/>
      <c r="R260" s="240"/>
      <c r="S260" s="240"/>
      <c r="T260" s="240"/>
      <c r="U260" s="240"/>
      <c r="V260" s="240"/>
      <c r="W260" s="240"/>
      <c r="X260" s="240"/>
      <c r="Y260" s="240"/>
      <c r="Z260" s="240"/>
      <c r="AA260" s="240"/>
      <c r="AB260" s="240"/>
      <c r="AC260" s="240"/>
      <c r="AD260" s="240"/>
      <c r="AE260" s="240"/>
      <c r="AF260" s="240"/>
      <c r="AG260" s="240"/>
      <c r="AH260" s="240"/>
      <c r="AI260" s="241"/>
      <c r="AJ260" s="241"/>
      <c r="AK260" s="241"/>
      <c r="AL260" s="241"/>
      <c r="AM260" s="241"/>
      <c r="AN260" s="241"/>
    </row>
    <row r="261" spans="1:40" ht="18" customHeight="1">
      <c r="A261" s="209"/>
      <c r="B261" s="226" t="s">
        <v>652</v>
      </c>
      <c r="C261" s="228"/>
      <c r="D261" s="228"/>
      <c r="E261" s="272"/>
      <c r="F261" s="272"/>
      <c r="G261" s="272"/>
      <c r="H261" s="272"/>
      <c r="I261" s="272"/>
      <c r="J261" s="272"/>
      <c r="K261" s="272"/>
      <c r="L261" s="272"/>
      <c r="M261" s="272"/>
      <c r="N261" s="272"/>
      <c r="O261" s="272"/>
      <c r="P261" s="272"/>
      <c r="Q261" s="272"/>
      <c r="R261" s="272"/>
      <c r="S261" s="272"/>
      <c r="T261" s="272"/>
      <c r="U261" s="272"/>
      <c r="V261" s="272"/>
      <c r="W261" s="272"/>
      <c r="X261" s="272"/>
      <c r="Y261" s="272"/>
      <c r="Z261" s="272"/>
      <c r="AA261" s="272"/>
      <c r="AB261" s="272"/>
      <c r="AC261" s="272"/>
      <c r="AD261" s="272"/>
      <c r="AE261" s="272"/>
      <c r="AF261" s="272"/>
      <c r="AG261" s="272"/>
      <c r="AH261" s="272"/>
      <c r="AI261" s="241"/>
      <c r="AJ261" s="241"/>
      <c r="AK261" s="241"/>
      <c r="AL261" s="241"/>
      <c r="AM261" s="241"/>
      <c r="AN261" s="241"/>
    </row>
    <row r="262" spans="1:40" ht="30" customHeight="1">
      <c r="A262" s="209"/>
      <c r="B262" s="209"/>
      <c r="C262" s="479">
        <v>1</v>
      </c>
      <c r="D262" s="480"/>
      <c r="E262" s="481" t="s">
        <v>204</v>
      </c>
      <c r="F262" s="482"/>
      <c r="G262" s="482"/>
      <c r="H262" s="482"/>
      <c r="I262" s="482"/>
      <c r="J262" s="482"/>
      <c r="K262" s="482"/>
      <c r="L262" s="482"/>
      <c r="M262" s="482"/>
      <c r="N262" s="482"/>
      <c r="O262" s="482"/>
      <c r="P262" s="482"/>
      <c r="Q262" s="482"/>
      <c r="R262" s="482"/>
      <c r="S262" s="482"/>
      <c r="T262" s="482"/>
      <c r="U262" s="482"/>
      <c r="V262" s="482"/>
      <c r="W262" s="482"/>
      <c r="X262" s="482"/>
      <c r="Y262" s="482"/>
      <c r="Z262" s="482"/>
      <c r="AA262" s="482"/>
      <c r="AB262" s="482"/>
      <c r="AC262" s="482"/>
      <c r="AD262" s="482"/>
      <c r="AE262" s="482"/>
      <c r="AF262" s="482"/>
      <c r="AG262" s="482"/>
      <c r="AH262" s="483"/>
      <c r="AI262" s="363"/>
      <c r="AJ262" s="363"/>
      <c r="AK262" s="363"/>
      <c r="AL262" s="363"/>
      <c r="AM262" s="363"/>
      <c r="AN262" s="363"/>
    </row>
    <row r="263" spans="1:40" ht="30" customHeight="1">
      <c r="A263" s="209"/>
      <c r="B263" s="209"/>
      <c r="C263" s="479">
        <v>2</v>
      </c>
      <c r="D263" s="480"/>
      <c r="E263" s="481" t="s">
        <v>205</v>
      </c>
      <c r="F263" s="482"/>
      <c r="G263" s="482"/>
      <c r="H263" s="482"/>
      <c r="I263" s="482"/>
      <c r="J263" s="482"/>
      <c r="K263" s="482"/>
      <c r="L263" s="482"/>
      <c r="M263" s="482"/>
      <c r="N263" s="482"/>
      <c r="O263" s="482"/>
      <c r="P263" s="482"/>
      <c r="Q263" s="482"/>
      <c r="R263" s="482"/>
      <c r="S263" s="482"/>
      <c r="T263" s="482"/>
      <c r="U263" s="482"/>
      <c r="V263" s="482"/>
      <c r="W263" s="482"/>
      <c r="X263" s="482"/>
      <c r="Y263" s="482"/>
      <c r="Z263" s="482"/>
      <c r="AA263" s="482"/>
      <c r="AB263" s="482"/>
      <c r="AC263" s="482"/>
      <c r="AD263" s="482"/>
      <c r="AE263" s="482"/>
      <c r="AF263" s="482"/>
      <c r="AG263" s="482"/>
      <c r="AH263" s="482"/>
      <c r="AI263" s="482"/>
      <c r="AJ263" s="482"/>
      <c r="AK263" s="482"/>
      <c r="AL263" s="482"/>
      <c r="AM263" s="482"/>
      <c r="AN263" s="483"/>
    </row>
    <row r="264" spans="1:40" ht="18" customHeight="1">
      <c r="A264" s="209"/>
      <c r="B264" s="209"/>
      <c r="C264" s="486"/>
      <c r="D264" s="487"/>
      <c r="E264" s="242" t="s">
        <v>206</v>
      </c>
      <c r="F264" s="243"/>
      <c r="G264" s="244" t="s">
        <v>207</v>
      </c>
      <c r="H264" s="477" t="s">
        <v>212</v>
      </c>
      <c r="I264" s="477"/>
      <c r="J264" s="477"/>
      <c r="K264" s="477"/>
      <c r="L264" s="477"/>
      <c r="M264" s="477"/>
      <c r="N264" s="477"/>
      <c r="O264" s="477"/>
      <c r="P264" s="477"/>
      <c r="Q264" s="477"/>
      <c r="R264" s="477"/>
      <c r="S264" s="477"/>
      <c r="T264" s="477"/>
      <c r="U264" s="477"/>
      <c r="V264" s="477"/>
      <c r="W264" s="477"/>
      <c r="X264" s="477"/>
      <c r="Y264" s="477"/>
      <c r="Z264" s="477"/>
      <c r="AA264" s="477"/>
      <c r="AB264" s="477"/>
      <c r="AC264" s="477"/>
      <c r="AD264" s="477"/>
      <c r="AE264" s="477"/>
      <c r="AF264" s="477"/>
      <c r="AG264" s="477"/>
      <c r="AH264" s="477"/>
      <c r="AI264" s="477"/>
      <c r="AJ264" s="477"/>
      <c r="AK264" s="477"/>
      <c r="AL264" s="477"/>
      <c r="AM264" s="477"/>
      <c r="AN264" s="478"/>
    </row>
    <row r="265" spans="1:40" ht="18" customHeight="1">
      <c r="A265" s="209"/>
      <c r="B265" s="209"/>
      <c r="C265" s="486"/>
      <c r="D265" s="487"/>
      <c r="E265" s="242" t="s">
        <v>206</v>
      </c>
      <c r="F265" s="243"/>
      <c r="G265" s="244" t="s">
        <v>207</v>
      </c>
      <c r="H265" s="477" t="s">
        <v>208</v>
      </c>
      <c r="I265" s="477"/>
      <c r="J265" s="477"/>
      <c r="K265" s="477"/>
      <c r="L265" s="477"/>
      <c r="M265" s="477"/>
      <c r="N265" s="477"/>
      <c r="O265" s="477"/>
      <c r="P265" s="477"/>
      <c r="Q265" s="477"/>
      <c r="R265" s="477"/>
      <c r="S265" s="477"/>
      <c r="T265" s="477"/>
      <c r="U265" s="477"/>
      <c r="V265" s="477"/>
      <c r="W265" s="477"/>
      <c r="X265" s="477"/>
      <c r="Y265" s="477"/>
      <c r="Z265" s="477"/>
      <c r="AA265" s="477"/>
      <c r="AB265" s="477"/>
      <c r="AC265" s="477"/>
      <c r="AD265" s="477"/>
      <c r="AE265" s="477"/>
      <c r="AF265" s="477"/>
      <c r="AG265" s="477"/>
      <c r="AH265" s="477"/>
      <c r="AI265" s="477"/>
      <c r="AJ265" s="477"/>
      <c r="AK265" s="477"/>
      <c r="AL265" s="477"/>
      <c r="AM265" s="477"/>
      <c r="AN265" s="478"/>
    </row>
    <row r="266" spans="1:40" ht="18" customHeight="1">
      <c r="A266" s="298"/>
      <c r="B266" s="298"/>
      <c r="C266" s="486"/>
      <c r="D266" s="487"/>
      <c r="E266" s="242" t="s">
        <v>155</v>
      </c>
      <c r="F266" s="243"/>
      <c r="G266" s="244" t="s">
        <v>156</v>
      </c>
      <c r="H266" s="539" t="s">
        <v>682</v>
      </c>
      <c r="I266" s="539"/>
      <c r="J266" s="539"/>
      <c r="K266" s="539"/>
      <c r="L266" s="539"/>
      <c r="M266" s="539"/>
      <c r="N266" s="539"/>
      <c r="O266" s="539"/>
      <c r="P266" s="539"/>
      <c r="Q266" s="539"/>
      <c r="R266" s="539"/>
      <c r="S266" s="539"/>
      <c r="T266" s="539"/>
      <c r="U266" s="539"/>
      <c r="V266" s="539"/>
      <c r="W266" s="539"/>
      <c r="X266" s="539"/>
      <c r="Y266" s="539"/>
      <c r="Z266" s="539"/>
      <c r="AA266" s="539"/>
      <c r="AB266" s="539"/>
      <c r="AC266" s="539"/>
      <c r="AD266" s="539"/>
      <c r="AE266" s="539"/>
      <c r="AF266" s="539"/>
      <c r="AG266" s="539"/>
      <c r="AH266" s="539"/>
      <c r="AI266" s="539"/>
      <c r="AJ266" s="539"/>
      <c r="AK266" s="539"/>
      <c r="AL266" s="539"/>
      <c r="AM266" s="539"/>
      <c r="AN266" s="540"/>
    </row>
    <row r="267" spans="1:40" ht="18" customHeight="1">
      <c r="A267" s="209"/>
      <c r="B267" s="209"/>
      <c r="C267" s="486"/>
      <c r="D267" s="487"/>
      <c r="E267" s="242" t="s">
        <v>206</v>
      </c>
      <c r="F267" s="243"/>
      <c r="G267" s="244" t="s">
        <v>207</v>
      </c>
      <c r="H267" s="477" t="s">
        <v>209</v>
      </c>
      <c r="I267" s="477"/>
      <c r="J267" s="477"/>
      <c r="K267" s="477"/>
      <c r="L267" s="477"/>
      <c r="M267" s="477"/>
      <c r="N267" s="477"/>
      <c r="O267" s="477"/>
      <c r="P267" s="477"/>
      <c r="Q267" s="477"/>
      <c r="R267" s="477"/>
      <c r="S267" s="477"/>
      <c r="T267" s="477"/>
      <c r="U267" s="477"/>
      <c r="V267" s="477"/>
      <c r="W267" s="477"/>
      <c r="X267" s="477"/>
      <c r="Y267" s="477"/>
      <c r="Z267" s="477"/>
      <c r="AA267" s="477"/>
      <c r="AB267" s="477"/>
      <c r="AC267" s="477"/>
      <c r="AD267" s="477"/>
      <c r="AE267" s="477"/>
      <c r="AF267" s="477"/>
      <c r="AG267" s="477"/>
      <c r="AH267" s="477"/>
      <c r="AI267" s="477"/>
      <c r="AJ267" s="477"/>
      <c r="AK267" s="477"/>
      <c r="AL267" s="477"/>
      <c r="AM267" s="477"/>
      <c r="AN267" s="478"/>
    </row>
    <row r="268" spans="1:40" ht="18" customHeight="1">
      <c r="A268" s="209"/>
      <c r="B268" s="209"/>
      <c r="C268" s="486"/>
      <c r="D268" s="487"/>
      <c r="E268" s="242" t="s">
        <v>206</v>
      </c>
      <c r="F268" s="243"/>
      <c r="G268" s="244" t="s">
        <v>207</v>
      </c>
      <c r="H268" s="477" t="s">
        <v>210</v>
      </c>
      <c r="I268" s="477"/>
      <c r="J268" s="477"/>
      <c r="K268" s="477"/>
      <c r="L268" s="477"/>
      <c r="M268" s="477"/>
      <c r="N268" s="477"/>
      <c r="O268" s="477"/>
      <c r="P268" s="477"/>
      <c r="Q268" s="477"/>
      <c r="R268" s="477"/>
      <c r="S268" s="477"/>
      <c r="T268" s="477"/>
      <c r="U268" s="477"/>
      <c r="V268" s="477"/>
      <c r="W268" s="477"/>
      <c r="X268" s="477"/>
      <c r="Y268" s="477"/>
      <c r="Z268" s="477"/>
      <c r="AA268" s="477"/>
      <c r="AB268" s="477"/>
      <c r="AC268" s="477"/>
      <c r="AD268" s="477"/>
      <c r="AE268" s="477"/>
      <c r="AF268" s="477"/>
      <c r="AG268" s="477"/>
      <c r="AH268" s="477"/>
      <c r="AI268" s="477"/>
      <c r="AJ268" s="477"/>
      <c r="AK268" s="477"/>
      <c r="AL268" s="477"/>
      <c r="AM268" s="477"/>
      <c r="AN268" s="478"/>
    </row>
    <row r="269" spans="1:40" ht="18" customHeight="1">
      <c r="A269" s="209"/>
      <c r="B269" s="209"/>
      <c r="C269" s="486"/>
      <c r="D269" s="487"/>
      <c r="E269" s="242" t="s">
        <v>155</v>
      </c>
      <c r="F269" s="243"/>
      <c r="G269" s="244" t="s">
        <v>156</v>
      </c>
      <c r="H269" s="477" t="s">
        <v>211</v>
      </c>
      <c r="I269" s="477"/>
      <c r="J269" s="477"/>
      <c r="K269" s="477"/>
      <c r="L269" s="477"/>
      <c r="M269" s="477"/>
      <c r="N269" s="477"/>
      <c r="O269" s="477"/>
      <c r="P269" s="477"/>
      <c r="Q269" s="477"/>
      <c r="R269" s="477"/>
      <c r="S269" s="477"/>
      <c r="T269" s="477"/>
      <c r="U269" s="477"/>
      <c r="V269" s="477"/>
      <c r="W269" s="477"/>
      <c r="X269" s="477"/>
      <c r="Y269" s="477"/>
      <c r="Z269" s="477"/>
      <c r="AA269" s="477"/>
      <c r="AB269" s="477"/>
      <c r="AC269" s="477"/>
      <c r="AD269" s="477"/>
      <c r="AE269" s="477"/>
      <c r="AF269" s="477"/>
      <c r="AG269" s="477"/>
      <c r="AH269" s="477"/>
      <c r="AI269" s="477"/>
      <c r="AJ269" s="477"/>
      <c r="AK269" s="477"/>
      <c r="AL269" s="477"/>
      <c r="AM269" s="477"/>
      <c r="AN269" s="478"/>
    </row>
    <row r="270" spans="1:40" ht="18" customHeight="1">
      <c r="A270" s="209"/>
      <c r="B270" s="209"/>
      <c r="C270" s="488"/>
      <c r="D270" s="489"/>
      <c r="E270" s="273" t="s">
        <v>155</v>
      </c>
      <c r="F270" s="245"/>
      <c r="G270" s="274" t="s">
        <v>156</v>
      </c>
      <c r="H270" s="491" t="s">
        <v>311</v>
      </c>
      <c r="I270" s="491"/>
      <c r="J270" s="491"/>
      <c r="K270" s="491"/>
      <c r="L270" s="491"/>
      <c r="M270" s="491"/>
      <c r="N270" s="491"/>
      <c r="O270" s="491"/>
      <c r="P270" s="491"/>
      <c r="Q270" s="491"/>
      <c r="R270" s="491"/>
      <c r="S270" s="491"/>
      <c r="T270" s="491"/>
      <c r="U270" s="491"/>
      <c r="V270" s="491"/>
      <c r="W270" s="491"/>
      <c r="X270" s="491"/>
      <c r="Y270" s="491"/>
      <c r="Z270" s="491"/>
      <c r="AA270" s="491"/>
      <c r="AB270" s="491"/>
      <c r="AC270" s="491"/>
      <c r="AD270" s="491"/>
      <c r="AE270" s="491"/>
      <c r="AF270" s="491"/>
      <c r="AG270" s="491"/>
      <c r="AH270" s="491"/>
      <c r="AI270" s="491"/>
      <c r="AJ270" s="491"/>
      <c r="AK270" s="491"/>
      <c r="AL270" s="491"/>
      <c r="AM270" s="491"/>
      <c r="AN270" s="492"/>
    </row>
    <row r="271" spans="1:40" ht="17.25" customHeight="1"/>
    <row r="272" spans="1:40"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sheetData>
  <mergeCells count="464">
    <mergeCell ref="H266:AN266"/>
    <mergeCell ref="R191:S191"/>
    <mergeCell ref="C172:D172"/>
    <mergeCell ref="E172:AH172"/>
    <mergeCell ref="AI172:AN172"/>
    <mergeCell ref="R189:S189"/>
    <mergeCell ref="U191:V191"/>
    <mergeCell ref="E185:AN185"/>
    <mergeCell ref="E187:AN187"/>
    <mergeCell ref="C173:D173"/>
    <mergeCell ref="C176:D176"/>
    <mergeCell ref="E176:AH176"/>
    <mergeCell ref="U188:V188"/>
    <mergeCell ref="G190:K190"/>
    <mergeCell ref="C232:D233"/>
    <mergeCell ref="C226:D226"/>
    <mergeCell ref="E226:AH226"/>
    <mergeCell ref="AI226:AN226"/>
    <mergeCell ref="AI223:AN223"/>
    <mergeCell ref="E227:AH227"/>
    <mergeCell ref="AI227:AN227"/>
    <mergeCell ref="C228:D228"/>
    <mergeCell ref="C227:D227"/>
    <mergeCell ref="C229:D229"/>
    <mergeCell ref="AI143:AN143"/>
    <mergeCell ref="E155:F162"/>
    <mergeCell ref="AI149:AN149"/>
    <mergeCell ref="G154:L154"/>
    <mergeCell ref="M154:R154"/>
    <mergeCell ref="E184:AH184"/>
    <mergeCell ref="S154:AL154"/>
    <mergeCell ref="C143:D143"/>
    <mergeCell ref="E143:AH143"/>
    <mergeCell ref="C145:D145"/>
    <mergeCell ref="E144:AH144"/>
    <mergeCell ref="AI83:AN83"/>
    <mergeCell ref="AI94:AN94"/>
    <mergeCell ref="E72:AH72"/>
    <mergeCell ref="H126:AN126"/>
    <mergeCell ref="H127:AN127"/>
    <mergeCell ref="E113:AH113"/>
    <mergeCell ref="E112:AH112"/>
    <mergeCell ref="AI123:AN123"/>
    <mergeCell ref="AI111:AN111"/>
    <mergeCell ref="AI112:AN112"/>
    <mergeCell ref="AI120:AN120"/>
    <mergeCell ref="AI97:AN97"/>
    <mergeCell ref="AI106:AN106"/>
    <mergeCell ref="AI105:AN105"/>
    <mergeCell ref="E105:AH105"/>
    <mergeCell ref="E106:AH106"/>
    <mergeCell ref="C231:D231"/>
    <mergeCell ref="E228:AH228"/>
    <mergeCell ref="E230:AH230"/>
    <mergeCell ref="E229:AH229"/>
    <mergeCell ref="E213:AH213"/>
    <mergeCell ref="AI213:AN213"/>
    <mergeCell ref="AI208:AN208"/>
    <mergeCell ref="E210:AN210"/>
    <mergeCell ref="E208:AH208"/>
    <mergeCell ref="E223:AH223"/>
    <mergeCell ref="AI220:AN220"/>
    <mergeCell ref="E220:AH220"/>
    <mergeCell ref="E216:Y216"/>
    <mergeCell ref="AC216:AN216"/>
    <mergeCell ref="E217:AN217"/>
    <mergeCell ref="Z216:AB216"/>
    <mergeCell ref="C208:D208"/>
    <mergeCell ref="E137:AH137"/>
    <mergeCell ref="AI137:AN137"/>
    <mergeCell ref="E136:AH136"/>
    <mergeCell ref="E197:AN197"/>
    <mergeCell ref="AI144:AN144"/>
    <mergeCell ref="E146:AN146"/>
    <mergeCell ref="G189:K189"/>
    <mergeCell ref="E186:AN186"/>
    <mergeCell ref="O188:P188"/>
    <mergeCell ref="R188:S188"/>
    <mergeCell ref="E163:F170"/>
    <mergeCell ref="O189:P189"/>
    <mergeCell ref="AI150:AN150"/>
    <mergeCell ref="C151:AN151"/>
    <mergeCell ref="C187:D192"/>
    <mergeCell ref="AI193:AN193"/>
    <mergeCell ref="AI195:AN195"/>
    <mergeCell ref="AI194:AN194"/>
    <mergeCell ref="AI196:AN196"/>
    <mergeCell ref="U192:V192"/>
    <mergeCell ref="G188:K188"/>
    <mergeCell ref="C150:D150"/>
    <mergeCell ref="E150:AH150"/>
    <mergeCell ref="AI184:AN184"/>
    <mergeCell ref="C113:D113"/>
    <mergeCell ref="C142:D142"/>
    <mergeCell ref="AI110:AN110"/>
    <mergeCell ref="C112:D112"/>
    <mergeCell ref="E114:AN114"/>
    <mergeCell ref="C109:D109"/>
    <mergeCell ref="E109:AH109"/>
    <mergeCell ref="C111:D111"/>
    <mergeCell ref="E124:AN124"/>
    <mergeCell ref="H125:AN125"/>
    <mergeCell ref="AI109:AN109"/>
    <mergeCell ref="AI113:AN113"/>
    <mergeCell ref="H129:AN129"/>
    <mergeCell ref="H130:AN130"/>
    <mergeCell ref="H132:AN132"/>
    <mergeCell ref="C123:D123"/>
    <mergeCell ref="E123:AH123"/>
    <mergeCell ref="H128:AN128"/>
    <mergeCell ref="C138:D138"/>
    <mergeCell ref="E138:AH138"/>
    <mergeCell ref="AI138:AN138"/>
    <mergeCell ref="C120:D120"/>
    <mergeCell ref="H133:AN133"/>
    <mergeCell ref="C110:D110"/>
    <mergeCell ref="C62:D62"/>
    <mergeCell ref="E81:AH81"/>
    <mergeCell ref="C84:D84"/>
    <mergeCell ref="E84:AH84"/>
    <mergeCell ref="C96:D96"/>
    <mergeCell ref="C97:D97"/>
    <mergeCell ref="E97:AH97"/>
    <mergeCell ref="C88:D88"/>
    <mergeCell ref="C78:D78"/>
    <mergeCell ref="C85:D85"/>
    <mergeCell ref="C89:D89"/>
    <mergeCell ref="E89:AH89"/>
    <mergeCell ref="C90:D90"/>
    <mergeCell ref="E90:AH90"/>
    <mergeCell ref="C91:D91"/>
    <mergeCell ref="C92:D92"/>
    <mergeCell ref="E94:AH94"/>
    <mergeCell ref="C65:D65"/>
    <mergeCell ref="E65:AH65"/>
    <mergeCell ref="C69:D69"/>
    <mergeCell ref="E69:AH69"/>
    <mergeCell ref="C95:D95"/>
    <mergeCell ref="E95:AH95"/>
    <mergeCell ref="C93:D93"/>
    <mergeCell ref="C105:D105"/>
    <mergeCell ref="C83:D83"/>
    <mergeCell ref="E83:AH83"/>
    <mergeCell ref="AI28:AN28"/>
    <mergeCell ref="E21:AN21"/>
    <mergeCell ref="AI20:AN20"/>
    <mergeCell ref="E19:AH19"/>
    <mergeCell ref="C35:D35"/>
    <mergeCell ref="C61:D61"/>
    <mergeCell ref="AI61:AN61"/>
    <mergeCell ref="C45:D45"/>
    <mergeCell ref="E45:AH45"/>
    <mergeCell ref="C46:D46"/>
    <mergeCell ref="C38:D38"/>
    <mergeCell ref="E38:AH38"/>
    <mergeCell ref="E24:AH24"/>
    <mergeCell ref="AI60:AN60"/>
    <mergeCell ref="C59:D59"/>
    <mergeCell ref="E59:AH59"/>
    <mergeCell ref="E41:AH41"/>
    <mergeCell ref="C41:D41"/>
    <mergeCell ref="AI52:AN52"/>
    <mergeCell ref="C48:D48"/>
    <mergeCell ref="E48:AH48"/>
    <mergeCell ref="C52:D52"/>
    <mergeCell ref="E52:AH52"/>
    <mergeCell ref="E61:AH61"/>
    <mergeCell ref="E9:AH9"/>
    <mergeCell ref="C32:D32"/>
    <mergeCell ref="E32:AH32"/>
    <mergeCell ref="C12:D12"/>
    <mergeCell ref="C28:D28"/>
    <mergeCell ref="C29:D29"/>
    <mergeCell ref="C55:D55"/>
    <mergeCell ref="C56:D56"/>
    <mergeCell ref="C15:D15"/>
    <mergeCell ref="C47:D47"/>
    <mergeCell ref="C42:D42"/>
    <mergeCell ref="AI59:AN59"/>
    <mergeCell ref="E55:AH55"/>
    <mergeCell ref="AI55:AN55"/>
    <mergeCell ref="AI15:AN15"/>
    <mergeCell ref="AI9:AN9"/>
    <mergeCell ref="AI19:AN19"/>
    <mergeCell ref="AI24:AN24"/>
    <mergeCell ref="E25:AN25"/>
    <mergeCell ref="AI12:AN12"/>
    <mergeCell ref="AI16:AN16"/>
    <mergeCell ref="E56:AH56"/>
    <mergeCell ref="AI56:AN56"/>
    <mergeCell ref="E15:AH15"/>
    <mergeCell ref="AI41:AN41"/>
    <mergeCell ref="E28:AH28"/>
    <mergeCell ref="AI48:AN48"/>
    <mergeCell ref="E49:AN49"/>
    <mergeCell ref="E46:AH46"/>
    <mergeCell ref="AI46:AN46"/>
    <mergeCell ref="AI29:AN29"/>
    <mergeCell ref="AI32:AN32"/>
    <mergeCell ref="AI42:AN42"/>
    <mergeCell ref="E47:AH47"/>
    <mergeCell ref="AI47:AN47"/>
    <mergeCell ref="AI6:AN6"/>
    <mergeCell ref="AI38:AN38"/>
    <mergeCell ref="A1:B1"/>
    <mergeCell ref="C1:AN1"/>
    <mergeCell ref="C4:D4"/>
    <mergeCell ref="E4:AH4"/>
    <mergeCell ref="AI4:AN4"/>
    <mergeCell ref="AI5:AN5"/>
    <mergeCell ref="AI2:AN2"/>
    <mergeCell ref="C5:D5"/>
    <mergeCell ref="C24:D24"/>
    <mergeCell ref="E29:AH29"/>
    <mergeCell ref="E12:AH12"/>
    <mergeCell ref="E5:AH5"/>
    <mergeCell ref="C20:D20"/>
    <mergeCell ref="C16:D16"/>
    <mergeCell ref="E16:AH16"/>
    <mergeCell ref="C6:D6"/>
    <mergeCell ref="E6:AH6"/>
    <mergeCell ref="E20:AH20"/>
    <mergeCell ref="C19:D19"/>
    <mergeCell ref="AI35:AN35"/>
    <mergeCell ref="E35:AH35"/>
    <mergeCell ref="C9:D9"/>
    <mergeCell ref="C117:D117"/>
    <mergeCell ref="E117:AH117"/>
    <mergeCell ref="C60:D60"/>
    <mergeCell ref="E60:AH60"/>
    <mergeCell ref="AI63:AN63"/>
    <mergeCell ref="E64:AH64"/>
    <mergeCell ref="E62:AH62"/>
    <mergeCell ref="AI62:AN62"/>
    <mergeCell ref="AI91:AN91"/>
    <mergeCell ref="AI89:AN89"/>
    <mergeCell ref="E88:AH88"/>
    <mergeCell ref="AI92:AN92"/>
    <mergeCell ref="AI72:AN72"/>
    <mergeCell ref="AI81:AN81"/>
    <mergeCell ref="E92:AH92"/>
    <mergeCell ref="AI84:AN84"/>
    <mergeCell ref="AI73:AN73"/>
    <mergeCell ref="E85:AH85"/>
    <mergeCell ref="C106:D106"/>
    <mergeCell ref="C82:D82"/>
    <mergeCell ref="E82:AH82"/>
    <mergeCell ref="E91:AH91"/>
    <mergeCell ref="E110:AH110"/>
    <mergeCell ref="AI117:AN117"/>
    <mergeCell ref="AI45:AN45"/>
    <mergeCell ref="E43:AH43"/>
    <mergeCell ref="E42:AH42"/>
    <mergeCell ref="C136:D136"/>
    <mergeCell ref="C144:D144"/>
    <mergeCell ref="C124:D135"/>
    <mergeCell ref="C64:D64"/>
    <mergeCell ref="C63:D63"/>
    <mergeCell ref="E63:AH63"/>
    <mergeCell ref="AI64:AN64"/>
    <mergeCell ref="C137:D137"/>
    <mergeCell ref="H134:AN134"/>
    <mergeCell ref="E142:AH142"/>
    <mergeCell ref="H135:AN135"/>
    <mergeCell ref="E139:AN139"/>
    <mergeCell ref="AI78:AN78"/>
    <mergeCell ref="AI77:AN77"/>
    <mergeCell ref="E111:AH111"/>
    <mergeCell ref="E96:AH96"/>
    <mergeCell ref="AI96:AN96"/>
    <mergeCell ref="AI90:AN90"/>
    <mergeCell ref="E78:AH78"/>
    <mergeCell ref="E77:AH77"/>
    <mergeCell ref="AI85:AN85"/>
    <mergeCell ref="AI203:AN203"/>
    <mergeCell ref="R190:S190"/>
    <mergeCell ref="C149:D149"/>
    <mergeCell ref="E149:AH149"/>
    <mergeCell ref="AI145:AN145"/>
    <mergeCell ref="C185:D186"/>
    <mergeCell ref="E173:AH173"/>
    <mergeCell ref="AI173:AN173"/>
    <mergeCell ref="AI176:AN176"/>
    <mergeCell ref="C184:D184"/>
    <mergeCell ref="O190:P190"/>
    <mergeCell ref="E145:AH145"/>
    <mergeCell ref="C194:D194"/>
    <mergeCell ref="O191:P191"/>
    <mergeCell ref="E193:AH193"/>
    <mergeCell ref="R192:S192"/>
    <mergeCell ref="U189:V189"/>
    <mergeCell ref="E196:AH196"/>
    <mergeCell ref="G191:K191"/>
    <mergeCell ref="O192:P192"/>
    <mergeCell ref="AI200:AN200"/>
    <mergeCell ref="E194:AH194"/>
    <mergeCell ref="E195:AH195"/>
    <mergeCell ref="AI205:AN205"/>
    <mergeCell ref="U190:V190"/>
    <mergeCell ref="G192:K192"/>
    <mergeCell ref="C213:D213"/>
    <mergeCell ref="C215:D215"/>
    <mergeCell ref="C204:D204"/>
    <mergeCell ref="C203:D203"/>
    <mergeCell ref="E215:AH215"/>
    <mergeCell ref="AI215:AN215"/>
    <mergeCell ref="E214:AH214"/>
    <mergeCell ref="AI214:AN214"/>
    <mergeCell ref="E205:AH205"/>
    <mergeCell ref="E200:AH200"/>
    <mergeCell ref="C193:D193"/>
    <mergeCell ref="C196:D196"/>
    <mergeCell ref="E209:AH209"/>
    <mergeCell ref="AI209:AN209"/>
    <mergeCell ref="C209:D209"/>
    <mergeCell ref="C195:D195"/>
    <mergeCell ref="C200:D200"/>
    <mergeCell ref="C205:D205"/>
    <mergeCell ref="E204:AH204"/>
    <mergeCell ref="AI204:AN204"/>
    <mergeCell ref="E203:AH203"/>
    <mergeCell ref="AI248:AN248"/>
    <mergeCell ref="AI252:AN252"/>
    <mergeCell ref="E233:AN233"/>
    <mergeCell ref="E251:AH251"/>
    <mergeCell ref="AI251:AN251"/>
    <mergeCell ref="E232:AN232"/>
    <mergeCell ref="AI247:AN247"/>
    <mergeCell ref="R256:Y256"/>
    <mergeCell ref="H255:I255"/>
    <mergeCell ref="K255:L255"/>
    <mergeCell ref="H256:I256"/>
    <mergeCell ref="K256:L256"/>
    <mergeCell ref="E252:AH252"/>
    <mergeCell ref="N255:O255"/>
    <mergeCell ref="R255:Y255"/>
    <mergeCell ref="F255:G255"/>
    <mergeCell ref="N256:O256"/>
    <mergeCell ref="E236:AH236"/>
    <mergeCell ref="AI236:AN236"/>
    <mergeCell ref="C263:D270"/>
    <mergeCell ref="E263:AN263"/>
    <mergeCell ref="AI240:AN240"/>
    <mergeCell ref="E242:AN242"/>
    <mergeCell ref="AI245:AN245"/>
    <mergeCell ref="H265:AN265"/>
    <mergeCell ref="H267:AN267"/>
    <mergeCell ref="H268:AN268"/>
    <mergeCell ref="H264:AN264"/>
    <mergeCell ref="C254:D256"/>
    <mergeCell ref="H270:AN270"/>
    <mergeCell ref="AI259:AN259"/>
    <mergeCell ref="F256:G256"/>
    <mergeCell ref="H269:AN269"/>
    <mergeCell ref="E254:AN254"/>
    <mergeCell ref="C262:D262"/>
    <mergeCell ref="E262:AH262"/>
    <mergeCell ref="C246:D246"/>
    <mergeCell ref="C253:D253"/>
    <mergeCell ref="E253:AH253"/>
    <mergeCell ref="AI253:AN253"/>
    <mergeCell ref="C251:D251"/>
    <mergeCell ref="C252:D252"/>
    <mergeCell ref="E246:AH246"/>
    <mergeCell ref="AI142:AN142"/>
    <mergeCell ref="E120:AH120"/>
    <mergeCell ref="AI136:AN136"/>
    <mergeCell ref="H131:AN131"/>
    <mergeCell ref="C238:D238"/>
    <mergeCell ref="E238:AH238"/>
    <mergeCell ref="C177:D177"/>
    <mergeCell ref="E177:AH177"/>
    <mergeCell ref="AI177:AN177"/>
    <mergeCell ref="C178:D178"/>
    <mergeCell ref="E178:AH178"/>
    <mergeCell ref="AI178:AN178"/>
    <mergeCell ref="C236:D236"/>
    <mergeCell ref="AI238:AN238"/>
    <mergeCell ref="C216:D216"/>
    <mergeCell ref="C220:D220"/>
    <mergeCell ref="C223:D223"/>
    <mergeCell ref="C230:D230"/>
    <mergeCell ref="AI228:AN228"/>
    <mergeCell ref="AI231:AN231"/>
    <mergeCell ref="AI229:AN229"/>
    <mergeCell ref="AI230:AN230"/>
    <mergeCell ref="E231:AH231"/>
    <mergeCell ref="C214:D214"/>
    <mergeCell ref="C241:D241"/>
    <mergeCell ref="E241:AH241"/>
    <mergeCell ref="AI241:AN241"/>
    <mergeCell ref="C237:D237"/>
    <mergeCell ref="AI262:AN262"/>
    <mergeCell ref="C259:D259"/>
    <mergeCell ref="E259:AH259"/>
    <mergeCell ref="E181:AH181"/>
    <mergeCell ref="C181:D181"/>
    <mergeCell ref="AI181:AN181"/>
    <mergeCell ref="E237:AH237"/>
    <mergeCell ref="AI237:AN237"/>
    <mergeCell ref="C248:D248"/>
    <mergeCell ref="C245:D245"/>
    <mergeCell ref="E245:AH245"/>
    <mergeCell ref="C239:D239"/>
    <mergeCell ref="E239:AH239"/>
    <mergeCell ref="AI239:AN239"/>
    <mergeCell ref="C240:D240"/>
    <mergeCell ref="E240:AH240"/>
    <mergeCell ref="AI246:AN246"/>
    <mergeCell ref="C247:D247"/>
    <mergeCell ref="E247:AH247"/>
    <mergeCell ref="E248:AH248"/>
    <mergeCell ref="AI65:AN65"/>
    <mergeCell ref="C66:D66"/>
    <mergeCell ref="E66:AH66"/>
    <mergeCell ref="AI66:AN66"/>
    <mergeCell ref="C67:D67"/>
    <mergeCell ref="E67:AH67"/>
    <mergeCell ref="AI67:AN67"/>
    <mergeCell ref="C68:D68"/>
    <mergeCell ref="E68:AH68"/>
    <mergeCell ref="AI68:AN68"/>
    <mergeCell ref="AI69:AN69"/>
    <mergeCell ref="C70:D70"/>
    <mergeCell ref="E70:AH70"/>
    <mergeCell ref="AI70:AN70"/>
    <mergeCell ref="C71:D71"/>
    <mergeCell ref="E71:AH71"/>
    <mergeCell ref="AI71:AN71"/>
    <mergeCell ref="C98:D98"/>
    <mergeCell ref="E98:AH98"/>
    <mergeCell ref="AI98:AN98"/>
    <mergeCell ref="AI74:AN74"/>
    <mergeCell ref="AI95:AN95"/>
    <mergeCell ref="E93:AH93"/>
    <mergeCell ref="AI93:AN93"/>
    <mergeCell ref="C94:D94"/>
    <mergeCell ref="C72:D76"/>
    <mergeCell ref="F73:AH73"/>
    <mergeCell ref="F74:AH74"/>
    <mergeCell ref="F75:AN75"/>
    <mergeCell ref="C81:D81"/>
    <mergeCell ref="AI82:AN82"/>
    <mergeCell ref="C77:D77"/>
    <mergeCell ref="F76:AN76"/>
    <mergeCell ref="AI88:AN88"/>
    <mergeCell ref="C99:D99"/>
    <mergeCell ref="E99:AH99"/>
    <mergeCell ref="AI99:AN99"/>
    <mergeCell ref="C100:D100"/>
    <mergeCell ref="E100:AH100"/>
    <mergeCell ref="AI100:AN100"/>
    <mergeCell ref="C101:D101"/>
    <mergeCell ref="E101:AH101"/>
    <mergeCell ref="AI101:AN101"/>
    <mergeCell ref="C102:D102"/>
    <mergeCell ref="E102:AH102"/>
    <mergeCell ref="AI102:AN102"/>
    <mergeCell ref="C103:D103"/>
    <mergeCell ref="E103:AH103"/>
    <mergeCell ref="AI103:AN103"/>
    <mergeCell ref="C104:D104"/>
    <mergeCell ref="E104:AH104"/>
    <mergeCell ref="AI104:AN104"/>
  </mergeCells>
  <phoneticPr fontId="10"/>
  <dataValidations count="2">
    <dataValidation type="list" allowBlank="1" showInputMessage="1" showErrorMessage="1" sqref="AI55:AN56 AI4:AN6 AI12:AN12 AI15:AN16 AI19:AN20 AI24:AN24 AI28:AN29 AI32:AN32 AI35:AN35 AI38:AN38 AI41:AN42 AI45:AN48 AI52:AN52 AI193:AN196 AI262:AN262 AI77:AN78 AI81:AN85 AI72:AN74 AI109:AN113 AI117:AN117 AI120:AN120 AI142:AN145 AI123:AN123 AI136:AN138 AI149:AN150 AI181:AN181 AI184:AN184 AI9:AN9 AI172:AN173 AI236:AN241 AI208:AN209 AI220:AN220 AI223:AN223 AI226:AN231 AI251:AN253 AI213:AN215 AI259:AN259 AI200:AN200 AI59:AN70 AI88:AN103 AI105:AN106" xr:uid="{00000000-0002-0000-0200-000000000000}">
      <formula1>"○,×,／"</formula1>
    </dataValidation>
    <dataValidation type="list" allowBlank="1" showInputMessage="1" showErrorMessage="1" sqref="AI176:AN178 AI203:AN205 AI245:AN248 AI71:AN71 AI104:AN104" xr:uid="{00000000-0002-0000-0200-000001000000}">
      <formula1>"○,×"</formula1>
    </dataValidation>
  </dataValidations>
  <pageMargins left="0.37" right="0.44" top="0.45" bottom="0.33" header="0.33" footer="0.2"/>
  <pageSetup paperSize="9" scale="90" fitToHeight="0" orientation="portrait" r:id="rId1"/>
  <headerFooter alignWithMargins="0"/>
  <rowBreaks count="6" manualBreakCount="6">
    <brk id="39" max="39" man="1"/>
    <brk id="79" max="39" man="1"/>
    <brk id="140" max="39" man="1"/>
    <brk id="170" max="39" man="1"/>
    <brk id="206" max="39" man="1"/>
    <brk id="22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O290"/>
  <sheetViews>
    <sheetView view="pageBreakPreview" topLeftCell="A280" zoomScaleNormal="100" zoomScaleSheetLayoutView="100" workbookViewId="0">
      <selection activeCell="E239" sqref="E239:AH239"/>
    </sheetView>
  </sheetViews>
  <sheetFormatPr defaultColWidth="9" defaultRowHeight="13.2"/>
  <cols>
    <col min="1" max="40" width="2.6640625" style="28" customWidth="1"/>
    <col min="41" max="16384" width="9" style="28"/>
  </cols>
  <sheetData>
    <row r="1" spans="1:41">
      <c r="A1" s="398" t="s">
        <v>15</v>
      </c>
      <c r="B1" s="398"/>
      <c r="C1" s="399" t="s">
        <v>47</v>
      </c>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203"/>
    </row>
    <row r="2" spans="1:41">
      <c r="A2" s="398"/>
      <c r="B2" s="398"/>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203"/>
    </row>
    <row r="3" spans="1:41" ht="15" customHeight="1">
      <c r="A3" s="203"/>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row>
    <row r="4" spans="1:41" ht="17.25" customHeight="1">
      <c r="A4" s="203"/>
      <c r="B4" s="207" t="s">
        <v>69</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row>
    <row r="5" spans="1:41" ht="17.25" customHeight="1">
      <c r="A5" s="203"/>
      <c r="B5" s="203"/>
      <c r="C5" s="548"/>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50"/>
      <c r="AO5" s="203"/>
    </row>
    <row r="6" spans="1:41" ht="17.25" customHeight="1">
      <c r="A6" s="203"/>
      <c r="B6" s="203"/>
      <c r="C6" s="551"/>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3"/>
      <c r="AO6" s="203"/>
    </row>
    <row r="7" spans="1:41" ht="17.25" customHeight="1">
      <c r="A7" s="203"/>
      <c r="B7" s="203"/>
      <c r="C7" s="551"/>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3"/>
      <c r="AO7" s="203"/>
    </row>
    <row r="8" spans="1:41" ht="17.25" customHeight="1">
      <c r="A8" s="203"/>
      <c r="B8" s="203"/>
      <c r="C8" s="551"/>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2"/>
      <c r="AM8" s="552"/>
      <c r="AN8" s="553"/>
      <c r="AO8" s="203"/>
    </row>
    <row r="9" spans="1:41" ht="17.25" customHeight="1">
      <c r="A9" s="203"/>
      <c r="B9" s="203"/>
      <c r="C9" s="551"/>
      <c r="D9" s="552"/>
      <c r="E9" s="552"/>
      <c r="F9" s="552"/>
      <c r="G9" s="552"/>
      <c r="H9" s="552"/>
      <c r="I9" s="552"/>
      <c r="J9" s="552"/>
      <c r="K9" s="552"/>
      <c r="L9" s="552"/>
      <c r="M9" s="552"/>
      <c r="N9" s="552"/>
      <c r="O9" s="552"/>
      <c r="P9" s="552"/>
      <c r="Q9" s="552"/>
      <c r="R9" s="552"/>
      <c r="S9" s="552"/>
      <c r="T9" s="552"/>
      <c r="U9" s="552"/>
      <c r="V9" s="552"/>
      <c r="W9" s="552"/>
      <c r="X9" s="552"/>
      <c r="Y9" s="552"/>
      <c r="Z9" s="552"/>
      <c r="AA9" s="552"/>
      <c r="AB9" s="552"/>
      <c r="AC9" s="552"/>
      <c r="AD9" s="552"/>
      <c r="AE9" s="552"/>
      <c r="AF9" s="552"/>
      <c r="AG9" s="552"/>
      <c r="AH9" s="552"/>
      <c r="AI9" s="552"/>
      <c r="AJ9" s="552"/>
      <c r="AK9" s="552"/>
      <c r="AL9" s="552"/>
      <c r="AM9" s="552"/>
      <c r="AN9" s="553"/>
      <c r="AO9" s="203"/>
    </row>
    <row r="10" spans="1:41" ht="17.25" customHeight="1">
      <c r="A10" s="203"/>
      <c r="B10" s="203"/>
      <c r="C10" s="551"/>
      <c r="D10" s="552"/>
      <c r="E10" s="552"/>
      <c r="F10" s="552"/>
      <c r="G10" s="552"/>
      <c r="H10" s="552"/>
      <c r="I10" s="552"/>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c r="AG10" s="552"/>
      <c r="AH10" s="552"/>
      <c r="AI10" s="552"/>
      <c r="AJ10" s="552"/>
      <c r="AK10" s="552"/>
      <c r="AL10" s="552"/>
      <c r="AM10" s="552"/>
      <c r="AN10" s="553"/>
      <c r="AO10" s="203"/>
    </row>
    <row r="11" spans="1:41" ht="17.25" customHeight="1">
      <c r="A11" s="203"/>
      <c r="B11" s="203"/>
      <c r="C11" s="551"/>
      <c r="D11" s="552"/>
      <c r="E11" s="552"/>
      <c r="F11" s="552"/>
      <c r="G11" s="552"/>
      <c r="H11" s="552"/>
      <c r="I11" s="552"/>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G11" s="552"/>
      <c r="AH11" s="552"/>
      <c r="AI11" s="552"/>
      <c r="AJ11" s="552"/>
      <c r="AK11" s="552"/>
      <c r="AL11" s="552"/>
      <c r="AM11" s="552"/>
      <c r="AN11" s="553"/>
      <c r="AO11" s="203"/>
    </row>
    <row r="12" spans="1:41" ht="17.25" customHeight="1">
      <c r="A12" s="203"/>
      <c r="B12" s="203"/>
      <c r="C12" s="551"/>
      <c r="D12" s="552"/>
      <c r="E12" s="552"/>
      <c r="F12" s="552"/>
      <c r="G12" s="552"/>
      <c r="H12" s="552"/>
      <c r="I12" s="552"/>
      <c r="J12" s="552"/>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2"/>
      <c r="AI12" s="552"/>
      <c r="AJ12" s="552"/>
      <c r="AK12" s="552"/>
      <c r="AL12" s="552"/>
      <c r="AM12" s="552"/>
      <c r="AN12" s="553"/>
      <c r="AO12" s="203"/>
    </row>
    <row r="13" spans="1:41" ht="17.25" customHeight="1">
      <c r="A13" s="203"/>
      <c r="B13" s="203"/>
      <c r="C13" s="551"/>
      <c r="D13" s="552"/>
      <c r="E13" s="552"/>
      <c r="F13" s="552"/>
      <c r="G13" s="552"/>
      <c r="H13" s="552"/>
      <c r="I13" s="552"/>
      <c r="J13" s="552"/>
      <c r="K13" s="55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c r="AM13" s="552"/>
      <c r="AN13" s="553"/>
      <c r="AO13" s="203"/>
    </row>
    <row r="14" spans="1:41" ht="17.25" customHeight="1">
      <c r="A14" s="203"/>
      <c r="B14" s="203"/>
      <c r="C14" s="551"/>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3"/>
      <c r="AO14" s="203"/>
    </row>
    <row r="15" spans="1:41" ht="17.25" customHeight="1">
      <c r="A15" s="203"/>
      <c r="B15" s="203"/>
      <c r="C15" s="551"/>
      <c r="D15" s="552"/>
      <c r="E15" s="552"/>
      <c r="F15" s="552"/>
      <c r="G15" s="552"/>
      <c r="H15" s="552"/>
      <c r="I15" s="552"/>
      <c r="J15" s="552"/>
      <c r="K15" s="552"/>
      <c r="L15" s="552"/>
      <c r="M15" s="552"/>
      <c r="N15" s="552"/>
      <c r="O15" s="552"/>
      <c r="P15" s="552"/>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3"/>
      <c r="AO15" s="203"/>
    </row>
    <row r="16" spans="1:41" ht="17.25" customHeight="1">
      <c r="A16" s="203"/>
      <c r="B16" s="203"/>
      <c r="C16" s="551"/>
      <c r="D16" s="552"/>
      <c r="E16" s="552"/>
      <c r="F16" s="552"/>
      <c r="G16" s="552"/>
      <c r="H16" s="552"/>
      <c r="I16" s="552"/>
      <c r="J16" s="552"/>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2"/>
      <c r="AK16" s="552"/>
      <c r="AL16" s="552"/>
      <c r="AM16" s="552"/>
      <c r="AN16" s="553"/>
      <c r="AO16" s="203"/>
    </row>
    <row r="17" spans="1:41" ht="17.25" customHeight="1">
      <c r="A17" s="203"/>
      <c r="B17" s="203"/>
      <c r="C17" s="551"/>
      <c r="D17" s="552"/>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c r="AN17" s="553"/>
      <c r="AO17" s="203"/>
    </row>
    <row r="18" spans="1:41" ht="17.25" customHeight="1">
      <c r="A18" s="203"/>
      <c r="B18" s="203"/>
      <c r="C18" s="389"/>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1"/>
      <c r="AO18" s="203"/>
    </row>
    <row r="19" spans="1:41" ht="10.5" customHeight="1">
      <c r="A19" s="203"/>
      <c r="B19" s="203"/>
      <c r="C19" s="203" t="s">
        <v>44</v>
      </c>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row>
    <row r="20" spans="1:41" ht="17.25" customHeight="1">
      <c r="A20" s="203"/>
      <c r="B20" s="207" t="s">
        <v>60</v>
      </c>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20"/>
      <c r="AJ20" s="220"/>
      <c r="AK20" s="220"/>
      <c r="AL20" s="220"/>
      <c r="AM20" s="220"/>
      <c r="AN20" s="220"/>
      <c r="AO20" s="203"/>
    </row>
    <row r="21" spans="1:41" ht="30" customHeight="1">
      <c r="A21" s="203"/>
      <c r="B21" s="203"/>
      <c r="C21" s="359">
        <v>1</v>
      </c>
      <c r="D21" s="359"/>
      <c r="E21" s="361" t="s">
        <v>221</v>
      </c>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3"/>
      <c r="AJ21" s="363"/>
      <c r="AK21" s="363"/>
      <c r="AL21" s="363"/>
      <c r="AM21" s="363"/>
      <c r="AN21" s="363"/>
      <c r="AO21" s="203"/>
    </row>
    <row r="22" spans="1:41" ht="30" customHeight="1">
      <c r="A22" s="203"/>
      <c r="B22" s="203"/>
      <c r="C22" s="359">
        <v>2</v>
      </c>
      <c r="D22" s="359"/>
      <c r="E22" s="361" t="s">
        <v>222</v>
      </c>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3"/>
      <c r="AJ22" s="363"/>
      <c r="AK22" s="363"/>
      <c r="AL22" s="363"/>
      <c r="AM22" s="363"/>
      <c r="AN22" s="363"/>
      <c r="AO22" s="203"/>
    </row>
    <row r="23" spans="1:41" ht="60" customHeight="1">
      <c r="A23" s="203"/>
      <c r="B23" s="203"/>
      <c r="C23" s="359">
        <v>3</v>
      </c>
      <c r="D23" s="359"/>
      <c r="E23" s="361" t="s">
        <v>616</v>
      </c>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3"/>
      <c r="AJ23" s="363"/>
      <c r="AK23" s="363"/>
      <c r="AL23" s="363"/>
      <c r="AM23" s="363"/>
      <c r="AN23" s="363"/>
      <c r="AO23" s="203"/>
    </row>
    <row r="24" spans="1:41" ht="60" customHeight="1">
      <c r="A24" s="203"/>
      <c r="B24" s="203"/>
      <c r="C24" s="359">
        <v>4</v>
      </c>
      <c r="D24" s="359"/>
      <c r="E24" s="361" t="s">
        <v>281</v>
      </c>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3"/>
      <c r="AJ24" s="363"/>
      <c r="AK24" s="363"/>
      <c r="AL24" s="363"/>
      <c r="AM24" s="363"/>
      <c r="AN24" s="363"/>
      <c r="AO24" s="203"/>
    </row>
    <row r="25" spans="1:41" ht="10.5" customHeight="1">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row>
    <row r="26" spans="1:41" ht="10.5" customHeight="1">
      <c r="A26" s="203"/>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row>
    <row r="27" spans="1:41" ht="17.25" customHeight="1">
      <c r="A27" s="203"/>
      <c r="B27" s="207" t="s">
        <v>61</v>
      </c>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row>
    <row r="28" spans="1:41" ht="7.5" customHeight="1">
      <c r="A28" s="209"/>
      <c r="B28" s="209"/>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03"/>
    </row>
    <row r="29" spans="1:41" ht="17.25" customHeight="1">
      <c r="A29" s="203"/>
      <c r="B29" s="203"/>
      <c r="C29" s="203" t="s">
        <v>638</v>
      </c>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row>
    <row r="30" spans="1:41" ht="30" customHeight="1">
      <c r="A30" s="203"/>
      <c r="B30" s="203"/>
      <c r="C30" s="359">
        <v>1</v>
      </c>
      <c r="D30" s="359"/>
      <c r="E30" s="361" t="s">
        <v>232</v>
      </c>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3"/>
      <c r="AJ30" s="363"/>
      <c r="AK30" s="363"/>
      <c r="AL30" s="363"/>
      <c r="AM30" s="363"/>
      <c r="AN30" s="363"/>
      <c r="AO30" s="203"/>
    </row>
    <row r="31" spans="1:41" ht="10.5" customHeight="1">
      <c r="A31" s="209"/>
      <c r="B31" s="209"/>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03"/>
    </row>
    <row r="32" spans="1:41" ht="17.25" customHeight="1">
      <c r="A32" s="203"/>
      <c r="B32" s="203"/>
      <c r="C32" s="203" t="s">
        <v>617</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row>
    <row r="33" spans="1:41" ht="30" customHeight="1">
      <c r="A33" s="203"/>
      <c r="B33" s="203"/>
      <c r="C33" s="359">
        <v>1</v>
      </c>
      <c r="D33" s="359"/>
      <c r="E33" s="361" t="s">
        <v>388</v>
      </c>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3"/>
      <c r="AJ33" s="363"/>
      <c r="AK33" s="363"/>
      <c r="AL33" s="363"/>
      <c r="AM33" s="363"/>
      <c r="AN33" s="363"/>
      <c r="AO33" s="203"/>
    </row>
    <row r="34" spans="1:41" ht="30" customHeight="1">
      <c r="A34" s="203"/>
      <c r="B34" s="203"/>
      <c r="C34" s="359">
        <v>2</v>
      </c>
      <c r="D34" s="359"/>
      <c r="E34" s="361" t="s">
        <v>389</v>
      </c>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3"/>
      <c r="AJ34" s="363"/>
      <c r="AK34" s="363"/>
      <c r="AL34" s="363"/>
      <c r="AM34" s="363"/>
      <c r="AN34" s="363"/>
      <c r="AO34" s="203"/>
    </row>
    <row r="35" spans="1:41" ht="30" customHeight="1">
      <c r="A35" s="203"/>
      <c r="B35" s="203"/>
      <c r="C35" s="359">
        <v>3</v>
      </c>
      <c r="D35" s="359"/>
      <c r="E35" s="361" t="s">
        <v>390</v>
      </c>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3"/>
      <c r="AJ35" s="363"/>
      <c r="AK35" s="363"/>
      <c r="AL35" s="363"/>
      <c r="AM35" s="363"/>
      <c r="AN35" s="363"/>
      <c r="AO35" s="203"/>
    </row>
    <row r="36" spans="1:41" ht="30" customHeight="1">
      <c r="A36" s="203"/>
      <c r="B36" s="203"/>
      <c r="C36" s="359">
        <v>4</v>
      </c>
      <c r="D36" s="359"/>
      <c r="E36" s="361" t="s">
        <v>391</v>
      </c>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3"/>
      <c r="AJ36" s="363"/>
      <c r="AK36" s="363"/>
      <c r="AL36" s="363"/>
      <c r="AM36" s="363"/>
      <c r="AN36" s="363"/>
      <c r="AO36" s="203"/>
    </row>
    <row r="37" spans="1:41" s="36" customFormat="1" ht="30" customHeight="1">
      <c r="A37" s="213"/>
      <c r="B37" s="213"/>
      <c r="C37" s="359">
        <v>5</v>
      </c>
      <c r="D37" s="359"/>
      <c r="E37" s="361" t="s">
        <v>387</v>
      </c>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3"/>
      <c r="AJ37" s="363"/>
      <c r="AK37" s="363"/>
      <c r="AL37" s="363"/>
      <c r="AM37" s="363"/>
      <c r="AN37" s="363"/>
      <c r="AO37" s="213"/>
    </row>
    <row r="38" spans="1:41" ht="24.6" customHeight="1">
      <c r="A38" s="203"/>
      <c r="B38" s="203"/>
      <c r="C38" s="211"/>
      <c r="D38" s="211"/>
      <c r="E38" s="554" t="s">
        <v>392</v>
      </c>
      <c r="F38" s="554"/>
      <c r="G38" s="554"/>
      <c r="H38" s="554"/>
      <c r="I38" s="554"/>
      <c r="J38" s="554"/>
      <c r="K38" s="554"/>
      <c r="L38" s="554"/>
      <c r="M38" s="554"/>
      <c r="N38" s="554"/>
      <c r="O38" s="554"/>
      <c r="P38" s="554"/>
      <c r="Q38" s="554"/>
      <c r="R38" s="554"/>
      <c r="S38" s="554"/>
      <c r="T38" s="554"/>
      <c r="U38" s="554"/>
      <c r="V38" s="554"/>
      <c r="W38" s="554"/>
      <c r="X38" s="554"/>
      <c r="Y38" s="554"/>
      <c r="Z38" s="554"/>
      <c r="AA38" s="554"/>
      <c r="AB38" s="554"/>
      <c r="AC38" s="554"/>
      <c r="AD38" s="554"/>
      <c r="AE38" s="554"/>
      <c r="AF38" s="554"/>
      <c r="AG38" s="554"/>
      <c r="AH38" s="554"/>
      <c r="AI38" s="554"/>
      <c r="AJ38" s="554"/>
      <c r="AK38" s="554"/>
      <c r="AL38" s="554"/>
      <c r="AM38" s="554"/>
      <c r="AN38" s="554"/>
      <c r="AO38" s="203"/>
    </row>
    <row r="39" spans="1:41" ht="17.25" customHeight="1">
      <c r="A39" s="203"/>
      <c r="B39" s="203"/>
      <c r="C39" s="203" t="s">
        <v>312</v>
      </c>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row>
    <row r="40" spans="1:41" ht="125.4" customHeight="1">
      <c r="A40" s="203"/>
      <c r="B40" s="203"/>
      <c r="C40" s="359">
        <v>1</v>
      </c>
      <c r="D40" s="359"/>
      <c r="E40" s="361" t="s">
        <v>618</v>
      </c>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3"/>
      <c r="AJ40" s="363"/>
      <c r="AK40" s="363"/>
      <c r="AL40" s="363"/>
      <c r="AM40" s="363"/>
      <c r="AN40" s="363"/>
      <c r="AO40" s="203"/>
    </row>
    <row r="41" spans="1:41" ht="52.5" customHeight="1">
      <c r="A41" s="203"/>
      <c r="B41" s="203"/>
      <c r="C41" s="359">
        <v>2</v>
      </c>
      <c r="D41" s="359"/>
      <c r="E41" s="361" t="s">
        <v>314</v>
      </c>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3"/>
      <c r="AJ41" s="363"/>
      <c r="AK41" s="363"/>
      <c r="AL41" s="363"/>
      <c r="AM41" s="363"/>
      <c r="AN41" s="363"/>
      <c r="AO41" s="203"/>
    </row>
    <row r="42" spans="1:41" ht="30" customHeight="1">
      <c r="A42" s="203"/>
      <c r="B42" s="203"/>
      <c r="C42" s="359">
        <v>3</v>
      </c>
      <c r="D42" s="359"/>
      <c r="E42" s="361" t="s">
        <v>313</v>
      </c>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3"/>
      <c r="AJ42" s="363"/>
      <c r="AK42" s="363"/>
      <c r="AL42" s="363"/>
      <c r="AM42" s="363"/>
      <c r="AN42" s="363"/>
      <c r="AO42" s="203"/>
    </row>
    <row r="43" spans="1:41" ht="10.5" customHeight="1">
      <c r="A43" s="203"/>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row>
    <row r="44" spans="1:41" ht="17.25" customHeight="1">
      <c r="A44" s="203"/>
      <c r="B44" s="203"/>
      <c r="C44" s="203" t="s">
        <v>619</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row>
    <row r="45" spans="1:41" ht="30" customHeight="1">
      <c r="A45" s="203"/>
      <c r="B45" s="203"/>
      <c r="C45" s="359">
        <v>1</v>
      </c>
      <c r="D45" s="359"/>
      <c r="E45" s="361" t="s">
        <v>233</v>
      </c>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3"/>
      <c r="AJ45" s="363"/>
      <c r="AK45" s="363"/>
      <c r="AL45" s="363"/>
      <c r="AM45" s="363"/>
      <c r="AN45" s="363"/>
      <c r="AO45" s="203"/>
    </row>
    <row r="46" spans="1:41" ht="110.25" customHeight="1">
      <c r="A46" s="203"/>
      <c r="B46" s="203"/>
      <c r="C46" s="359">
        <v>2</v>
      </c>
      <c r="D46" s="359"/>
      <c r="E46" s="361" t="s">
        <v>315</v>
      </c>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3"/>
      <c r="AJ46" s="363"/>
      <c r="AK46" s="363"/>
      <c r="AL46" s="363"/>
      <c r="AM46" s="363"/>
      <c r="AN46" s="363"/>
      <c r="AO46" s="203"/>
    </row>
    <row r="47" spans="1:41" ht="40.200000000000003" customHeight="1">
      <c r="A47" s="203"/>
      <c r="B47" s="203"/>
      <c r="C47" s="359">
        <v>3</v>
      </c>
      <c r="D47" s="359"/>
      <c r="E47" s="361" t="s">
        <v>316</v>
      </c>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3"/>
      <c r="AJ47" s="363"/>
      <c r="AK47" s="363"/>
      <c r="AL47" s="363"/>
      <c r="AM47" s="363"/>
      <c r="AN47" s="363"/>
      <c r="AO47" s="203"/>
    </row>
    <row r="48" spans="1:41" ht="52.5" customHeight="1">
      <c r="A48" s="203"/>
      <c r="B48" s="203"/>
      <c r="C48" s="359">
        <v>4</v>
      </c>
      <c r="D48" s="359"/>
      <c r="E48" s="361" t="s">
        <v>317</v>
      </c>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3"/>
      <c r="AJ48" s="363"/>
      <c r="AK48" s="363"/>
      <c r="AL48" s="363"/>
      <c r="AM48" s="363"/>
      <c r="AN48" s="363"/>
      <c r="AO48" s="203"/>
    </row>
    <row r="49" spans="1:41" ht="40.200000000000003" customHeight="1">
      <c r="A49" s="203"/>
      <c r="B49" s="203"/>
      <c r="C49" s="359">
        <v>5</v>
      </c>
      <c r="D49" s="359"/>
      <c r="E49" s="361" t="s">
        <v>360</v>
      </c>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3"/>
      <c r="AJ49" s="363"/>
      <c r="AK49" s="363"/>
      <c r="AL49" s="363"/>
      <c r="AM49" s="363"/>
      <c r="AN49" s="363"/>
      <c r="AO49" s="203"/>
    </row>
    <row r="50" spans="1:41" ht="63.75" customHeight="1">
      <c r="A50" s="203"/>
      <c r="B50" s="203"/>
      <c r="C50" s="359">
        <v>6</v>
      </c>
      <c r="D50" s="359"/>
      <c r="E50" s="361" t="s">
        <v>361</v>
      </c>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3"/>
      <c r="AJ50" s="363"/>
      <c r="AK50" s="363"/>
      <c r="AL50" s="363"/>
      <c r="AM50" s="363"/>
      <c r="AN50" s="363"/>
      <c r="AO50" s="203"/>
    </row>
    <row r="51" spans="1:41" ht="63" customHeight="1">
      <c r="A51" s="203"/>
      <c r="B51" s="203"/>
      <c r="C51" s="359">
        <v>7</v>
      </c>
      <c r="D51" s="359"/>
      <c r="E51" s="361" t="s">
        <v>362</v>
      </c>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3"/>
      <c r="AJ51" s="363"/>
      <c r="AK51" s="363"/>
      <c r="AL51" s="363"/>
      <c r="AM51" s="363"/>
      <c r="AN51" s="363"/>
      <c r="AO51" s="203"/>
    </row>
    <row r="52" spans="1:41" ht="52.5" customHeight="1">
      <c r="A52" s="203"/>
      <c r="B52" s="203"/>
      <c r="C52" s="359">
        <v>8</v>
      </c>
      <c r="D52" s="359"/>
      <c r="E52" s="361" t="s">
        <v>363</v>
      </c>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3"/>
      <c r="AJ52" s="363"/>
      <c r="AK52" s="363"/>
      <c r="AL52" s="363"/>
      <c r="AM52" s="363"/>
      <c r="AN52" s="363"/>
      <c r="AO52" s="203"/>
    </row>
    <row r="53" spans="1:41" ht="36" customHeight="1">
      <c r="A53" s="203"/>
      <c r="B53" s="203"/>
      <c r="C53" s="359">
        <v>9</v>
      </c>
      <c r="D53" s="359"/>
      <c r="E53" s="361" t="s">
        <v>365</v>
      </c>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3"/>
      <c r="AJ53" s="363"/>
      <c r="AK53" s="363"/>
      <c r="AL53" s="363"/>
      <c r="AM53" s="363"/>
      <c r="AN53" s="363"/>
      <c r="AO53" s="203"/>
    </row>
    <row r="54" spans="1:41" ht="54.75" customHeight="1">
      <c r="A54" s="203"/>
      <c r="B54" s="203"/>
      <c r="C54" s="359">
        <v>10</v>
      </c>
      <c r="D54" s="359"/>
      <c r="E54" s="361" t="s">
        <v>366</v>
      </c>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3"/>
      <c r="AJ54" s="363"/>
      <c r="AK54" s="363"/>
      <c r="AL54" s="363"/>
      <c r="AM54" s="363"/>
      <c r="AN54" s="363"/>
      <c r="AO54" s="203"/>
    </row>
    <row r="55" spans="1:41" ht="26.25" customHeight="1">
      <c r="A55" s="203"/>
      <c r="B55" s="203"/>
      <c r="C55" s="359">
        <v>11</v>
      </c>
      <c r="D55" s="359"/>
      <c r="E55" s="361" t="s">
        <v>364</v>
      </c>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3"/>
      <c r="AJ55" s="363"/>
      <c r="AK55" s="363"/>
      <c r="AL55" s="363"/>
      <c r="AM55" s="363"/>
      <c r="AN55" s="363"/>
      <c r="AO55" s="203"/>
    </row>
    <row r="56" spans="1:41" ht="9.75" customHeight="1">
      <c r="A56" s="203"/>
      <c r="B56" s="203"/>
      <c r="C56" s="211"/>
      <c r="D56" s="211"/>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12"/>
      <c r="AJ56" s="212"/>
      <c r="AK56" s="212"/>
      <c r="AL56" s="212"/>
      <c r="AM56" s="212"/>
      <c r="AN56" s="212"/>
      <c r="AO56" s="203"/>
    </row>
    <row r="57" spans="1:41" ht="17.25" customHeight="1">
      <c r="A57" s="203"/>
      <c r="B57" s="203"/>
      <c r="C57" s="203" t="s">
        <v>620</v>
      </c>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row>
    <row r="58" spans="1:41" ht="30" customHeight="1">
      <c r="A58" s="203"/>
      <c r="B58" s="203"/>
      <c r="C58" s="359">
        <v>1</v>
      </c>
      <c r="D58" s="359"/>
      <c r="E58" s="361" t="s">
        <v>233</v>
      </c>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3"/>
      <c r="AJ58" s="363"/>
      <c r="AK58" s="363"/>
      <c r="AL58" s="363"/>
      <c r="AM58" s="363"/>
      <c r="AN58" s="363"/>
      <c r="AO58" s="203"/>
    </row>
    <row r="59" spans="1:41" ht="54.75" customHeight="1">
      <c r="A59" s="203"/>
      <c r="B59" s="203"/>
      <c r="C59" s="359">
        <v>2</v>
      </c>
      <c r="D59" s="359"/>
      <c r="E59" s="361" t="s">
        <v>318</v>
      </c>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3"/>
      <c r="AJ59" s="363"/>
      <c r="AK59" s="363"/>
      <c r="AL59" s="363"/>
      <c r="AM59" s="363"/>
      <c r="AN59" s="363"/>
      <c r="AO59" s="203"/>
    </row>
    <row r="60" spans="1:41" ht="41.4" customHeight="1">
      <c r="A60" s="203"/>
      <c r="B60" s="203"/>
      <c r="C60" s="359">
        <v>3</v>
      </c>
      <c r="D60" s="359"/>
      <c r="E60" s="361" t="s">
        <v>316</v>
      </c>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3"/>
      <c r="AJ60" s="363"/>
      <c r="AK60" s="363"/>
      <c r="AL60" s="363"/>
      <c r="AM60" s="363"/>
      <c r="AN60" s="363"/>
      <c r="AO60" s="203"/>
    </row>
    <row r="61" spans="1:41" ht="52.5" customHeight="1">
      <c r="A61" s="203"/>
      <c r="B61" s="203"/>
      <c r="C61" s="359">
        <v>4</v>
      </c>
      <c r="D61" s="359"/>
      <c r="E61" s="361" t="s">
        <v>367</v>
      </c>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363"/>
      <c r="AJ61" s="363"/>
      <c r="AK61" s="363"/>
      <c r="AL61" s="363"/>
      <c r="AM61" s="363"/>
      <c r="AN61" s="363"/>
      <c r="AO61" s="203"/>
    </row>
    <row r="62" spans="1:41" ht="62.25" customHeight="1">
      <c r="A62" s="203"/>
      <c r="B62" s="203"/>
      <c r="C62" s="359">
        <v>5</v>
      </c>
      <c r="D62" s="359"/>
      <c r="E62" s="361" t="s">
        <v>362</v>
      </c>
      <c r="F62" s="361"/>
      <c r="G62" s="361"/>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1"/>
      <c r="AG62" s="361"/>
      <c r="AH62" s="361"/>
      <c r="AI62" s="363"/>
      <c r="AJ62" s="363"/>
      <c r="AK62" s="363"/>
      <c r="AL62" s="363"/>
      <c r="AM62" s="363"/>
      <c r="AN62" s="363"/>
      <c r="AO62" s="203"/>
    </row>
    <row r="63" spans="1:41" ht="60.75" customHeight="1">
      <c r="A63" s="203"/>
      <c r="B63" s="203"/>
      <c r="C63" s="359">
        <v>6</v>
      </c>
      <c r="D63" s="359"/>
      <c r="E63" s="361" t="s">
        <v>609</v>
      </c>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3"/>
      <c r="AJ63" s="363"/>
      <c r="AK63" s="363"/>
      <c r="AL63" s="363"/>
      <c r="AM63" s="363"/>
      <c r="AN63" s="363"/>
      <c r="AO63" s="203"/>
    </row>
    <row r="64" spans="1:41" ht="52.5" customHeight="1">
      <c r="A64" s="203"/>
      <c r="B64" s="203"/>
      <c r="C64" s="359">
        <v>7</v>
      </c>
      <c r="D64" s="359"/>
      <c r="E64" s="361" t="s">
        <v>365</v>
      </c>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3"/>
      <c r="AJ64" s="363"/>
      <c r="AK64" s="363"/>
      <c r="AL64" s="363"/>
      <c r="AM64" s="363"/>
      <c r="AN64" s="363"/>
      <c r="AO64" s="203"/>
    </row>
    <row r="65" spans="1:41" ht="24.75" customHeight="1">
      <c r="A65" s="203"/>
      <c r="B65" s="203"/>
      <c r="C65" s="359">
        <v>8</v>
      </c>
      <c r="D65" s="359"/>
      <c r="E65" s="361" t="s">
        <v>368</v>
      </c>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3"/>
      <c r="AJ65" s="363"/>
      <c r="AK65" s="363"/>
      <c r="AL65" s="363"/>
      <c r="AM65" s="363"/>
      <c r="AN65" s="363"/>
      <c r="AO65" s="203"/>
    </row>
    <row r="66" spans="1:41" ht="10.5" customHeight="1">
      <c r="A66" s="203"/>
      <c r="B66" s="203"/>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row>
    <row r="67" spans="1:41" ht="17.25" customHeight="1">
      <c r="A67" s="203"/>
      <c r="B67" s="203"/>
      <c r="C67" s="203" t="s">
        <v>621</v>
      </c>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row>
    <row r="68" spans="1:41" ht="30" customHeight="1">
      <c r="A68" s="203"/>
      <c r="B68" s="203"/>
      <c r="C68" s="473">
        <v>1</v>
      </c>
      <c r="D68" s="388"/>
      <c r="E68" s="366" t="s">
        <v>233</v>
      </c>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E68" s="367"/>
      <c r="AF68" s="367"/>
      <c r="AG68" s="367"/>
      <c r="AH68" s="368"/>
      <c r="AI68" s="363"/>
      <c r="AJ68" s="363"/>
      <c r="AK68" s="363"/>
      <c r="AL68" s="363"/>
      <c r="AM68" s="363"/>
      <c r="AN68" s="363"/>
      <c r="AO68" s="203"/>
    </row>
    <row r="69" spans="1:41" ht="30" customHeight="1">
      <c r="A69" s="203"/>
      <c r="B69" s="203"/>
      <c r="C69" s="473">
        <v>2</v>
      </c>
      <c r="D69" s="388"/>
      <c r="E69" s="366" t="s">
        <v>234</v>
      </c>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8"/>
      <c r="AI69" s="363"/>
      <c r="AJ69" s="363"/>
      <c r="AK69" s="363"/>
      <c r="AL69" s="363"/>
      <c r="AM69" s="363"/>
      <c r="AN69" s="363"/>
      <c r="AO69" s="203"/>
    </row>
    <row r="70" spans="1:41" ht="64.5" customHeight="1">
      <c r="A70" s="203"/>
      <c r="B70" s="203"/>
      <c r="C70" s="473">
        <v>3</v>
      </c>
      <c r="D70" s="388"/>
      <c r="E70" s="366" t="s">
        <v>622</v>
      </c>
      <c r="F70" s="367"/>
      <c r="G70" s="367"/>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8"/>
      <c r="AI70" s="363"/>
      <c r="AJ70" s="363"/>
      <c r="AK70" s="363"/>
      <c r="AL70" s="363"/>
      <c r="AM70" s="363"/>
      <c r="AN70" s="363"/>
      <c r="AO70" s="203"/>
    </row>
    <row r="71" spans="1:41" ht="20.100000000000001" customHeight="1">
      <c r="A71" s="203"/>
      <c r="B71" s="203"/>
      <c r="C71" s="527"/>
      <c r="D71" s="528"/>
      <c r="E71" s="556" t="s">
        <v>235</v>
      </c>
      <c r="F71" s="557"/>
      <c r="G71" s="557"/>
      <c r="H71" s="557"/>
      <c r="I71" s="557"/>
      <c r="J71" s="557"/>
      <c r="K71" s="557"/>
      <c r="L71" s="557"/>
      <c r="M71" s="557"/>
      <c r="N71" s="557"/>
      <c r="O71" s="557"/>
      <c r="P71" s="557"/>
      <c r="Q71" s="557"/>
      <c r="R71" s="557"/>
      <c r="S71" s="557"/>
      <c r="T71" s="557"/>
      <c r="U71" s="557"/>
      <c r="V71" s="557"/>
      <c r="W71" s="557"/>
      <c r="X71" s="557"/>
      <c r="Y71" s="557"/>
      <c r="Z71" s="557"/>
      <c r="AA71" s="557"/>
      <c r="AB71" s="557"/>
      <c r="AC71" s="557"/>
      <c r="AD71" s="557"/>
      <c r="AE71" s="557"/>
      <c r="AF71" s="557"/>
      <c r="AG71" s="557"/>
      <c r="AH71" s="557"/>
      <c r="AI71" s="557"/>
      <c r="AJ71" s="557"/>
      <c r="AK71" s="557"/>
      <c r="AL71" s="557"/>
      <c r="AM71" s="557"/>
      <c r="AN71" s="558"/>
      <c r="AO71" s="203"/>
    </row>
    <row r="72" spans="1:41" ht="30" customHeight="1">
      <c r="A72" s="203"/>
      <c r="B72" s="203"/>
      <c r="C72" s="529"/>
      <c r="D72" s="530"/>
      <c r="E72" s="434"/>
      <c r="F72" s="555"/>
      <c r="G72" s="555"/>
      <c r="H72" s="555"/>
      <c r="I72" s="555"/>
      <c r="J72" s="555"/>
      <c r="K72" s="555"/>
      <c r="L72" s="555"/>
      <c r="M72" s="555"/>
      <c r="N72" s="555"/>
      <c r="O72" s="555"/>
      <c r="P72" s="555"/>
      <c r="Q72" s="555"/>
      <c r="R72" s="555"/>
      <c r="S72" s="555"/>
      <c r="T72" s="555"/>
      <c r="U72" s="555"/>
      <c r="V72" s="555"/>
      <c r="W72" s="555"/>
      <c r="X72" s="555"/>
      <c r="Y72" s="555"/>
      <c r="Z72" s="555"/>
      <c r="AA72" s="555"/>
      <c r="AB72" s="555"/>
      <c r="AC72" s="555"/>
      <c r="AD72" s="555"/>
      <c r="AE72" s="555"/>
      <c r="AF72" s="555"/>
      <c r="AG72" s="555"/>
      <c r="AH72" s="555"/>
      <c r="AI72" s="555"/>
      <c r="AJ72" s="555"/>
      <c r="AK72" s="555"/>
      <c r="AL72" s="555"/>
      <c r="AM72" s="555"/>
      <c r="AN72" s="435"/>
      <c r="AO72" s="203"/>
    </row>
    <row r="73" spans="1:41" ht="30" customHeight="1">
      <c r="A73" s="203"/>
      <c r="B73" s="203"/>
      <c r="C73" s="473">
        <v>4</v>
      </c>
      <c r="D73" s="388"/>
      <c r="E73" s="366" t="s">
        <v>236</v>
      </c>
      <c r="F73" s="367"/>
      <c r="G73" s="367"/>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8"/>
      <c r="AI73" s="363"/>
      <c r="AJ73" s="363"/>
      <c r="AK73" s="363"/>
      <c r="AL73" s="363"/>
      <c r="AM73" s="363"/>
      <c r="AN73" s="363"/>
      <c r="AO73" s="203"/>
    </row>
    <row r="74" spans="1:41" ht="30" customHeight="1">
      <c r="A74" s="203"/>
      <c r="B74" s="203"/>
      <c r="C74" s="473">
        <v>5</v>
      </c>
      <c r="D74" s="388"/>
      <c r="E74" s="366" t="s">
        <v>237</v>
      </c>
      <c r="F74" s="367"/>
      <c r="G74" s="367"/>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8"/>
      <c r="AI74" s="363"/>
      <c r="AJ74" s="363"/>
      <c r="AK74" s="363"/>
      <c r="AL74" s="363"/>
      <c r="AM74" s="363"/>
      <c r="AN74" s="363"/>
      <c r="AO74" s="203"/>
    </row>
    <row r="75" spans="1:41" ht="30" customHeight="1">
      <c r="A75" s="203"/>
      <c r="B75" s="203"/>
      <c r="C75" s="473">
        <v>6</v>
      </c>
      <c r="D75" s="388"/>
      <c r="E75" s="366" t="s">
        <v>238</v>
      </c>
      <c r="F75" s="367"/>
      <c r="G75" s="367"/>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8"/>
      <c r="AI75" s="363"/>
      <c r="AJ75" s="363"/>
      <c r="AK75" s="363"/>
      <c r="AL75" s="363"/>
      <c r="AM75" s="363"/>
      <c r="AN75" s="363"/>
      <c r="AO75" s="203"/>
    </row>
    <row r="76" spans="1:41" ht="30" customHeight="1">
      <c r="A76" s="203"/>
      <c r="B76" s="203"/>
      <c r="C76" s="473">
        <v>7</v>
      </c>
      <c r="D76" s="388"/>
      <c r="E76" s="361" t="s">
        <v>239</v>
      </c>
      <c r="F76" s="361"/>
      <c r="G76" s="361"/>
      <c r="H76" s="361"/>
      <c r="I76" s="361"/>
      <c r="J76" s="361"/>
      <c r="K76" s="361"/>
      <c r="L76" s="361"/>
      <c r="M76" s="361"/>
      <c r="N76" s="361"/>
      <c r="O76" s="361"/>
      <c r="P76" s="361"/>
      <c r="Q76" s="361"/>
      <c r="R76" s="361"/>
      <c r="S76" s="361"/>
      <c r="T76" s="361"/>
      <c r="U76" s="361"/>
      <c r="V76" s="361"/>
      <c r="W76" s="361"/>
      <c r="X76" s="361"/>
      <c r="Y76" s="361"/>
      <c r="Z76" s="361"/>
      <c r="AA76" s="361"/>
      <c r="AB76" s="361"/>
      <c r="AC76" s="361"/>
      <c r="AD76" s="361"/>
      <c r="AE76" s="361"/>
      <c r="AF76" s="361"/>
      <c r="AG76" s="361"/>
      <c r="AH76" s="361"/>
      <c r="AI76" s="363"/>
      <c r="AJ76" s="363"/>
      <c r="AK76" s="363"/>
      <c r="AL76" s="363"/>
      <c r="AM76" s="363"/>
      <c r="AN76" s="363"/>
      <c r="AO76" s="203"/>
    </row>
    <row r="77" spans="1:41" ht="30" customHeight="1">
      <c r="A77" s="203"/>
      <c r="B77" s="203"/>
      <c r="C77" s="377">
        <v>8</v>
      </c>
      <c r="D77" s="379"/>
      <c r="E77" s="361" t="s">
        <v>240</v>
      </c>
      <c r="F77" s="361"/>
      <c r="G77" s="361"/>
      <c r="H77" s="361"/>
      <c r="I77" s="361"/>
      <c r="J77" s="361"/>
      <c r="K77" s="361"/>
      <c r="L77" s="361"/>
      <c r="M77" s="361"/>
      <c r="N77" s="361"/>
      <c r="O77" s="361"/>
      <c r="P77" s="361"/>
      <c r="Q77" s="361"/>
      <c r="R77" s="361"/>
      <c r="S77" s="361"/>
      <c r="T77" s="361"/>
      <c r="U77" s="361"/>
      <c r="V77" s="361"/>
      <c r="W77" s="361"/>
      <c r="X77" s="361"/>
      <c r="Y77" s="361"/>
      <c r="Z77" s="361"/>
      <c r="AA77" s="361"/>
      <c r="AB77" s="361"/>
      <c r="AC77" s="361"/>
      <c r="AD77" s="361"/>
      <c r="AE77" s="361"/>
      <c r="AF77" s="361"/>
      <c r="AG77" s="361"/>
      <c r="AH77" s="361"/>
      <c r="AI77" s="363"/>
      <c r="AJ77" s="363"/>
      <c r="AK77" s="363"/>
      <c r="AL77" s="363"/>
      <c r="AM77" s="363"/>
      <c r="AN77" s="363"/>
      <c r="AO77" s="203"/>
    </row>
    <row r="78" spans="1:41" ht="9.9" customHeight="1">
      <c r="A78" s="203"/>
      <c r="B78" s="203"/>
      <c r="C78" s="203"/>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row>
    <row r="79" spans="1:41" ht="17.25" customHeight="1">
      <c r="A79" s="203"/>
      <c r="B79" s="203"/>
      <c r="C79" s="203" t="s">
        <v>623</v>
      </c>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3"/>
      <c r="AK79" s="203"/>
      <c r="AL79" s="203"/>
      <c r="AM79" s="203"/>
      <c r="AN79" s="203"/>
      <c r="AO79" s="203"/>
    </row>
    <row r="80" spans="1:41" ht="30" customHeight="1">
      <c r="A80" s="203"/>
      <c r="B80" s="203"/>
      <c r="C80" s="377">
        <v>1</v>
      </c>
      <c r="D80" s="379"/>
      <c r="E80" s="366" t="s">
        <v>320</v>
      </c>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8"/>
      <c r="AI80" s="363"/>
      <c r="AJ80" s="363"/>
      <c r="AK80" s="363"/>
      <c r="AL80" s="363"/>
      <c r="AM80" s="363"/>
      <c r="AN80" s="363"/>
      <c r="AO80" s="203"/>
    </row>
    <row r="81" spans="1:41" ht="36.6" customHeight="1">
      <c r="A81" s="203"/>
      <c r="B81" s="203"/>
      <c r="C81" s="377">
        <v>2</v>
      </c>
      <c r="D81" s="379"/>
      <c r="E81" s="374" t="s">
        <v>319</v>
      </c>
      <c r="F81" s="375"/>
      <c r="G81" s="375"/>
      <c r="H81" s="375"/>
      <c r="I81" s="375"/>
      <c r="J81" s="375"/>
      <c r="K81" s="375"/>
      <c r="L81" s="375"/>
      <c r="M81" s="375"/>
      <c r="N81" s="375"/>
      <c r="O81" s="375"/>
      <c r="P81" s="375"/>
      <c r="Q81" s="375"/>
      <c r="R81" s="375"/>
      <c r="S81" s="375"/>
      <c r="T81" s="375"/>
      <c r="U81" s="375"/>
      <c r="V81" s="375"/>
      <c r="W81" s="375"/>
      <c r="X81" s="375"/>
      <c r="Y81" s="375"/>
      <c r="Z81" s="375"/>
      <c r="AA81" s="375"/>
      <c r="AB81" s="375"/>
      <c r="AC81" s="375"/>
      <c r="AD81" s="375"/>
      <c r="AE81" s="375"/>
      <c r="AF81" s="375"/>
      <c r="AG81" s="375"/>
      <c r="AH81" s="376"/>
      <c r="AI81" s="363"/>
      <c r="AJ81" s="363"/>
      <c r="AK81" s="363"/>
      <c r="AL81" s="363"/>
      <c r="AM81" s="363"/>
      <c r="AN81" s="363"/>
      <c r="AO81" s="203"/>
    </row>
    <row r="82" spans="1:41" ht="9.9" customHeight="1">
      <c r="A82" s="203"/>
      <c r="B82" s="203"/>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3"/>
      <c r="AL82" s="203"/>
      <c r="AM82" s="203"/>
      <c r="AN82" s="203"/>
      <c r="AO82" s="203"/>
    </row>
    <row r="83" spans="1:41" ht="17.25" customHeight="1">
      <c r="A83" s="203"/>
      <c r="B83" s="203"/>
      <c r="C83" s="203" t="s">
        <v>321</v>
      </c>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c r="AK83" s="203"/>
      <c r="AL83" s="203"/>
      <c r="AM83" s="203"/>
      <c r="AN83" s="203"/>
      <c r="AO83" s="203"/>
    </row>
    <row r="84" spans="1:41" s="36" customFormat="1" ht="39.75" customHeight="1">
      <c r="A84" s="213"/>
      <c r="B84" s="213"/>
      <c r="C84" s="377">
        <v>1</v>
      </c>
      <c r="D84" s="379"/>
      <c r="E84" s="361" t="s">
        <v>233</v>
      </c>
      <c r="F84" s="361"/>
      <c r="G84" s="361"/>
      <c r="H84" s="361"/>
      <c r="I84" s="361"/>
      <c r="J84" s="361"/>
      <c r="K84" s="361"/>
      <c r="L84" s="361"/>
      <c r="M84" s="361"/>
      <c r="N84" s="361"/>
      <c r="O84" s="361"/>
      <c r="P84" s="361"/>
      <c r="Q84" s="361"/>
      <c r="R84" s="361"/>
      <c r="S84" s="361"/>
      <c r="T84" s="361"/>
      <c r="U84" s="361"/>
      <c r="V84" s="361"/>
      <c r="W84" s="361"/>
      <c r="X84" s="361"/>
      <c r="Y84" s="361"/>
      <c r="Z84" s="361"/>
      <c r="AA84" s="361"/>
      <c r="AB84" s="361"/>
      <c r="AC84" s="361"/>
      <c r="AD84" s="361"/>
      <c r="AE84" s="361"/>
      <c r="AF84" s="361"/>
      <c r="AG84" s="361"/>
      <c r="AH84" s="361"/>
      <c r="AI84" s="363"/>
      <c r="AJ84" s="363"/>
      <c r="AK84" s="363"/>
      <c r="AL84" s="363"/>
      <c r="AM84" s="363"/>
      <c r="AN84" s="363"/>
      <c r="AO84" s="213"/>
    </row>
    <row r="85" spans="1:41" s="36" customFormat="1" ht="48" customHeight="1">
      <c r="A85" s="213"/>
      <c r="B85" s="213"/>
      <c r="C85" s="359">
        <v>2</v>
      </c>
      <c r="D85" s="359"/>
      <c r="E85" s="361" t="s">
        <v>322</v>
      </c>
      <c r="F85" s="361"/>
      <c r="G85" s="361"/>
      <c r="H85" s="361"/>
      <c r="I85" s="361"/>
      <c r="J85" s="361"/>
      <c r="K85" s="361"/>
      <c r="L85" s="361"/>
      <c r="M85" s="361"/>
      <c r="N85" s="361"/>
      <c r="O85" s="361"/>
      <c r="P85" s="361"/>
      <c r="Q85" s="361"/>
      <c r="R85" s="361"/>
      <c r="S85" s="361"/>
      <c r="T85" s="361"/>
      <c r="U85" s="361"/>
      <c r="V85" s="361"/>
      <c r="W85" s="361"/>
      <c r="X85" s="361"/>
      <c r="Y85" s="361"/>
      <c r="Z85" s="361"/>
      <c r="AA85" s="361"/>
      <c r="AB85" s="361"/>
      <c r="AC85" s="361"/>
      <c r="AD85" s="361"/>
      <c r="AE85" s="361"/>
      <c r="AF85" s="361"/>
      <c r="AG85" s="361"/>
      <c r="AH85" s="361"/>
      <c r="AI85" s="363"/>
      <c r="AJ85" s="363"/>
      <c r="AK85" s="363"/>
      <c r="AL85" s="363"/>
      <c r="AM85" s="363"/>
      <c r="AN85" s="363"/>
      <c r="AO85" s="213"/>
    </row>
    <row r="86" spans="1:41" s="160" customFormat="1" ht="64.5" customHeight="1">
      <c r="A86" s="295"/>
      <c r="B86" s="295"/>
      <c r="C86" s="457">
        <v>3</v>
      </c>
      <c r="D86" s="457"/>
      <c r="E86" s="476" t="s">
        <v>662</v>
      </c>
      <c r="F86" s="476"/>
      <c r="G86" s="476"/>
      <c r="H86" s="476"/>
      <c r="I86" s="476"/>
      <c r="J86" s="476"/>
      <c r="K86" s="476"/>
      <c r="L86" s="476"/>
      <c r="M86" s="476"/>
      <c r="N86" s="476"/>
      <c r="O86" s="476"/>
      <c r="P86" s="476"/>
      <c r="Q86" s="476"/>
      <c r="R86" s="476"/>
      <c r="S86" s="476"/>
      <c r="T86" s="476"/>
      <c r="U86" s="476"/>
      <c r="V86" s="476"/>
      <c r="W86" s="476"/>
      <c r="X86" s="476"/>
      <c r="Y86" s="476"/>
      <c r="Z86" s="476"/>
      <c r="AA86" s="476"/>
      <c r="AB86" s="476"/>
      <c r="AC86" s="476"/>
      <c r="AD86" s="476"/>
      <c r="AE86" s="476"/>
      <c r="AF86" s="476"/>
      <c r="AG86" s="476"/>
      <c r="AH86" s="476"/>
      <c r="AI86" s="454"/>
      <c r="AJ86" s="454"/>
      <c r="AK86" s="454"/>
      <c r="AL86" s="454"/>
      <c r="AM86" s="454"/>
      <c r="AN86" s="454"/>
    </row>
    <row r="87" spans="1:41" s="36" customFormat="1" ht="37.5" customHeight="1">
      <c r="A87" s="213"/>
      <c r="B87" s="213"/>
      <c r="C87" s="359">
        <v>4</v>
      </c>
      <c r="D87" s="359"/>
      <c r="E87" s="361" t="s">
        <v>663</v>
      </c>
      <c r="F87" s="361"/>
      <c r="G87" s="361"/>
      <c r="H87" s="361"/>
      <c r="I87" s="361"/>
      <c r="J87" s="361"/>
      <c r="K87" s="361"/>
      <c r="L87" s="361"/>
      <c r="M87" s="361"/>
      <c r="N87" s="361"/>
      <c r="O87" s="361"/>
      <c r="P87" s="361"/>
      <c r="Q87" s="361"/>
      <c r="R87" s="361"/>
      <c r="S87" s="361"/>
      <c r="T87" s="361"/>
      <c r="U87" s="361"/>
      <c r="V87" s="361"/>
      <c r="W87" s="361"/>
      <c r="X87" s="361"/>
      <c r="Y87" s="361"/>
      <c r="Z87" s="361"/>
      <c r="AA87" s="361"/>
      <c r="AB87" s="361"/>
      <c r="AC87" s="361"/>
      <c r="AD87" s="361"/>
      <c r="AE87" s="361"/>
      <c r="AF87" s="361"/>
      <c r="AG87" s="361"/>
      <c r="AH87" s="361"/>
      <c r="AI87" s="363"/>
      <c r="AJ87" s="363"/>
      <c r="AK87" s="363"/>
      <c r="AL87" s="363"/>
      <c r="AM87" s="363"/>
      <c r="AN87" s="363"/>
      <c r="AO87" s="213"/>
    </row>
    <row r="88" spans="1:41" s="36" customFormat="1" ht="44.25" customHeight="1">
      <c r="A88" s="213"/>
      <c r="B88" s="213"/>
      <c r="C88" s="359">
        <v>5</v>
      </c>
      <c r="D88" s="359"/>
      <c r="E88" s="374" t="s">
        <v>324</v>
      </c>
      <c r="F88" s="375"/>
      <c r="G88" s="375"/>
      <c r="H88" s="375"/>
      <c r="I88" s="375"/>
      <c r="J88" s="375"/>
      <c r="K88" s="375"/>
      <c r="L88" s="375"/>
      <c r="M88" s="375"/>
      <c r="N88" s="375"/>
      <c r="O88" s="375"/>
      <c r="P88" s="375"/>
      <c r="Q88" s="375"/>
      <c r="R88" s="375"/>
      <c r="S88" s="375"/>
      <c r="T88" s="375"/>
      <c r="U88" s="375"/>
      <c r="V88" s="375"/>
      <c r="W88" s="375"/>
      <c r="X88" s="375"/>
      <c r="Y88" s="375"/>
      <c r="Z88" s="375"/>
      <c r="AA88" s="375"/>
      <c r="AB88" s="375"/>
      <c r="AC88" s="375"/>
      <c r="AD88" s="375"/>
      <c r="AE88" s="375"/>
      <c r="AF88" s="375"/>
      <c r="AG88" s="375"/>
      <c r="AH88" s="376"/>
      <c r="AI88" s="363"/>
      <c r="AJ88" s="363"/>
      <c r="AK88" s="363"/>
      <c r="AL88" s="363"/>
      <c r="AM88" s="363"/>
      <c r="AN88" s="363"/>
      <c r="AO88" s="213"/>
    </row>
    <row r="89" spans="1:41">
      <c r="A89" s="203"/>
      <c r="B89" s="203"/>
      <c r="C89" s="203"/>
      <c r="D89" s="203"/>
      <c r="E89" s="203"/>
      <c r="F89" s="203"/>
      <c r="G89" s="203"/>
      <c r="H89" s="203"/>
      <c r="I89" s="203"/>
      <c r="J89" s="203"/>
      <c r="K89" s="203"/>
      <c r="L89" s="203"/>
      <c r="M89" s="203"/>
      <c r="N89" s="203"/>
      <c r="O89" s="203"/>
      <c r="P89" s="203"/>
      <c r="Q89" s="203"/>
      <c r="R89" s="203"/>
      <c r="S89" s="203"/>
      <c r="T89" s="203"/>
      <c r="U89" s="203"/>
      <c r="V89" s="203"/>
      <c r="W89" s="203"/>
      <c r="X89" s="203"/>
      <c r="Y89" s="203"/>
      <c r="Z89" s="203"/>
      <c r="AA89" s="203"/>
      <c r="AB89" s="203"/>
      <c r="AC89" s="203"/>
      <c r="AD89" s="203"/>
      <c r="AE89" s="203"/>
      <c r="AF89" s="203"/>
      <c r="AG89" s="203"/>
      <c r="AH89" s="203"/>
      <c r="AI89" s="203"/>
      <c r="AJ89" s="203"/>
      <c r="AK89" s="203"/>
      <c r="AL89" s="203"/>
      <c r="AM89" s="203"/>
      <c r="AN89" s="203"/>
      <c r="AO89" s="203"/>
    </row>
    <row r="90" spans="1:41" ht="17.25" customHeight="1">
      <c r="A90" s="203"/>
      <c r="B90" s="203"/>
      <c r="C90" s="203" t="s">
        <v>323</v>
      </c>
      <c r="D90" s="203"/>
      <c r="E90" s="203"/>
      <c r="F90" s="203"/>
      <c r="G90" s="203"/>
      <c r="H90" s="203"/>
      <c r="I90" s="203"/>
      <c r="J90" s="203"/>
      <c r="K90" s="203"/>
      <c r="L90" s="203"/>
      <c r="M90" s="203"/>
      <c r="N90" s="203"/>
      <c r="O90" s="203"/>
      <c r="P90" s="203"/>
      <c r="Q90" s="203"/>
      <c r="R90" s="203"/>
      <c r="S90" s="203"/>
      <c r="T90" s="203"/>
      <c r="U90" s="203"/>
      <c r="V90" s="203"/>
      <c r="W90" s="203"/>
      <c r="X90" s="203"/>
      <c r="Y90" s="203"/>
      <c r="Z90" s="203"/>
      <c r="AA90" s="203"/>
      <c r="AB90" s="203"/>
      <c r="AC90" s="203"/>
      <c r="AD90" s="203"/>
      <c r="AE90" s="203"/>
      <c r="AF90" s="203"/>
      <c r="AG90" s="203"/>
      <c r="AH90" s="203"/>
      <c r="AI90" s="203"/>
      <c r="AJ90" s="203"/>
      <c r="AK90" s="203"/>
      <c r="AL90" s="203"/>
      <c r="AM90" s="203"/>
      <c r="AN90" s="203"/>
      <c r="AO90" s="203"/>
    </row>
    <row r="91" spans="1:41" ht="30" customHeight="1">
      <c r="A91" s="203"/>
      <c r="B91" s="203"/>
      <c r="C91" s="377">
        <v>1</v>
      </c>
      <c r="D91" s="379"/>
      <c r="E91" s="361" t="s">
        <v>679</v>
      </c>
      <c r="F91" s="361"/>
      <c r="G91" s="361"/>
      <c r="H91" s="361"/>
      <c r="I91" s="361"/>
      <c r="J91" s="361"/>
      <c r="K91" s="361"/>
      <c r="L91" s="361"/>
      <c r="M91" s="361"/>
      <c r="N91" s="361"/>
      <c r="O91" s="361"/>
      <c r="P91" s="361"/>
      <c r="Q91" s="361"/>
      <c r="R91" s="361"/>
      <c r="S91" s="361"/>
      <c r="T91" s="361"/>
      <c r="U91" s="361"/>
      <c r="V91" s="361"/>
      <c r="W91" s="361"/>
      <c r="X91" s="361"/>
      <c r="Y91" s="361"/>
      <c r="Z91" s="361"/>
      <c r="AA91" s="361"/>
      <c r="AB91" s="361"/>
      <c r="AC91" s="361"/>
      <c r="AD91" s="361"/>
      <c r="AE91" s="361"/>
      <c r="AF91" s="361"/>
      <c r="AG91" s="361"/>
      <c r="AH91" s="361"/>
      <c r="AI91" s="503"/>
      <c r="AJ91" s="504"/>
      <c r="AK91" s="504"/>
      <c r="AL91" s="504"/>
      <c r="AM91" s="504"/>
      <c r="AN91" s="505"/>
      <c r="AO91" s="203"/>
    </row>
    <row r="92" spans="1:41" ht="30" customHeight="1">
      <c r="A92" s="203"/>
      <c r="B92" s="203"/>
      <c r="C92" s="377">
        <v>2</v>
      </c>
      <c r="D92" s="379"/>
      <c r="E92" s="361" t="s">
        <v>608</v>
      </c>
      <c r="F92" s="361"/>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503"/>
      <c r="AJ92" s="504"/>
      <c r="AK92" s="504"/>
      <c r="AL92" s="504"/>
      <c r="AM92" s="504"/>
      <c r="AN92" s="505"/>
      <c r="AO92" s="203"/>
    </row>
    <row r="93" spans="1:41">
      <c r="A93" s="203"/>
      <c r="B93" s="203"/>
      <c r="C93" s="203"/>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3"/>
      <c r="AB93" s="203"/>
      <c r="AC93" s="203"/>
      <c r="AD93" s="203"/>
      <c r="AE93" s="203"/>
      <c r="AF93" s="203"/>
      <c r="AG93" s="203"/>
      <c r="AH93" s="203"/>
      <c r="AI93" s="203"/>
      <c r="AJ93" s="203"/>
      <c r="AK93" s="203"/>
      <c r="AL93" s="203"/>
      <c r="AM93" s="203"/>
      <c r="AN93" s="203"/>
      <c r="AO93" s="203"/>
    </row>
    <row r="94" spans="1:41" ht="17.25" customHeight="1">
      <c r="A94" s="203"/>
      <c r="B94" s="203"/>
      <c r="C94" s="203" t="s">
        <v>241</v>
      </c>
      <c r="D94" s="203"/>
      <c r="E94" s="203"/>
      <c r="F94" s="203"/>
      <c r="G94" s="203"/>
      <c r="H94" s="203"/>
      <c r="I94" s="203"/>
      <c r="J94" s="203"/>
      <c r="K94" s="203"/>
      <c r="L94" s="203"/>
      <c r="M94" s="203"/>
      <c r="N94" s="203"/>
      <c r="O94" s="203"/>
      <c r="P94" s="203"/>
      <c r="Q94" s="203"/>
      <c r="R94" s="203"/>
      <c r="S94" s="203"/>
      <c r="T94" s="203"/>
      <c r="U94" s="203"/>
      <c r="V94" s="203"/>
      <c r="W94" s="203"/>
      <c r="X94" s="203"/>
      <c r="Y94" s="203"/>
      <c r="Z94" s="203"/>
      <c r="AA94" s="203"/>
      <c r="AB94" s="203"/>
      <c r="AC94" s="203"/>
      <c r="AD94" s="203"/>
      <c r="AE94" s="203"/>
      <c r="AF94" s="203"/>
      <c r="AG94" s="203"/>
      <c r="AH94" s="203"/>
      <c r="AI94" s="203"/>
      <c r="AJ94" s="203"/>
      <c r="AK94" s="203"/>
      <c r="AL94" s="203"/>
      <c r="AM94" s="203"/>
      <c r="AN94" s="203"/>
      <c r="AO94" s="203"/>
    </row>
    <row r="95" spans="1:41" ht="30" customHeight="1">
      <c r="A95" s="203"/>
      <c r="B95" s="203"/>
      <c r="C95" s="359">
        <v>1</v>
      </c>
      <c r="D95" s="359"/>
      <c r="E95" s="361" t="s">
        <v>233</v>
      </c>
      <c r="F95" s="361"/>
      <c r="G95" s="361"/>
      <c r="H95" s="361"/>
      <c r="I95" s="361"/>
      <c r="J95" s="361"/>
      <c r="K95" s="361"/>
      <c r="L95" s="361"/>
      <c r="M95" s="361"/>
      <c r="N95" s="361"/>
      <c r="O95" s="361"/>
      <c r="P95" s="361"/>
      <c r="Q95" s="361"/>
      <c r="R95" s="361"/>
      <c r="S95" s="361"/>
      <c r="T95" s="361"/>
      <c r="U95" s="361"/>
      <c r="V95" s="361"/>
      <c r="W95" s="361"/>
      <c r="X95" s="361"/>
      <c r="Y95" s="361"/>
      <c r="Z95" s="361"/>
      <c r="AA95" s="361"/>
      <c r="AB95" s="361"/>
      <c r="AC95" s="361"/>
      <c r="AD95" s="361"/>
      <c r="AE95" s="361"/>
      <c r="AF95" s="361"/>
      <c r="AG95" s="361"/>
      <c r="AH95" s="361"/>
      <c r="AI95" s="363"/>
      <c r="AJ95" s="363"/>
      <c r="AK95" s="363"/>
      <c r="AL95" s="363"/>
      <c r="AM95" s="363"/>
      <c r="AN95" s="363"/>
      <c r="AO95" s="203"/>
    </row>
    <row r="96" spans="1:41" ht="30" customHeight="1">
      <c r="A96" s="203"/>
      <c r="B96" s="203"/>
      <c r="C96" s="359">
        <v>2</v>
      </c>
      <c r="D96" s="359"/>
      <c r="E96" s="361" t="s">
        <v>242</v>
      </c>
      <c r="F96" s="361"/>
      <c r="G96" s="361"/>
      <c r="H96" s="361"/>
      <c r="I96" s="361"/>
      <c r="J96" s="361"/>
      <c r="K96" s="361"/>
      <c r="L96" s="361"/>
      <c r="M96" s="361"/>
      <c r="N96" s="361"/>
      <c r="O96" s="361"/>
      <c r="P96" s="361"/>
      <c r="Q96" s="361"/>
      <c r="R96" s="361"/>
      <c r="S96" s="361"/>
      <c r="T96" s="361"/>
      <c r="U96" s="361"/>
      <c r="V96" s="361"/>
      <c r="W96" s="361"/>
      <c r="X96" s="361"/>
      <c r="Y96" s="361"/>
      <c r="Z96" s="361"/>
      <c r="AA96" s="361"/>
      <c r="AB96" s="361"/>
      <c r="AC96" s="361"/>
      <c r="AD96" s="361"/>
      <c r="AE96" s="361"/>
      <c r="AF96" s="361"/>
      <c r="AG96" s="361"/>
      <c r="AH96" s="361"/>
      <c r="AI96" s="363"/>
      <c r="AJ96" s="363"/>
      <c r="AK96" s="363"/>
      <c r="AL96" s="363"/>
      <c r="AM96" s="363"/>
      <c r="AN96" s="363"/>
      <c r="AO96" s="203"/>
    </row>
    <row r="97" spans="1:41" ht="30" customHeight="1">
      <c r="A97" s="203"/>
      <c r="B97" s="203"/>
      <c r="C97" s="359">
        <v>3</v>
      </c>
      <c r="D97" s="359"/>
      <c r="E97" s="361" t="s">
        <v>243</v>
      </c>
      <c r="F97" s="361"/>
      <c r="G97" s="361"/>
      <c r="H97" s="361"/>
      <c r="I97" s="361"/>
      <c r="J97" s="361"/>
      <c r="K97" s="361"/>
      <c r="L97" s="361"/>
      <c r="M97" s="361"/>
      <c r="N97" s="361"/>
      <c r="O97" s="361"/>
      <c r="P97" s="361"/>
      <c r="Q97" s="361"/>
      <c r="R97" s="361"/>
      <c r="S97" s="361"/>
      <c r="T97" s="361"/>
      <c r="U97" s="361"/>
      <c r="V97" s="361"/>
      <c r="W97" s="361"/>
      <c r="X97" s="361"/>
      <c r="Y97" s="361"/>
      <c r="Z97" s="361"/>
      <c r="AA97" s="361"/>
      <c r="AB97" s="361"/>
      <c r="AC97" s="361"/>
      <c r="AD97" s="361"/>
      <c r="AE97" s="361"/>
      <c r="AF97" s="361"/>
      <c r="AG97" s="361"/>
      <c r="AH97" s="361"/>
      <c r="AI97" s="363"/>
      <c r="AJ97" s="363"/>
      <c r="AK97" s="363"/>
      <c r="AL97" s="363"/>
      <c r="AM97" s="363"/>
      <c r="AN97" s="363"/>
      <c r="AO97" s="203"/>
    </row>
    <row r="98" spans="1:41" ht="9.9" customHeight="1">
      <c r="A98" s="203"/>
      <c r="B98" s="203"/>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c r="AK98" s="203"/>
      <c r="AL98" s="203"/>
      <c r="AM98" s="203"/>
      <c r="AN98" s="203"/>
      <c r="AO98" s="203"/>
    </row>
    <row r="99" spans="1:41" ht="17.25" customHeight="1">
      <c r="A99" s="203"/>
      <c r="B99" s="203"/>
      <c r="C99" s="203" t="s">
        <v>325</v>
      </c>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3"/>
      <c r="AK99" s="203"/>
      <c r="AL99" s="203"/>
      <c r="AM99" s="203"/>
      <c r="AN99" s="203"/>
      <c r="AO99" s="203"/>
    </row>
    <row r="100" spans="1:41" ht="30" customHeight="1">
      <c r="A100" s="203"/>
      <c r="B100" s="203"/>
      <c r="C100" s="359">
        <v>1</v>
      </c>
      <c r="D100" s="359"/>
      <c r="E100" s="361" t="s">
        <v>233</v>
      </c>
      <c r="F100" s="361"/>
      <c r="G100" s="361"/>
      <c r="H100" s="361"/>
      <c r="I100" s="361"/>
      <c r="J100" s="361"/>
      <c r="K100" s="361"/>
      <c r="L100" s="361"/>
      <c r="M100" s="361"/>
      <c r="N100" s="361"/>
      <c r="O100" s="361"/>
      <c r="P100" s="361"/>
      <c r="Q100" s="361"/>
      <c r="R100" s="361"/>
      <c r="S100" s="361"/>
      <c r="T100" s="361"/>
      <c r="U100" s="361"/>
      <c r="V100" s="361"/>
      <c r="W100" s="361"/>
      <c r="X100" s="361"/>
      <c r="Y100" s="361"/>
      <c r="Z100" s="361"/>
      <c r="AA100" s="361"/>
      <c r="AB100" s="361"/>
      <c r="AC100" s="361"/>
      <c r="AD100" s="361"/>
      <c r="AE100" s="361"/>
      <c r="AF100" s="361"/>
      <c r="AG100" s="361"/>
      <c r="AH100" s="361"/>
      <c r="AI100" s="363"/>
      <c r="AJ100" s="363"/>
      <c r="AK100" s="363"/>
      <c r="AL100" s="363"/>
      <c r="AM100" s="363"/>
      <c r="AN100" s="363"/>
      <c r="AO100" s="203"/>
    </row>
    <row r="101" spans="1:41" ht="30" customHeight="1">
      <c r="A101" s="203"/>
      <c r="B101" s="203"/>
      <c r="C101" s="359">
        <v>2</v>
      </c>
      <c r="D101" s="359"/>
      <c r="E101" s="361" t="s">
        <v>326</v>
      </c>
      <c r="F101" s="361"/>
      <c r="G101" s="361"/>
      <c r="H101" s="361"/>
      <c r="I101" s="361"/>
      <c r="J101" s="361"/>
      <c r="K101" s="361"/>
      <c r="L101" s="361"/>
      <c r="M101" s="361"/>
      <c r="N101" s="361"/>
      <c r="O101" s="361"/>
      <c r="P101" s="361"/>
      <c r="Q101" s="361"/>
      <c r="R101" s="361"/>
      <c r="S101" s="361"/>
      <c r="T101" s="361"/>
      <c r="U101" s="361"/>
      <c r="V101" s="361"/>
      <c r="W101" s="361"/>
      <c r="X101" s="361"/>
      <c r="Y101" s="361"/>
      <c r="Z101" s="361"/>
      <c r="AA101" s="361"/>
      <c r="AB101" s="361"/>
      <c r="AC101" s="361"/>
      <c r="AD101" s="361"/>
      <c r="AE101" s="361"/>
      <c r="AF101" s="361"/>
      <c r="AG101" s="361"/>
      <c r="AH101" s="361"/>
      <c r="AI101" s="363"/>
      <c r="AJ101" s="363"/>
      <c r="AK101" s="363"/>
      <c r="AL101" s="363"/>
      <c r="AM101" s="363"/>
      <c r="AN101" s="363"/>
      <c r="AO101" s="203"/>
    </row>
    <row r="102" spans="1:41" ht="30" customHeight="1">
      <c r="A102" s="203"/>
      <c r="B102" s="203"/>
      <c r="C102" s="359">
        <v>3</v>
      </c>
      <c r="D102" s="359"/>
      <c r="E102" s="374" t="s">
        <v>330</v>
      </c>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5"/>
      <c r="AB102" s="375"/>
      <c r="AC102" s="375"/>
      <c r="AD102" s="375"/>
      <c r="AE102" s="375"/>
      <c r="AF102" s="375"/>
      <c r="AG102" s="375"/>
      <c r="AH102" s="376"/>
      <c r="AI102" s="503"/>
      <c r="AJ102" s="504"/>
      <c r="AK102" s="504"/>
      <c r="AL102" s="504"/>
      <c r="AM102" s="504"/>
      <c r="AN102" s="505"/>
      <c r="AO102" s="203"/>
    </row>
    <row r="103" spans="1:41" ht="72" customHeight="1">
      <c r="A103" s="203"/>
      <c r="B103" s="203"/>
      <c r="C103" s="359">
        <v>4</v>
      </c>
      <c r="D103" s="359"/>
      <c r="E103" s="361" t="s">
        <v>327</v>
      </c>
      <c r="F103" s="361"/>
      <c r="G103" s="361"/>
      <c r="H103" s="361"/>
      <c r="I103" s="361"/>
      <c r="J103" s="361"/>
      <c r="K103" s="361"/>
      <c r="L103" s="361"/>
      <c r="M103" s="361"/>
      <c r="N103" s="361"/>
      <c r="O103" s="361"/>
      <c r="P103" s="361"/>
      <c r="Q103" s="361"/>
      <c r="R103" s="361"/>
      <c r="S103" s="361"/>
      <c r="T103" s="361"/>
      <c r="U103" s="361"/>
      <c r="V103" s="361"/>
      <c r="W103" s="361"/>
      <c r="X103" s="361"/>
      <c r="Y103" s="361"/>
      <c r="Z103" s="361"/>
      <c r="AA103" s="361"/>
      <c r="AB103" s="361"/>
      <c r="AC103" s="361"/>
      <c r="AD103" s="361"/>
      <c r="AE103" s="361"/>
      <c r="AF103" s="361"/>
      <c r="AG103" s="361"/>
      <c r="AH103" s="361"/>
      <c r="AI103" s="363"/>
      <c r="AJ103" s="363"/>
      <c r="AK103" s="363"/>
      <c r="AL103" s="363"/>
      <c r="AM103" s="363"/>
      <c r="AN103" s="363"/>
      <c r="AO103" s="203"/>
    </row>
    <row r="104" spans="1:41" ht="44.25" customHeight="1">
      <c r="A104" s="203"/>
      <c r="B104" s="203"/>
      <c r="C104" s="359">
        <v>5</v>
      </c>
      <c r="D104" s="359"/>
      <c r="E104" s="361" t="s">
        <v>328</v>
      </c>
      <c r="F104" s="361"/>
      <c r="G104" s="361"/>
      <c r="H104" s="361"/>
      <c r="I104" s="361"/>
      <c r="J104" s="361"/>
      <c r="K104" s="361"/>
      <c r="L104" s="361"/>
      <c r="M104" s="361"/>
      <c r="N104" s="361"/>
      <c r="O104" s="361"/>
      <c r="P104" s="361"/>
      <c r="Q104" s="361"/>
      <c r="R104" s="361"/>
      <c r="S104" s="361"/>
      <c r="T104" s="361"/>
      <c r="U104" s="361"/>
      <c r="V104" s="361"/>
      <c r="W104" s="361"/>
      <c r="X104" s="361"/>
      <c r="Y104" s="361"/>
      <c r="Z104" s="361"/>
      <c r="AA104" s="361"/>
      <c r="AB104" s="361"/>
      <c r="AC104" s="361"/>
      <c r="AD104" s="361"/>
      <c r="AE104" s="361"/>
      <c r="AF104" s="361"/>
      <c r="AG104" s="361"/>
      <c r="AH104" s="361"/>
      <c r="AI104" s="363"/>
      <c r="AJ104" s="363"/>
      <c r="AK104" s="363"/>
      <c r="AL104" s="363"/>
      <c r="AM104" s="363"/>
      <c r="AN104" s="363"/>
      <c r="AO104" s="203"/>
    </row>
    <row r="105" spans="1:41" ht="31.5" customHeight="1">
      <c r="A105" s="203"/>
      <c r="B105" s="203"/>
      <c r="C105" s="359">
        <v>6</v>
      </c>
      <c r="D105" s="359"/>
      <c r="E105" s="361" t="s">
        <v>329</v>
      </c>
      <c r="F105" s="361"/>
      <c r="G105" s="361"/>
      <c r="H105" s="361"/>
      <c r="I105" s="361"/>
      <c r="J105" s="361"/>
      <c r="K105" s="361"/>
      <c r="L105" s="361"/>
      <c r="M105" s="361"/>
      <c r="N105" s="361"/>
      <c r="O105" s="361"/>
      <c r="P105" s="361"/>
      <c r="Q105" s="361"/>
      <c r="R105" s="361"/>
      <c r="S105" s="361"/>
      <c r="T105" s="361"/>
      <c r="U105" s="361"/>
      <c r="V105" s="361"/>
      <c r="W105" s="361"/>
      <c r="X105" s="361"/>
      <c r="Y105" s="361"/>
      <c r="Z105" s="361"/>
      <c r="AA105" s="361"/>
      <c r="AB105" s="361"/>
      <c r="AC105" s="361"/>
      <c r="AD105" s="361"/>
      <c r="AE105" s="361"/>
      <c r="AF105" s="361"/>
      <c r="AG105" s="361"/>
      <c r="AH105" s="361"/>
      <c r="AI105" s="363"/>
      <c r="AJ105" s="363"/>
      <c r="AK105" s="363"/>
      <c r="AL105" s="363"/>
      <c r="AM105" s="363"/>
      <c r="AN105" s="363"/>
      <c r="AO105" s="203"/>
    </row>
    <row r="106" spans="1:41" ht="69" customHeight="1">
      <c r="A106" s="203"/>
      <c r="B106" s="203"/>
      <c r="C106" s="359">
        <v>7</v>
      </c>
      <c r="D106" s="359"/>
      <c r="E106" s="361" t="s">
        <v>331</v>
      </c>
      <c r="F106" s="361"/>
      <c r="G106" s="361"/>
      <c r="H106" s="361"/>
      <c r="I106" s="361"/>
      <c r="J106" s="361"/>
      <c r="K106" s="361"/>
      <c r="L106" s="361"/>
      <c r="M106" s="361"/>
      <c r="N106" s="361"/>
      <c r="O106" s="361"/>
      <c r="P106" s="361"/>
      <c r="Q106" s="361"/>
      <c r="R106" s="361"/>
      <c r="S106" s="361"/>
      <c r="T106" s="361"/>
      <c r="U106" s="361"/>
      <c r="V106" s="361"/>
      <c r="W106" s="361"/>
      <c r="X106" s="361"/>
      <c r="Y106" s="361"/>
      <c r="Z106" s="361"/>
      <c r="AA106" s="361"/>
      <c r="AB106" s="361"/>
      <c r="AC106" s="361"/>
      <c r="AD106" s="361"/>
      <c r="AE106" s="361"/>
      <c r="AF106" s="361"/>
      <c r="AG106" s="361"/>
      <c r="AH106" s="361"/>
      <c r="AI106" s="363"/>
      <c r="AJ106" s="363"/>
      <c r="AK106" s="363"/>
      <c r="AL106" s="363"/>
      <c r="AM106" s="363"/>
      <c r="AN106" s="363"/>
      <c r="AO106" s="203"/>
    </row>
    <row r="107" spans="1:41" ht="9.9" customHeight="1">
      <c r="A107" s="203"/>
      <c r="B107" s="203"/>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3"/>
      <c r="AD107" s="203"/>
      <c r="AE107" s="203"/>
      <c r="AF107" s="203"/>
      <c r="AG107" s="203"/>
      <c r="AH107" s="203"/>
      <c r="AI107" s="203"/>
      <c r="AJ107" s="203"/>
      <c r="AK107" s="203"/>
      <c r="AL107" s="203"/>
      <c r="AM107" s="203"/>
      <c r="AN107" s="203"/>
      <c r="AO107" s="203"/>
    </row>
    <row r="108" spans="1:41" ht="17.25" customHeight="1">
      <c r="A108" s="203"/>
      <c r="B108" s="203"/>
      <c r="C108" s="203" t="s">
        <v>244</v>
      </c>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75"/>
      <c r="AC108" s="203"/>
      <c r="AD108" s="203"/>
      <c r="AE108" s="203"/>
      <c r="AF108" s="203"/>
      <c r="AG108" s="203"/>
      <c r="AH108" s="203"/>
      <c r="AI108" s="203"/>
      <c r="AJ108" s="203"/>
      <c r="AK108" s="203"/>
      <c r="AL108" s="203"/>
      <c r="AM108" s="203"/>
      <c r="AN108" s="203"/>
      <c r="AO108" s="203"/>
    </row>
    <row r="109" spans="1:41" ht="30" customHeight="1">
      <c r="A109" s="203"/>
      <c r="B109" s="203"/>
      <c r="C109" s="473">
        <v>1</v>
      </c>
      <c r="D109" s="388"/>
      <c r="E109" s="366" t="s">
        <v>233</v>
      </c>
      <c r="F109" s="367"/>
      <c r="G109" s="367"/>
      <c r="H109" s="367"/>
      <c r="I109" s="367"/>
      <c r="J109" s="367"/>
      <c r="K109" s="367"/>
      <c r="L109" s="367"/>
      <c r="M109" s="367"/>
      <c r="N109" s="367"/>
      <c r="O109" s="367"/>
      <c r="P109" s="367"/>
      <c r="Q109" s="367"/>
      <c r="R109" s="367"/>
      <c r="S109" s="367"/>
      <c r="T109" s="367"/>
      <c r="U109" s="367"/>
      <c r="V109" s="367"/>
      <c r="W109" s="367"/>
      <c r="X109" s="367"/>
      <c r="Y109" s="367"/>
      <c r="Z109" s="367"/>
      <c r="AA109" s="367"/>
      <c r="AB109" s="367"/>
      <c r="AC109" s="367"/>
      <c r="AD109" s="367"/>
      <c r="AE109" s="367"/>
      <c r="AF109" s="367"/>
      <c r="AG109" s="367"/>
      <c r="AH109" s="368"/>
      <c r="AI109" s="363"/>
      <c r="AJ109" s="363"/>
      <c r="AK109" s="363"/>
      <c r="AL109" s="363"/>
      <c r="AM109" s="363"/>
      <c r="AN109" s="363"/>
      <c r="AO109" s="203"/>
    </row>
    <row r="110" spans="1:41" ht="41.25" customHeight="1">
      <c r="A110" s="203"/>
      <c r="B110" s="203"/>
      <c r="C110" s="458">
        <v>2</v>
      </c>
      <c r="D110" s="459"/>
      <c r="E110" s="545" t="s">
        <v>624</v>
      </c>
      <c r="F110" s="444"/>
      <c r="G110" s="444"/>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4"/>
      <c r="AD110" s="444"/>
      <c r="AE110" s="444"/>
      <c r="AF110" s="444"/>
      <c r="AG110" s="444"/>
      <c r="AH110" s="445"/>
      <c r="AI110" s="454"/>
      <c r="AJ110" s="454"/>
      <c r="AK110" s="454"/>
      <c r="AL110" s="454"/>
      <c r="AM110" s="454"/>
      <c r="AN110" s="454"/>
      <c r="AO110" s="203"/>
    </row>
    <row r="111" spans="1:41" ht="30" customHeight="1">
      <c r="A111" s="203"/>
      <c r="B111" s="203"/>
      <c r="C111" s="458">
        <v>3</v>
      </c>
      <c r="D111" s="459"/>
      <c r="E111" s="545" t="s">
        <v>245</v>
      </c>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44"/>
      <c r="AH111" s="445"/>
      <c r="AI111" s="454"/>
      <c r="AJ111" s="454"/>
      <c r="AK111" s="454"/>
      <c r="AL111" s="454"/>
      <c r="AM111" s="454"/>
      <c r="AN111" s="454"/>
      <c r="AO111" s="203"/>
    </row>
    <row r="112" spans="1:41" ht="20.100000000000001" customHeight="1">
      <c r="A112" s="203"/>
      <c r="B112" s="203"/>
      <c r="C112" s="460"/>
      <c r="D112" s="461"/>
      <c r="E112" s="545" t="s">
        <v>246</v>
      </c>
      <c r="F112" s="444"/>
      <c r="G112" s="444"/>
      <c r="H112" s="444"/>
      <c r="I112" s="444"/>
      <c r="J112" s="444"/>
      <c r="K112" s="444"/>
      <c r="L112" s="444"/>
      <c r="M112" s="444"/>
      <c r="N112" s="444"/>
      <c r="O112" s="444"/>
      <c r="P112" s="444"/>
      <c r="Q112" s="444"/>
      <c r="R112" s="444"/>
      <c r="S112" s="444"/>
      <c r="T112" s="444"/>
      <c r="U112" s="444"/>
      <c r="V112" s="444"/>
      <c r="W112" s="444"/>
      <c r="X112" s="444"/>
      <c r="Y112" s="444"/>
      <c r="Z112" s="444"/>
      <c r="AA112" s="444"/>
      <c r="AB112" s="444"/>
      <c r="AC112" s="444"/>
      <c r="AD112" s="444"/>
      <c r="AE112" s="444"/>
      <c r="AF112" s="444"/>
      <c r="AG112" s="444"/>
      <c r="AH112" s="444"/>
      <c r="AI112" s="444"/>
      <c r="AJ112" s="444"/>
      <c r="AK112" s="444"/>
      <c r="AL112" s="444"/>
      <c r="AM112" s="444"/>
      <c r="AN112" s="445"/>
      <c r="AO112" s="203"/>
    </row>
    <row r="113" spans="1:41" ht="63" customHeight="1">
      <c r="A113" s="203"/>
      <c r="B113" s="203"/>
      <c r="C113" s="462"/>
      <c r="D113" s="463"/>
      <c r="E113" s="564" t="s">
        <v>20</v>
      </c>
      <c r="F113" s="565"/>
      <c r="G113" s="565"/>
      <c r="H113" s="565"/>
      <c r="I113" s="565"/>
      <c r="J113" s="565"/>
      <c r="K113" s="565"/>
      <c r="L113" s="565"/>
      <c r="M113" s="565"/>
      <c r="N113" s="565"/>
      <c r="O113" s="565"/>
      <c r="P113" s="565"/>
      <c r="Q113" s="565"/>
      <c r="R113" s="565"/>
      <c r="S113" s="565"/>
      <c r="T113" s="565"/>
      <c r="U113" s="565"/>
      <c r="V113" s="565"/>
      <c r="W113" s="565"/>
      <c r="X113" s="565"/>
      <c r="Y113" s="565"/>
      <c r="Z113" s="565"/>
      <c r="AA113" s="565"/>
      <c r="AB113" s="565"/>
      <c r="AC113" s="565"/>
      <c r="AD113" s="565"/>
      <c r="AE113" s="565"/>
      <c r="AF113" s="565"/>
      <c r="AG113" s="565"/>
      <c r="AH113" s="565"/>
      <c r="AI113" s="565"/>
      <c r="AJ113" s="565"/>
      <c r="AK113" s="565"/>
      <c r="AL113" s="565"/>
      <c r="AM113" s="565"/>
      <c r="AN113" s="566"/>
      <c r="AO113" s="203"/>
    </row>
    <row r="114" spans="1:41" ht="45" customHeight="1">
      <c r="A114" s="203"/>
      <c r="B114" s="203"/>
      <c r="C114" s="458">
        <v>4</v>
      </c>
      <c r="D114" s="459"/>
      <c r="E114" s="545" t="s">
        <v>247</v>
      </c>
      <c r="F114" s="444"/>
      <c r="G114" s="444"/>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444"/>
      <c r="AD114" s="444"/>
      <c r="AE114" s="444"/>
      <c r="AF114" s="444"/>
      <c r="AG114" s="444"/>
      <c r="AH114" s="445"/>
      <c r="AI114" s="454"/>
      <c r="AJ114" s="454"/>
      <c r="AK114" s="454"/>
      <c r="AL114" s="454"/>
      <c r="AM114" s="454"/>
      <c r="AN114" s="454"/>
      <c r="AO114" s="203"/>
    </row>
    <row r="115" spans="1:41" ht="30" customHeight="1">
      <c r="A115" s="203"/>
      <c r="B115" s="203"/>
      <c r="C115" s="458">
        <v>5</v>
      </c>
      <c r="D115" s="459"/>
      <c r="E115" s="545" t="s">
        <v>625</v>
      </c>
      <c r="F115" s="444"/>
      <c r="G115" s="444"/>
      <c r="H115" s="444"/>
      <c r="I115" s="444"/>
      <c r="J115" s="444"/>
      <c r="K115" s="444"/>
      <c r="L115" s="444"/>
      <c r="M115" s="444"/>
      <c r="N115" s="444"/>
      <c r="O115" s="444"/>
      <c r="P115" s="444"/>
      <c r="Q115" s="444"/>
      <c r="R115" s="444"/>
      <c r="S115" s="444"/>
      <c r="T115" s="444"/>
      <c r="U115" s="444"/>
      <c r="V115" s="444"/>
      <c r="W115" s="444"/>
      <c r="X115" s="444"/>
      <c r="Y115" s="444"/>
      <c r="Z115" s="444"/>
      <c r="AA115" s="444"/>
      <c r="AB115" s="444"/>
      <c r="AC115" s="444"/>
      <c r="AD115" s="444"/>
      <c r="AE115" s="444"/>
      <c r="AF115" s="444"/>
      <c r="AG115" s="444"/>
      <c r="AH115" s="445"/>
      <c r="AI115" s="454"/>
      <c r="AJ115" s="454"/>
      <c r="AK115" s="454"/>
      <c r="AL115" s="454"/>
      <c r="AM115" s="454"/>
      <c r="AN115" s="454"/>
      <c r="AO115" s="203"/>
    </row>
    <row r="116" spans="1:41" ht="30" customHeight="1">
      <c r="A116" s="203"/>
      <c r="B116" s="203"/>
      <c r="C116" s="458">
        <v>6</v>
      </c>
      <c r="D116" s="459"/>
      <c r="E116" s="545" t="s">
        <v>248</v>
      </c>
      <c r="F116" s="444"/>
      <c r="G116" s="444"/>
      <c r="H116" s="444"/>
      <c r="I116" s="444"/>
      <c r="J116" s="444"/>
      <c r="K116" s="444"/>
      <c r="L116" s="444"/>
      <c r="M116" s="444"/>
      <c r="N116" s="444"/>
      <c r="O116" s="444"/>
      <c r="P116" s="444"/>
      <c r="Q116" s="444"/>
      <c r="R116" s="444"/>
      <c r="S116" s="444"/>
      <c r="T116" s="444"/>
      <c r="U116" s="444"/>
      <c r="V116" s="444"/>
      <c r="W116" s="444"/>
      <c r="X116" s="444"/>
      <c r="Y116" s="444"/>
      <c r="Z116" s="444"/>
      <c r="AA116" s="444"/>
      <c r="AB116" s="444"/>
      <c r="AC116" s="444"/>
      <c r="AD116" s="444"/>
      <c r="AE116" s="444"/>
      <c r="AF116" s="444"/>
      <c r="AG116" s="444"/>
      <c r="AH116" s="445"/>
      <c r="AI116" s="454"/>
      <c r="AJ116" s="454"/>
      <c r="AK116" s="454"/>
      <c r="AL116" s="454"/>
      <c r="AM116" s="454"/>
      <c r="AN116" s="454"/>
      <c r="AO116" s="203"/>
    </row>
    <row r="117" spans="1:41" ht="30" customHeight="1">
      <c r="A117" s="203"/>
      <c r="B117" s="203"/>
      <c r="C117" s="458">
        <v>7</v>
      </c>
      <c r="D117" s="459"/>
      <c r="E117" s="545" t="s">
        <v>249</v>
      </c>
      <c r="F117" s="444"/>
      <c r="G117" s="444"/>
      <c r="H117" s="444"/>
      <c r="I117" s="444"/>
      <c r="J117" s="444"/>
      <c r="K117" s="444"/>
      <c r="L117" s="444"/>
      <c r="M117" s="444"/>
      <c r="N117" s="444"/>
      <c r="O117" s="444"/>
      <c r="P117" s="444"/>
      <c r="Q117" s="444"/>
      <c r="R117" s="444"/>
      <c r="S117" s="444"/>
      <c r="T117" s="444"/>
      <c r="U117" s="444"/>
      <c r="V117" s="444"/>
      <c r="W117" s="444"/>
      <c r="X117" s="444"/>
      <c r="Y117" s="444"/>
      <c r="Z117" s="444"/>
      <c r="AA117" s="444"/>
      <c r="AB117" s="444"/>
      <c r="AC117" s="444"/>
      <c r="AD117" s="444"/>
      <c r="AE117" s="444"/>
      <c r="AF117" s="444"/>
      <c r="AG117" s="444"/>
      <c r="AH117" s="445"/>
      <c r="AI117" s="454"/>
      <c r="AJ117" s="454"/>
      <c r="AK117" s="454"/>
      <c r="AL117" s="454"/>
      <c r="AM117" s="454"/>
      <c r="AN117" s="454"/>
      <c r="AO117" s="203"/>
    </row>
    <row r="118" spans="1:41" ht="30" customHeight="1">
      <c r="A118" s="203"/>
      <c r="B118" s="203"/>
      <c r="C118" s="458">
        <v>8</v>
      </c>
      <c r="D118" s="459"/>
      <c r="E118" s="545" t="s">
        <v>250</v>
      </c>
      <c r="F118" s="444"/>
      <c r="G118" s="444"/>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5"/>
      <c r="AI118" s="454"/>
      <c r="AJ118" s="454"/>
      <c r="AK118" s="454"/>
      <c r="AL118" s="454"/>
      <c r="AM118" s="454"/>
      <c r="AN118" s="454"/>
      <c r="AO118" s="203"/>
    </row>
    <row r="119" spans="1:41" ht="30" customHeight="1">
      <c r="A119" s="203"/>
      <c r="B119" s="203"/>
      <c r="C119" s="458">
        <v>9</v>
      </c>
      <c r="D119" s="459"/>
      <c r="E119" s="545" t="s">
        <v>251</v>
      </c>
      <c r="F119" s="444"/>
      <c r="G119" s="444"/>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5"/>
      <c r="AI119" s="454"/>
      <c r="AJ119" s="454"/>
      <c r="AK119" s="454"/>
      <c r="AL119" s="454"/>
      <c r="AM119" s="454"/>
      <c r="AN119" s="454"/>
      <c r="AO119" s="203"/>
    </row>
    <row r="120" spans="1:41" ht="45" customHeight="1">
      <c r="A120" s="203"/>
      <c r="B120" s="203"/>
      <c r="C120" s="458">
        <v>10</v>
      </c>
      <c r="D120" s="459"/>
      <c r="E120" s="476" t="s">
        <v>626</v>
      </c>
      <c r="F120" s="476"/>
      <c r="G120" s="476"/>
      <c r="H120" s="476"/>
      <c r="I120" s="476"/>
      <c r="J120" s="476"/>
      <c r="K120" s="476"/>
      <c r="L120" s="476"/>
      <c r="M120" s="476"/>
      <c r="N120" s="476"/>
      <c r="O120" s="476"/>
      <c r="P120" s="476"/>
      <c r="Q120" s="476"/>
      <c r="R120" s="476"/>
      <c r="S120" s="476"/>
      <c r="T120" s="476"/>
      <c r="U120" s="476"/>
      <c r="V120" s="476"/>
      <c r="W120" s="476"/>
      <c r="X120" s="476"/>
      <c r="Y120" s="476"/>
      <c r="Z120" s="476"/>
      <c r="AA120" s="476"/>
      <c r="AB120" s="476"/>
      <c r="AC120" s="476"/>
      <c r="AD120" s="476"/>
      <c r="AE120" s="476"/>
      <c r="AF120" s="476"/>
      <c r="AG120" s="476"/>
      <c r="AH120" s="476"/>
      <c r="AI120" s="454"/>
      <c r="AJ120" s="454"/>
      <c r="AK120" s="454"/>
      <c r="AL120" s="454"/>
      <c r="AM120" s="454"/>
      <c r="AN120" s="454"/>
      <c r="AO120" s="203"/>
    </row>
    <row r="121" spans="1:41" ht="57.75" customHeight="1">
      <c r="A121" s="203"/>
      <c r="B121" s="203"/>
      <c r="C121" s="457">
        <v>11</v>
      </c>
      <c r="D121" s="457"/>
      <c r="E121" s="509" t="s">
        <v>332</v>
      </c>
      <c r="F121" s="509"/>
      <c r="G121" s="509"/>
      <c r="H121" s="509"/>
      <c r="I121" s="509"/>
      <c r="J121" s="509"/>
      <c r="K121" s="509"/>
      <c r="L121" s="509"/>
      <c r="M121" s="509"/>
      <c r="N121" s="509"/>
      <c r="O121" s="509"/>
      <c r="P121" s="509"/>
      <c r="Q121" s="509"/>
      <c r="R121" s="509"/>
      <c r="S121" s="509"/>
      <c r="T121" s="509"/>
      <c r="U121" s="509"/>
      <c r="V121" s="509"/>
      <c r="W121" s="509"/>
      <c r="X121" s="509"/>
      <c r="Y121" s="509"/>
      <c r="Z121" s="509"/>
      <c r="AA121" s="509"/>
      <c r="AB121" s="509"/>
      <c r="AC121" s="509"/>
      <c r="AD121" s="509"/>
      <c r="AE121" s="509"/>
      <c r="AF121" s="509"/>
      <c r="AG121" s="509"/>
      <c r="AH121" s="509"/>
      <c r="AI121" s="454"/>
      <c r="AJ121" s="454"/>
      <c r="AK121" s="454"/>
      <c r="AL121" s="454"/>
      <c r="AM121" s="454"/>
      <c r="AN121" s="454"/>
      <c r="AO121" s="203"/>
    </row>
    <row r="122" spans="1:41" ht="10.5" customHeight="1">
      <c r="A122" s="203"/>
      <c r="B122" s="203"/>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c r="AA122" s="203"/>
      <c r="AB122" s="203"/>
      <c r="AC122" s="203"/>
      <c r="AD122" s="203"/>
      <c r="AE122" s="203"/>
      <c r="AF122" s="203"/>
      <c r="AG122" s="203"/>
      <c r="AH122" s="203"/>
      <c r="AI122" s="203"/>
      <c r="AJ122" s="203"/>
      <c r="AK122" s="203"/>
      <c r="AL122" s="203"/>
      <c r="AM122" s="203"/>
      <c r="AN122" s="203"/>
      <c r="AO122" s="203"/>
    </row>
    <row r="123" spans="1:41" ht="17.25" customHeight="1">
      <c r="A123" s="203"/>
      <c r="B123" s="203"/>
      <c r="C123" s="203" t="s">
        <v>639</v>
      </c>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c r="AA123" s="203"/>
      <c r="AB123" s="275"/>
      <c r="AC123" s="203"/>
      <c r="AD123" s="203"/>
      <c r="AE123" s="203"/>
      <c r="AF123" s="203"/>
      <c r="AG123" s="203"/>
      <c r="AH123" s="203"/>
      <c r="AI123" s="203"/>
      <c r="AJ123" s="203"/>
      <c r="AK123" s="203"/>
      <c r="AL123" s="203"/>
      <c r="AM123" s="203"/>
      <c r="AN123" s="203"/>
      <c r="AO123" s="203"/>
    </row>
    <row r="124" spans="1:41" ht="10.5" customHeight="1">
      <c r="A124" s="203"/>
      <c r="B124" s="203"/>
      <c r="C124" s="359">
        <v>1</v>
      </c>
      <c r="D124" s="359"/>
      <c r="E124" s="361" t="s">
        <v>334</v>
      </c>
      <c r="F124" s="361"/>
      <c r="G124" s="361"/>
      <c r="H124" s="361"/>
      <c r="I124" s="361"/>
      <c r="J124" s="361"/>
      <c r="K124" s="361"/>
      <c r="L124" s="361"/>
      <c r="M124" s="361"/>
      <c r="N124" s="361"/>
      <c r="O124" s="361"/>
      <c r="P124" s="361"/>
      <c r="Q124" s="361"/>
      <c r="R124" s="361"/>
      <c r="S124" s="361"/>
      <c r="T124" s="361"/>
      <c r="U124" s="361"/>
      <c r="V124" s="361"/>
      <c r="W124" s="361"/>
      <c r="X124" s="361"/>
      <c r="Y124" s="361"/>
      <c r="Z124" s="361"/>
      <c r="AA124" s="361"/>
      <c r="AB124" s="361"/>
      <c r="AC124" s="361"/>
      <c r="AD124" s="361"/>
      <c r="AE124" s="361"/>
      <c r="AF124" s="361"/>
      <c r="AG124" s="361"/>
      <c r="AH124" s="361"/>
      <c r="AI124" s="359"/>
      <c r="AJ124" s="359"/>
      <c r="AK124" s="359"/>
      <c r="AL124" s="359"/>
      <c r="AM124" s="359"/>
      <c r="AN124" s="359"/>
      <c r="AO124" s="203"/>
    </row>
    <row r="125" spans="1:41" ht="10.5" customHeight="1">
      <c r="A125" s="203"/>
      <c r="B125" s="203"/>
      <c r="C125" s="359"/>
      <c r="D125" s="359"/>
      <c r="E125" s="361"/>
      <c r="F125" s="361"/>
      <c r="G125" s="361"/>
      <c r="H125" s="361"/>
      <c r="I125" s="361"/>
      <c r="J125" s="361"/>
      <c r="K125" s="361"/>
      <c r="L125" s="361"/>
      <c r="M125" s="361"/>
      <c r="N125" s="361"/>
      <c r="O125" s="361"/>
      <c r="P125" s="361"/>
      <c r="Q125" s="361"/>
      <c r="R125" s="361"/>
      <c r="S125" s="361"/>
      <c r="T125" s="361"/>
      <c r="U125" s="361"/>
      <c r="V125" s="361"/>
      <c r="W125" s="361"/>
      <c r="X125" s="361"/>
      <c r="Y125" s="361"/>
      <c r="Z125" s="361"/>
      <c r="AA125" s="361"/>
      <c r="AB125" s="361"/>
      <c r="AC125" s="361"/>
      <c r="AD125" s="361"/>
      <c r="AE125" s="361"/>
      <c r="AF125" s="361"/>
      <c r="AG125" s="361"/>
      <c r="AH125" s="361"/>
      <c r="AI125" s="359"/>
      <c r="AJ125" s="359"/>
      <c r="AK125" s="359"/>
      <c r="AL125" s="359"/>
      <c r="AM125" s="359"/>
      <c r="AN125" s="359"/>
      <c r="AO125" s="203"/>
    </row>
    <row r="126" spans="1:41" ht="10.5" customHeight="1">
      <c r="A126" s="203"/>
      <c r="B126" s="203"/>
      <c r="C126" s="359"/>
      <c r="D126" s="359"/>
      <c r="E126" s="361"/>
      <c r="F126" s="361"/>
      <c r="G126" s="361"/>
      <c r="H126" s="361"/>
      <c r="I126" s="361"/>
      <c r="J126" s="361"/>
      <c r="K126" s="361"/>
      <c r="L126" s="361"/>
      <c r="M126" s="361"/>
      <c r="N126" s="361"/>
      <c r="O126" s="361"/>
      <c r="P126" s="361"/>
      <c r="Q126" s="361"/>
      <c r="R126" s="361"/>
      <c r="S126" s="361"/>
      <c r="T126" s="361"/>
      <c r="U126" s="361"/>
      <c r="V126" s="361"/>
      <c r="W126" s="361"/>
      <c r="X126" s="361"/>
      <c r="Y126" s="361"/>
      <c r="Z126" s="361"/>
      <c r="AA126" s="361"/>
      <c r="AB126" s="361"/>
      <c r="AC126" s="361"/>
      <c r="AD126" s="361"/>
      <c r="AE126" s="361"/>
      <c r="AF126" s="361"/>
      <c r="AG126" s="361"/>
      <c r="AH126" s="361"/>
      <c r="AI126" s="359"/>
      <c r="AJ126" s="359"/>
      <c r="AK126" s="359"/>
      <c r="AL126" s="359"/>
      <c r="AM126" s="359"/>
      <c r="AN126" s="359"/>
      <c r="AO126" s="203"/>
    </row>
    <row r="127" spans="1:41" ht="10.5" customHeight="1">
      <c r="A127" s="203"/>
      <c r="B127" s="203"/>
      <c r="C127" s="359"/>
      <c r="D127" s="359"/>
      <c r="E127" s="361"/>
      <c r="F127" s="361"/>
      <c r="G127" s="361"/>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59"/>
      <c r="AJ127" s="359"/>
      <c r="AK127" s="359"/>
      <c r="AL127" s="359"/>
      <c r="AM127" s="359"/>
      <c r="AN127" s="359"/>
      <c r="AO127" s="203"/>
    </row>
    <row r="128" spans="1:41" ht="10.5" customHeight="1">
      <c r="A128" s="203"/>
      <c r="B128" s="203"/>
      <c r="C128" s="359">
        <v>2</v>
      </c>
      <c r="D128" s="359"/>
      <c r="E128" s="361" t="s">
        <v>335</v>
      </c>
      <c r="F128" s="361"/>
      <c r="G128" s="361"/>
      <c r="H128" s="361"/>
      <c r="I128" s="361"/>
      <c r="J128" s="361"/>
      <c r="K128" s="361"/>
      <c r="L128" s="361"/>
      <c r="M128" s="361"/>
      <c r="N128" s="361"/>
      <c r="O128" s="361"/>
      <c r="P128" s="361"/>
      <c r="Q128" s="361"/>
      <c r="R128" s="361"/>
      <c r="S128" s="361"/>
      <c r="T128" s="361"/>
      <c r="U128" s="361"/>
      <c r="V128" s="361"/>
      <c r="W128" s="361"/>
      <c r="X128" s="361"/>
      <c r="Y128" s="361"/>
      <c r="Z128" s="361"/>
      <c r="AA128" s="361"/>
      <c r="AB128" s="361"/>
      <c r="AC128" s="361"/>
      <c r="AD128" s="361"/>
      <c r="AE128" s="361"/>
      <c r="AF128" s="361"/>
      <c r="AG128" s="361"/>
      <c r="AH128" s="361"/>
      <c r="AI128" s="359"/>
      <c r="AJ128" s="359"/>
      <c r="AK128" s="359"/>
      <c r="AL128" s="359"/>
      <c r="AM128" s="359"/>
      <c r="AN128" s="359"/>
      <c r="AO128" s="203"/>
    </row>
    <row r="129" spans="1:41" ht="10.5" customHeight="1">
      <c r="A129" s="203"/>
      <c r="B129" s="203"/>
      <c r="C129" s="359"/>
      <c r="D129" s="359"/>
      <c r="E129" s="361"/>
      <c r="F129" s="361"/>
      <c r="G129" s="361"/>
      <c r="H129" s="361"/>
      <c r="I129" s="361"/>
      <c r="J129" s="361"/>
      <c r="K129" s="361"/>
      <c r="L129" s="361"/>
      <c r="M129" s="361"/>
      <c r="N129" s="361"/>
      <c r="O129" s="361"/>
      <c r="P129" s="361"/>
      <c r="Q129" s="361"/>
      <c r="R129" s="361"/>
      <c r="S129" s="361"/>
      <c r="T129" s="361"/>
      <c r="U129" s="361"/>
      <c r="V129" s="361"/>
      <c r="W129" s="361"/>
      <c r="X129" s="361"/>
      <c r="Y129" s="361"/>
      <c r="Z129" s="361"/>
      <c r="AA129" s="361"/>
      <c r="AB129" s="361"/>
      <c r="AC129" s="361"/>
      <c r="AD129" s="361"/>
      <c r="AE129" s="361"/>
      <c r="AF129" s="361"/>
      <c r="AG129" s="361"/>
      <c r="AH129" s="361"/>
      <c r="AI129" s="359"/>
      <c r="AJ129" s="359"/>
      <c r="AK129" s="359"/>
      <c r="AL129" s="359"/>
      <c r="AM129" s="359"/>
      <c r="AN129" s="359"/>
      <c r="AO129" s="203"/>
    </row>
    <row r="130" spans="1:41" ht="10.5" customHeight="1">
      <c r="A130" s="203"/>
      <c r="B130" s="203"/>
      <c r="C130" s="359"/>
      <c r="D130" s="359"/>
      <c r="E130" s="361"/>
      <c r="F130" s="361"/>
      <c r="G130" s="361"/>
      <c r="H130" s="361"/>
      <c r="I130" s="361"/>
      <c r="J130" s="361"/>
      <c r="K130" s="361"/>
      <c r="L130" s="361"/>
      <c r="M130" s="361"/>
      <c r="N130" s="361"/>
      <c r="O130" s="361"/>
      <c r="P130" s="361"/>
      <c r="Q130" s="361"/>
      <c r="R130" s="361"/>
      <c r="S130" s="361"/>
      <c r="T130" s="361"/>
      <c r="U130" s="361"/>
      <c r="V130" s="361"/>
      <c r="W130" s="361"/>
      <c r="X130" s="361"/>
      <c r="Y130" s="361"/>
      <c r="Z130" s="361"/>
      <c r="AA130" s="361"/>
      <c r="AB130" s="361"/>
      <c r="AC130" s="361"/>
      <c r="AD130" s="361"/>
      <c r="AE130" s="361"/>
      <c r="AF130" s="361"/>
      <c r="AG130" s="361"/>
      <c r="AH130" s="361"/>
      <c r="AI130" s="359"/>
      <c r="AJ130" s="359"/>
      <c r="AK130" s="359"/>
      <c r="AL130" s="359"/>
      <c r="AM130" s="359"/>
      <c r="AN130" s="359"/>
      <c r="AO130" s="203"/>
    </row>
    <row r="131" spans="1:41" ht="10.5" customHeight="1">
      <c r="A131" s="203"/>
      <c r="B131" s="203"/>
      <c r="C131" s="359"/>
      <c r="D131" s="359"/>
      <c r="E131" s="361"/>
      <c r="F131" s="361"/>
      <c r="G131" s="361"/>
      <c r="H131" s="361"/>
      <c r="I131" s="361"/>
      <c r="J131" s="361"/>
      <c r="K131" s="361"/>
      <c r="L131" s="361"/>
      <c r="M131" s="361"/>
      <c r="N131" s="361"/>
      <c r="O131" s="361"/>
      <c r="P131" s="361"/>
      <c r="Q131" s="361"/>
      <c r="R131" s="361"/>
      <c r="S131" s="361"/>
      <c r="T131" s="361"/>
      <c r="U131" s="361"/>
      <c r="V131" s="361"/>
      <c r="W131" s="361"/>
      <c r="X131" s="361"/>
      <c r="Y131" s="361"/>
      <c r="Z131" s="361"/>
      <c r="AA131" s="361"/>
      <c r="AB131" s="361"/>
      <c r="AC131" s="361"/>
      <c r="AD131" s="361"/>
      <c r="AE131" s="361"/>
      <c r="AF131" s="361"/>
      <c r="AG131" s="361"/>
      <c r="AH131" s="361"/>
      <c r="AI131" s="359"/>
      <c r="AJ131" s="359"/>
      <c r="AK131" s="359"/>
      <c r="AL131" s="359"/>
      <c r="AM131" s="359"/>
      <c r="AN131" s="359"/>
      <c r="AO131" s="203"/>
    </row>
    <row r="132" spans="1:41" ht="10.5" customHeight="1">
      <c r="A132" s="203"/>
      <c r="B132" s="203"/>
      <c r="C132" s="359">
        <v>3</v>
      </c>
      <c r="D132" s="359"/>
      <c r="E132" s="361" t="s">
        <v>336</v>
      </c>
      <c r="F132" s="361"/>
      <c r="G132" s="361"/>
      <c r="H132" s="361"/>
      <c r="I132" s="361"/>
      <c r="J132" s="361"/>
      <c r="K132" s="361"/>
      <c r="L132" s="361"/>
      <c r="M132" s="361"/>
      <c r="N132" s="361"/>
      <c r="O132" s="361"/>
      <c r="P132" s="361"/>
      <c r="Q132" s="361"/>
      <c r="R132" s="361"/>
      <c r="S132" s="361"/>
      <c r="T132" s="361"/>
      <c r="U132" s="361"/>
      <c r="V132" s="361"/>
      <c r="W132" s="361"/>
      <c r="X132" s="361"/>
      <c r="Y132" s="361"/>
      <c r="Z132" s="361"/>
      <c r="AA132" s="361"/>
      <c r="AB132" s="361"/>
      <c r="AC132" s="361"/>
      <c r="AD132" s="361"/>
      <c r="AE132" s="361"/>
      <c r="AF132" s="361"/>
      <c r="AG132" s="361"/>
      <c r="AH132" s="361"/>
      <c r="AI132" s="359"/>
      <c r="AJ132" s="359"/>
      <c r="AK132" s="359"/>
      <c r="AL132" s="359"/>
      <c r="AM132" s="359"/>
      <c r="AN132" s="359"/>
      <c r="AO132" s="203"/>
    </row>
    <row r="133" spans="1:41" ht="10.5" customHeight="1">
      <c r="A133" s="203"/>
      <c r="B133" s="203"/>
      <c r="C133" s="359"/>
      <c r="D133" s="359"/>
      <c r="E133" s="361"/>
      <c r="F133" s="361"/>
      <c r="G133" s="361"/>
      <c r="H133" s="361"/>
      <c r="I133" s="361"/>
      <c r="J133" s="361"/>
      <c r="K133" s="361"/>
      <c r="L133" s="361"/>
      <c r="M133" s="361"/>
      <c r="N133" s="361"/>
      <c r="O133" s="361"/>
      <c r="P133" s="361"/>
      <c r="Q133" s="361"/>
      <c r="R133" s="361"/>
      <c r="S133" s="361"/>
      <c r="T133" s="361"/>
      <c r="U133" s="361"/>
      <c r="V133" s="361"/>
      <c r="W133" s="361"/>
      <c r="X133" s="361"/>
      <c r="Y133" s="361"/>
      <c r="Z133" s="361"/>
      <c r="AA133" s="361"/>
      <c r="AB133" s="361"/>
      <c r="AC133" s="361"/>
      <c r="AD133" s="361"/>
      <c r="AE133" s="361"/>
      <c r="AF133" s="361"/>
      <c r="AG133" s="361"/>
      <c r="AH133" s="361"/>
      <c r="AI133" s="359"/>
      <c r="AJ133" s="359"/>
      <c r="AK133" s="359"/>
      <c r="AL133" s="359"/>
      <c r="AM133" s="359"/>
      <c r="AN133" s="359"/>
      <c r="AO133" s="203"/>
    </row>
    <row r="134" spans="1:41" ht="10.5" customHeight="1">
      <c r="A134" s="203"/>
      <c r="B134" s="203"/>
      <c r="C134" s="359"/>
      <c r="D134" s="359"/>
      <c r="E134" s="361"/>
      <c r="F134" s="361"/>
      <c r="G134" s="361"/>
      <c r="H134" s="361"/>
      <c r="I134" s="361"/>
      <c r="J134" s="361"/>
      <c r="K134" s="361"/>
      <c r="L134" s="361"/>
      <c r="M134" s="361"/>
      <c r="N134" s="361"/>
      <c r="O134" s="361"/>
      <c r="P134" s="361"/>
      <c r="Q134" s="361"/>
      <c r="R134" s="361"/>
      <c r="S134" s="361"/>
      <c r="T134" s="361"/>
      <c r="U134" s="361"/>
      <c r="V134" s="361"/>
      <c r="W134" s="361"/>
      <c r="X134" s="361"/>
      <c r="Y134" s="361"/>
      <c r="Z134" s="361"/>
      <c r="AA134" s="361"/>
      <c r="AB134" s="361"/>
      <c r="AC134" s="361"/>
      <c r="AD134" s="361"/>
      <c r="AE134" s="361"/>
      <c r="AF134" s="361"/>
      <c r="AG134" s="361"/>
      <c r="AH134" s="361"/>
      <c r="AI134" s="359"/>
      <c r="AJ134" s="359"/>
      <c r="AK134" s="359"/>
      <c r="AL134" s="359"/>
      <c r="AM134" s="359"/>
      <c r="AN134" s="359"/>
      <c r="AO134" s="203"/>
    </row>
    <row r="135" spans="1:41" ht="10.5" customHeight="1">
      <c r="A135" s="203"/>
      <c r="B135" s="203"/>
      <c r="C135" s="359"/>
      <c r="D135" s="359"/>
      <c r="E135" s="361"/>
      <c r="F135" s="361"/>
      <c r="G135" s="361"/>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361"/>
      <c r="AF135" s="361"/>
      <c r="AG135" s="361"/>
      <c r="AH135" s="361"/>
      <c r="AI135" s="359"/>
      <c r="AJ135" s="359"/>
      <c r="AK135" s="359"/>
      <c r="AL135" s="359"/>
      <c r="AM135" s="359"/>
      <c r="AN135" s="359"/>
      <c r="AO135" s="203"/>
    </row>
    <row r="136" spans="1:41" ht="10.5" customHeight="1">
      <c r="A136" s="203"/>
      <c r="B136" s="203"/>
      <c r="C136" s="359">
        <v>4</v>
      </c>
      <c r="D136" s="359"/>
      <c r="E136" s="361" t="s">
        <v>337</v>
      </c>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359"/>
      <c r="AJ136" s="359"/>
      <c r="AK136" s="359"/>
      <c r="AL136" s="359"/>
      <c r="AM136" s="359"/>
      <c r="AN136" s="359"/>
      <c r="AO136" s="203"/>
    </row>
    <row r="137" spans="1:41" ht="10.5" customHeight="1">
      <c r="A137" s="203"/>
      <c r="B137" s="203"/>
      <c r="C137" s="359"/>
      <c r="D137" s="359"/>
      <c r="E137" s="361"/>
      <c r="F137" s="361"/>
      <c r="G137" s="361"/>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361"/>
      <c r="AI137" s="359"/>
      <c r="AJ137" s="359"/>
      <c r="AK137" s="359"/>
      <c r="AL137" s="359"/>
      <c r="AM137" s="359"/>
      <c r="AN137" s="359"/>
      <c r="AO137" s="203"/>
    </row>
    <row r="138" spans="1:41" ht="10.5" customHeight="1">
      <c r="A138" s="203"/>
      <c r="B138" s="203"/>
      <c r="C138" s="359"/>
      <c r="D138" s="359"/>
      <c r="E138" s="361"/>
      <c r="F138" s="361"/>
      <c r="G138" s="361"/>
      <c r="H138" s="361"/>
      <c r="I138" s="361"/>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1"/>
      <c r="AH138" s="361"/>
      <c r="AI138" s="359"/>
      <c r="AJ138" s="359"/>
      <c r="AK138" s="359"/>
      <c r="AL138" s="359"/>
      <c r="AM138" s="359"/>
      <c r="AN138" s="359"/>
      <c r="AO138" s="203"/>
    </row>
    <row r="139" spans="1:41" ht="10.5" customHeight="1">
      <c r="A139" s="203"/>
      <c r="B139" s="203"/>
      <c r="C139" s="359"/>
      <c r="D139" s="359"/>
      <c r="E139" s="361"/>
      <c r="F139" s="361"/>
      <c r="G139" s="361"/>
      <c r="H139" s="361"/>
      <c r="I139" s="361"/>
      <c r="J139" s="361"/>
      <c r="K139" s="361"/>
      <c r="L139" s="361"/>
      <c r="M139" s="361"/>
      <c r="N139" s="361"/>
      <c r="O139" s="361"/>
      <c r="P139" s="361"/>
      <c r="Q139" s="361"/>
      <c r="R139" s="361"/>
      <c r="S139" s="361"/>
      <c r="T139" s="361"/>
      <c r="U139" s="361"/>
      <c r="V139" s="361"/>
      <c r="W139" s="361"/>
      <c r="X139" s="361"/>
      <c r="Y139" s="361"/>
      <c r="Z139" s="361"/>
      <c r="AA139" s="361"/>
      <c r="AB139" s="361"/>
      <c r="AC139" s="361"/>
      <c r="AD139" s="361"/>
      <c r="AE139" s="361"/>
      <c r="AF139" s="361"/>
      <c r="AG139" s="361"/>
      <c r="AH139" s="361"/>
      <c r="AI139" s="359"/>
      <c r="AJ139" s="359"/>
      <c r="AK139" s="359"/>
      <c r="AL139" s="359"/>
      <c r="AM139" s="359"/>
      <c r="AN139" s="359"/>
      <c r="AO139" s="203"/>
    </row>
    <row r="140" spans="1:41" ht="10.5" customHeight="1">
      <c r="A140" s="203"/>
      <c r="B140" s="203"/>
      <c r="C140" s="359">
        <v>5</v>
      </c>
      <c r="D140" s="359"/>
      <c r="E140" s="361" t="s">
        <v>338</v>
      </c>
      <c r="F140" s="361"/>
      <c r="G140" s="361"/>
      <c r="H140" s="361"/>
      <c r="I140" s="361"/>
      <c r="J140" s="361"/>
      <c r="K140" s="361"/>
      <c r="L140" s="361"/>
      <c r="M140" s="361"/>
      <c r="N140" s="361"/>
      <c r="O140" s="361"/>
      <c r="P140" s="361"/>
      <c r="Q140" s="361"/>
      <c r="R140" s="361"/>
      <c r="S140" s="361"/>
      <c r="T140" s="361"/>
      <c r="U140" s="361"/>
      <c r="V140" s="361"/>
      <c r="W140" s="361"/>
      <c r="X140" s="361"/>
      <c r="Y140" s="361"/>
      <c r="Z140" s="361"/>
      <c r="AA140" s="361"/>
      <c r="AB140" s="361"/>
      <c r="AC140" s="361"/>
      <c r="AD140" s="361"/>
      <c r="AE140" s="361"/>
      <c r="AF140" s="361"/>
      <c r="AG140" s="361"/>
      <c r="AH140" s="361"/>
      <c r="AI140" s="359"/>
      <c r="AJ140" s="359"/>
      <c r="AK140" s="359"/>
      <c r="AL140" s="359"/>
      <c r="AM140" s="359"/>
      <c r="AN140" s="359"/>
      <c r="AO140" s="203"/>
    </row>
    <row r="141" spans="1:41" ht="10.5" customHeight="1">
      <c r="A141" s="203"/>
      <c r="B141" s="203"/>
      <c r="C141" s="359"/>
      <c r="D141" s="359"/>
      <c r="E141" s="361"/>
      <c r="F141" s="361"/>
      <c r="G141" s="361"/>
      <c r="H141" s="361"/>
      <c r="I141" s="361"/>
      <c r="J141" s="361"/>
      <c r="K141" s="361"/>
      <c r="L141" s="361"/>
      <c r="M141" s="361"/>
      <c r="N141" s="361"/>
      <c r="O141" s="361"/>
      <c r="P141" s="361"/>
      <c r="Q141" s="361"/>
      <c r="R141" s="361"/>
      <c r="S141" s="361"/>
      <c r="T141" s="361"/>
      <c r="U141" s="361"/>
      <c r="V141" s="361"/>
      <c r="W141" s="361"/>
      <c r="X141" s="361"/>
      <c r="Y141" s="361"/>
      <c r="Z141" s="361"/>
      <c r="AA141" s="361"/>
      <c r="AB141" s="361"/>
      <c r="AC141" s="361"/>
      <c r="AD141" s="361"/>
      <c r="AE141" s="361"/>
      <c r="AF141" s="361"/>
      <c r="AG141" s="361"/>
      <c r="AH141" s="361"/>
      <c r="AI141" s="359"/>
      <c r="AJ141" s="359"/>
      <c r="AK141" s="359"/>
      <c r="AL141" s="359"/>
      <c r="AM141" s="359"/>
      <c r="AN141" s="359"/>
      <c r="AO141" s="203"/>
    </row>
    <row r="142" spans="1:41" ht="10.5" customHeight="1">
      <c r="A142" s="203"/>
      <c r="B142" s="203"/>
      <c r="C142" s="359"/>
      <c r="D142" s="359"/>
      <c r="E142" s="361"/>
      <c r="F142" s="361"/>
      <c r="G142" s="361"/>
      <c r="H142" s="361"/>
      <c r="I142" s="361"/>
      <c r="J142" s="361"/>
      <c r="K142" s="361"/>
      <c r="L142" s="361"/>
      <c r="M142" s="361"/>
      <c r="N142" s="361"/>
      <c r="O142" s="361"/>
      <c r="P142" s="361"/>
      <c r="Q142" s="361"/>
      <c r="R142" s="361"/>
      <c r="S142" s="361"/>
      <c r="T142" s="361"/>
      <c r="U142" s="361"/>
      <c r="V142" s="361"/>
      <c r="W142" s="361"/>
      <c r="X142" s="361"/>
      <c r="Y142" s="361"/>
      <c r="Z142" s="361"/>
      <c r="AA142" s="361"/>
      <c r="AB142" s="361"/>
      <c r="AC142" s="361"/>
      <c r="AD142" s="361"/>
      <c r="AE142" s="361"/>
      <c r="AF142" s="361"/>
      <c r="AG142" s="361"/>
      <c r="AH142" s="361"/>
      <c r="AI142" s="359"/>
      <c r="AJ142" s="359"/>
      <c r="AK142" s="359"/>
      <c r="AL142" s="359"/>
      <c r="AM142" s="359"/>
      <c r="AN142" s="359"/>
      <c r="AO142" s="203"/>
    </row>
    <row r="143" spans="1:41" ht="10.5" customHeight="1">
      <c r="A143" s="203"/>
      <c r="B143" s="203"/>
      <c r="C143" s="359"/>
      <c r="D143" s="359"/>
      <c r="E143" s="361"/>
      <c r="F143" s="361"/>
      <c r="G143" s="361"/>
      <c r="H143" s="361"/>
      <c r="I143" s="361"/>
      <c r="J143" s="361"/>
      <c r="K143" s="361"/>
      <c r="L143" s="361"/>
      <c r="M143" s="361"/>
      <c r="N143" s="361"/>
      <c r="O143" s="361"/>
      <c r="P143" s="361"/>
      <c r="Q143" s="361"/>
      <c r="R143" s="361"/>
      <c r="S143" s="361"/>
      <c r="T143" s="361"/>
      <c r="U143" s="361"/>
      <c r="V143" s="361"/>
      <c r="W143" s="361"/>
      <c r="X143" s="361"/>
      <c r="Y143" s="361"/>
      <c r="Z143" s="361"/>
      <c r="AA143" s="361"/>
      <c r="AB143" s="361"/>
      <c r="AC143" s="361"/>
      <c r="AD143" s="361"/>
      <c r="AE143" s="361"/>
      <c r="AF143" s="361"/>
      <c r="AG143" s="361"/>
      <c r="AH143" s="361"/>
      <c r="AI143" s="359"/>
      <c r="AJ143" s="359"/>
      <c r="AK143" s="359"/>
      <c r="AL143" s="359"/>
      <c r="AM143" s="359"/>
      <c r="AN143" s="359"/>
      <c r="AO143" s="203"/>
    </row>
    <row r="144" spans="1:41" ht="10.5" customHeight="1">
      <c r="A144" s="203"/>
      <c r="B144" s="203"/>
      <c r="C144" s="287"/>
      <c r="D144" s="287"/>
      <c r="E144" s="288"/>
      <c r="F144" s="288"/>
      <c r="G144" s="288"/>
      <c r="H144" s="288"/>
      <c r="I144" s="288"/>
      <c r="J144" s="288"/>
      <c r="K144" s="288"/>
      <c r="L144" s="288"/>
      <c r="M144" s="288"/>
      <c r="N144" s="288"/>
      <c r="O144" s="288"/>
      <c r="P144" s="288"/>
      <c r="Q144" s="288"/>
      <c r="R144" s="288"/>
      <c r="S144" s="288"/>
      <c r="T144" s="288"/>
      <c r="U144" s="288"/>
      <c r="V144" s="288"/>
      <c r="W144" s="288"/>
      <c r="X144" s="288"/>
      <c r="Y144" s="288"/>
      <c r="Z144" s="288"/>
      <c r="AA144" s="288"/>
      <c r="AB144" s="288"/>
      <c r="AC144" s="288"/>
      <c r="AD144" s="288"/>
      <c r="AE144" s="288"/>
      <c r="AF144" s="288"/>
      <c r="AG144" s="288"/>
      <c r="AH144" s="288"/>
      <c r="AI144" s="287"/>
      <c r="AJ144" s="287"/>
      <c r="AK144" s="287"/>
      <c r="AL144" s="287"/>
      <c r="AM144" s="287"/>
      <c r="AN144" s="287"/>
      <c r="AO144" s="203"/>
    </row>
    <row r="145" spans="1:41" ht="17.25" customHeight="1">
      <c r="A145" s="203"/>
      <c r="B145" s="203"/>
      <c r="C145" s="203" t="s">
        <v>333</v>
      </c>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75"/>
      <c r="AC145" s="203"/>
      <c r="AD145" s="203"/>
      <c r="AE145" s="203"/>
      <c r="AF145" s="203"/>
      <c r="AG145" s="203"/>
      <c r="AH145" s="203"/>
      <c r="AI145" s="203"/>
      <c r="AJ145" s="203"/>
      <c r="AK145" s="203"/>
      <c r="AL145" s="203"/>
      <c r="AM145" s="203"/>
      <c r="AN145" s="203"/>
      <c r="AO145" s="203"/>
    </row>
    <row r="146" spans="1:41" ht="30" customHeight="1">
      <c r="A146" s="203"/>
      <c r="B146" s="203"/>
      <c r="C146" s="473">
        <v>1</v>
      </c>
      <c r="D146" s="388"/>
      <c r="E146" s="366" t="s">
        <v>233</v>
      </c>
      <c r="F146" s="367"/>
      <c r="G146" s="367"/>
      <c r="H146" s="367"/>
      <c r="I146" s="367"/>
      <c r="J146" s="367"/>
      <c r="K146" s="367"/>
      <c r="L146" s="367"/>
      <c r="M146" s="367"/>
      <c r="N146" s="367"/>
      <c r="O146" s="367"/>
      <c r="P146" s="367"/>
      <c r="Q146" s="367"/>
      <c r="R146" s="367"/>
      <c r="S146" s="367"/>
      <c r="T146" s="367"/>
      <c r="U146" s="367"/>
      <c r="V146" s="367"/>
      <c r="W146" s="367"/>
      <c r="X146" s="367"/>
      <c r="Y146" s="367"/>
      <c r="Z146" s="367"/>
      <c r="AA146" s="367"/>
      <c r="AB146" s="367"/>
      <c r="AC146" s="367"/>
      <c r="AD146" s="367"/>
      <c r="AE146" s="367"/>
      <c r="AF146" s="367"/>
      <c r="AG146" s="367"/>
      <c r="AH146" s="368"/>
      <c r="AI146" s="363"/>
      <c r="AJ146" s="363"/>
      <c r="AK146" s="363"/>
      <c r="AL146" s="363"/>
      <c r="AM146" s="363"/>
      <c r="AN146" s="363"/>
      <c r="AO146" s="203"/>
    </row>
    <row r="147" spans="1:41" ht="10.5" customHeight="1">
      <c r="A147" s="203"/>
      <c r="B147" s="203"/>
      <c r="C147" s="473">
        <v>2</v>
      </c>
      <c r="D147" s="388"/>
      <c r="E147" s="366" t="s">
        <v>403</v>
      </c>
      <c r="F147" s="367"/>
      <c r="G147" s="367"/>
      <c r="H147" s="367"/>
      <c r="I147" s="367"/>
      <c r="J147" s="367"/>
      <c r="K147" s="367"/>
      <c r="L147" s="367"/>
      <c r="M147" s="367"/>
      <c r="N147" s="367"/>
      <c r="O147" s="367"/>
      <c r="P147" s="367"/>
      <c r="Q147" s="367"/>
      <c r="R147" s="367"/>
      <c r="S147" s="367"/>
      <c r="T147" s="367"/>
      <c r="U147" s="367"/>
      <c r="V147" s="367"/>
      <c r="W147" s="367"/>
      <c r="X147" s="367"/>
      <c r="Y147" s="367"/>
      <c r="Z147" s="367"/>
      <c r="AA147" s="367"/>
      <c r="AB147" s="367"/>
      <c r="AC147" s="367"/>
      <c r="AD147" s="367"/>
      <c r="AE147" s="367"/>
      <c r="AF147" s="367"/>
      <c r="AG147" s="367"/>
      <c r="AH147" s="368"/>
      <c r="AI147" s="473"/>
      <c r="AJ147" s="387"/>
      <c r="AK147" s="387"/>
      <c r="AL147" s="387"/>
      <c r="AM147" s="387"/>
      <c r="AN147" s="388"/>
      <c r="AO147" s="203"/>
    </row>
    <row r="148" spans="1:41" ht="10.5" customHeight="1">
      <c r="A148" s="203"/>
      <c r="B148" s="203"/>
      <c r="C148" s="527"/>
      <c r="D148" s="528"/>
      <c r="E148" s="546"/>
      <c r="F148" s="507"/>
      <c r="G148" s="507"/>
      <c r="H148" s="507"/>
      <c r="I148" s="507"/>
      <c r="J148" s="507"/>
      <c r="K148" s="507"/>
      <c r="L148" s="507"/>
      <c r="M148" s="507"/>
      <c r="N148" s="507"/>
      <c r="O148" s="507"/>
      <c r="P148" s="507"/>
      <c r="Q148" s="507"/>
      <c r="R148" s="507"/>
      <c r="S148" s="507"/>
      <c r="T148" s="507"/>
      <c r="U148" s="507"/>
      <c r="V148" s="507"/>
      <c r="W148" s="507"/>
      <c r="X148" s="507"/>
      <c r="Y148" s="507"/>
      <c r="Z148" s="507"/>
      <c r="AA148" s="507"/>
      <c r="AB148" s="507"/>
      <c r="AC148" s="507"/>
      <c r="AD148" s="507"/>
      <c r="AE148" s="507"/>
      <c r="AF148" s="507"/>
      <c r="AG148" s="507"/>
      <c r="AH148" s="547"/>
      <c r="AI148" s="527"/>
      <c r="AJ148" s="501"/>
      <c r="AK148" s="501"/>
      <c r="AL148" s="501"/>
      <c r="AM148" s="501"/>
      <c r="AN148" s="528"/>
      <c r="AO148" s="203"/>
    </row>
    <row r="149" spans="1:41" ht="10.5" customHeight="1">
      <c r="A149" s="203"/>
      <c r="B149" s="203"/>
      <c r="C149" s="527"/>
      <c r="D149" s="528"/>
      <c r="E149" s="546"/>
      <c r="F149" s="507"/>
      <c r="G149" s="507"/>
      <c r="H149" s="507"/>
      <c r="I149" s="507"/>
      <c r="J149" s="507"/>
      <c r="K149" s="507"/>
      <c r="L149" s="507"/>
      <c r="M149" s="507"/>
      <c r="N149" s="507"/>
      <c r="O149" s="507"/>
      <c r="P149" s="507"/>
      <c r="Q149" s="507"/>
      <c r="R149" s="507"/>
      <c r="S149" s="507"/>
      <c r="T149" s="507"/>
      <c r="U149" s="507"/>
      <c r="V149" s="507"/>
      <c r="W149" s="507"/>
      <c r="X149" s="507"/>
      <c r="Y149" s="507"/>
      <c r="Z149" s="507"/>
      <c r="AA149" s="507"/>
      <c r="AB149" s="507"/>
      <c r="AC149" s="507"/>
      <c r="AD149" s="507"/>
      <c r="AE149" s="507"/>
      <c r="AF149" s="507"/>
      <c r="AG149" s="507"/>
      <c r="AH149" s="547"/>
      <c r="AI149" s="527"/>
      <c r="AJ149" s="501"/>
      <c r="AK149" s="501"/>
      <c r="AL149" s="501"/>
      <c r="AM149" s="501"/>
      <c r="AN149" s="528"/>
      <c r="AO149" s="203"/>
    </row>
    <row r="150" spans="1:41" ht="10.5" customHeight="1">
      <c r="A150" s="203"/>
      <c r="B150" s="203"/>
      <c r="C150" s="529"/>
      <c r="D150" s="530"/>
      <c r="E150" s="400"/>
      <c r="F150" s="401"/>
      <c r="G150" s="401"/>
      <c r="H150" s="401"/>
      <c r="I150" s="401"/>
      <c r="J150" s="401"/>
      <c r="K150" s="401"/>
      <c r="L150" s="401"/>
      <c r="M150" s="401"/>
      <c r="N150" s="401"/>
      <c r="O150" s="401"/>
      <c r="P150" s="401"/>
      <c r="Q150" s="401"/>
      <c r="R150" s="401"/>
      <c r="S150" s="401"/>
      <c r="T150" s="401"/>
      <c r="U150" s="401"/>
      <c r="V150" s="401"/>
      <c r="W150" s="401"/>
      <c r="X150" s="401"/>
      <c r="Y150" s="401"/>
      <c r="Z150" s="401"/>
      <c r="AA150" s="401"/>
      <c r="AB150" s="401"/>
      <c r="AC150" s="401"/>
      <c r="AD150" s="401"/>
      <c r="AE150" s="401"/>
      <c r="AF150" s="401"/>
      <c r="AG150" s="401"/>
      <c r="AH150" s="402"/>
      <c r="AI150" s="529"/>
      <c r="AJ150" s="364"/>
      <c r="AK150" s="364"/>
      <c r="AL150" s="364"/>
      <c r="AM150" s="364"/>
      <c r="AN150" s="530"/>
      <c r="AO150" s="203"/>
    </row>
    <row r="151" spans="1:41" ht="9" customHeight="1">
      <c r="A151" s="203"/>
      <c r="B151" s="203"/>
      <c r="C151" s="473">
        <v>3</v>
      </c>
      <c r="D151" s="388"/>
      <c r="E151" s="366" t="s">
        <v>348</v>
      </c>
      <c r="F151" s="367"/>
      <c r="G151" s="367"/>
      <c r="H151" s="367"/>
      <c r="I151" s="367"/>
      <c r="J151" s="367"/>
      <c r="K151" s="367"/>
      <c r="L151" s="367"/>
      <c r="M151" s="367"/>
      <c r="N151" s="367"/>
      <c r="O151" s="367"/>
      <c r="P151" s="367"/>
      <c r="Q151" s="367"/>
      <c r="R151" s="367"/>
      <c r="S151" s="367"/>
      <c r="T151" s="367"/>
      <c r="U151" s="367"/>
      <c r="V151" s="367"/>
      <c r="W151" s="367"/>
      <c r="X151" s="367"/>
      <c r="Y151" s="367"/>
      <c r="Z151" s="367"/>
      <c r="AA151" s="367"/>
      <c r="AB151" s="367"/>
      <c r="AC151" s="367"/>
      <c r="AD151" s="367"/>
      <c r="AE151" s="367"/>
      <c r="AF151" s="367"/>
      <c r="AG151" s="367"/>
      <c r="AH151" s="368"/>
      <c r="AI151" s="473"/>
      <c r="AJ151" s="387"/>
      <c r="AK151" s="387"/>
      <c r="AL151" s="387"/>
      <c r="AM151" s="387"/>
      <c r="AN151" s="388"/>
      <c r="AO151" s="203"/>
    </row>
    <row r="152" spans="1:41" ht="9" customHeight="1">
      <c r="A152" s="203"/>
      <c r="B152" s="203"/>
      <c r="C152" s="527"/>
      <c r="D152" s="528"/>
      <c r="E152" s="546"/>
      <c r="F152" s="507"/>
      <c r="G152" s="507"/>
      <c r="H152" s="507"/>
      <c r="I152" s="507"/>
      <c r="J152" s="507"/>
      <c r="K152" s="507"/>
      <c r="L152" s="507"/>
      <c r="M152" s="507"/>
      <c r="N152" s="507"/>
      <c r="O152" s="507"/>
      <c r="P152" s="507"/>
      <c r="Q152" s="507"/>
      <c r="R152" s="507"/>
      <c r="S152" s="507"/>
      <c r="T152" s="507"/>
      <c r="U152" s="507"/>
      <c r="V152" s="507"/>
      <c r="W152" s="507"/>
      <c r="X152" s="507"/>
      <c r="Y152" s="507"/>
      <c r="Z152" s="507"/>
      <c r="AA152" s="507"/>
      <c r="AB152" s="507"/>
      <c r="AC152" s="507"/>
      <c r="AD152" s="507"/>
      <c r="AE152" s="507"/>
      <c r="AF152" s="507"/>
      <c r="AG152" s="507"/>
      <c r="AH152" s="547"/>
      <c r="AI152" s="527"/>
      <c r="AJ152" s="501"/>
      <c r="AK152" s="501"/>
      <c r="AL152" s="501"/>
      <c r="AM152" s="501"/>
      <c r="AN152" s="528"/>
      <c r="AO152" s="203"/>
    </row>
    <row r="153" spans="1:41" ht="9" customHeight="1">
      <c r="A153" s="203"/>
      <c r="B153" s="203"/>
      <c r="C153" s="527"/>
      <c r="D153" s="528"/>
      <c r="E153" s="546"/>
      <c r="F153" s="507"/>
      <c r="G153" s="507"/>
      <c r="H153" s="507"/>
      <c r="I153" s="507"/>
      <c r="J153" s="507"/>
      <c r="K153" s="507"/>
      <c r="L153" s="507"/>
      <c r="M153" s="507"/>
      <c r="N153" s="507"/>
      <c r="O153" s="507"/>
      <c r="P153" s="507"/>
      <c r="Q153" s="507"/>
      <c r="R153" s="507"/>
      <c r="S153" s="507"/>
      <c r="T153" s="507"/>
      <c r="U153" s="507"/>
      <c r="V153" s="507"/>
      <c r="W153" s="507"/>
      <c r="X153" s="507"/>
      <c r="Y153" s="507"/>
      <c r="Z153" s="507"/>
      <c r="AA153" s="507"/>
      <c r="AB153" s="507"/>
      <c r="AC153" s="507"/>
      <c r="AD153" s="507"/>
      <c r="AE153" s="507"/>
      <c r="AF153" s="507"/>
      <c r="AG153" s="507"/>
      <c r="AH153" s="547"/>
      <c r="AI153" s="527"/>
      <c r="AJ153" s="501"/>
      <c r="AK153" s="501"/>
      <c r="AL153" s="501"/>
      <c r="AM153" s="501"/>
      <c r="AN153" s="528"/>
      <c r="AO153" s="203"/>
    </row>
    <row r="154" spans="1:41" ht="9" customHeight="1">
      <c r="A154" s="203"/>
      <c r="B154" s="203"/>
      <c r="C154" s="527"/>
      <c r="D154" s="528"/>
      <c r="E154" s="546"/>
      <c r="F154" s="507"/>
      <c r="G154" s="507"/>
      <c r="H154" s="507"/>
      <c r="I154" s="507"/>
      <c r="J154" s="507"/>
      <c r="K154" s="507"/>
      <c r="L154" s="507"/>
      <c r="M154" s="507"/>
      <c r="N154" s="507"/>
      <c r="O154" s="507"/>
      <c r="P154" s="507"/>
      <c r="Q154" s="507"/>
      <c r="R154" s="507"/>
      <c r="S154" s="507"/>
      <c r="T154" s="507"/>
      <c r="U154" s="507"/>
      <c r="V154" s="507"/>
      <c r="W154" s="507"/>
      <c r="X154" s="507"/>
      <c r="Y154" s="507"/>
      <c r="Z154" s="507"/>
      <c r="AA154" s="507"/>
      <c r="AB154" s="507"/>
      <c r="AC154" s="507"/>
      <c r="AD154" s="507"/>
      <c r="AE154" s="507"/>
      <c r="AF154" s="507"/>
      <c r="AG154" s="507"/>
      <c r="AH154" s="547"/>
      <c r="AI154" s="527"/>
      <c r="AJ154" s="501"/>
      <c r="AK154" s="501"/>
      <c r="AL154" s="501"/>
      <c r="AM154" s="501"/>
      <c r="AN154" s="528"/>
      <c r="AO154" s="203"/>
    </row>
    <row r="155" spans="1:41" ht="17.25" customHeight="1">
      <c r="A155" s="203"/>
      <c r="B155" s="203"/>
      <c r="C155" s="527"/>
      <c r="D155" s="528"/>
      <c r="E155" s="425" t="s">
        <v>283</v>
      </c>
      <c r="F155" s="561"/>
      <c r="G155" s="507" t="s">
        <v>344</v>
      </c>
      <c r="H155" s="507"/>
      <c r="I155" s="507"/>
      <c r="J155" s="507"/>
      <c r="K155" s="507"/>
      <c r="L155" s="507"/>
      <c r="M155" s="507"/>
      <c r="N155" s="507"/>
      <c r="O155" s="507"/>
      <c r="P155" s="507"/>
      <c r="Q155" s="507"/>
      <c r="R155" s="507"/>
      <c r="S155" s="507"/>
      <c r="T155" s="507"/>
      <c r="U155" s="507"/>
      <c r="V155" s="507"/>
      <c r="W155" s="507"/>
      <c r="X155" s="507"/>
      <c r="Y155" s="507"/>
      <c r="Z155" s="507"/>
      <c r="AA155" s="507"/>
      <c r="AB155" s="507"/>
      <c r="AC155" s="507"/>
      <c r="AD155" s="507"/>
      <c r="AE155" s="507"/>
      <c r="AF155" s="507"/>
      <c r="AG155" s="507"/>
      <c r="AH155" s="547"/>
      <c r="AI155" s="527"/>
      <c r="AJ155" s="501"/>
      <c r="AK155" s="501"/>
      <c r="AL155" s="501"/>
      <c r="AM155" s="501"/>
      <c r="AN155" s="528"/>
      <c r="AO155" s="203"/>
    </row>
    <row r="156" spans="1:41" ht="17.25" customHeight="1">
      <c r="A156" s="203"/>
      <c r="B156" s="203"/>
      <c r="C156" s="527"/>
      <c r="D156" s="528"/>
      <c r="E156" s="425" t="s">
        <v>349</v>
      </c>
      <c r="F156" s="561"/>
      <c r="G156" s="507" t="s">
        <v>345</v>
      </c>
      <c r="H156" s="507"/>
      <c r="I156" s="507"/>
      <c r="J156" s="507"/>
      <c r="K156" s="507"/>
      <c r="L156" s="507"/>
      <c r="M156" s="507"/>
      <c r="N156" s="507"/>
      <c r="O156" s="507"/>
      <c r="P156" s="507"/>
      <c r="Q156" s="507"/>
      <c r="R156" s="507"/>
      <c r="S156" s="507"/>
      <c r="T156" s="507"/>
      <c r="U156" s="507"/>
      <c r="V156" s="507"/>
      <c r="W156" s="507"/>
      <c r="X156" s="507"/>
      <c r="Y156" s="507"/>
      <c r="Z156" s="507"/>
      <c r="AA156" s="507"/>
      <c r="AB156" s="507"/>
      <c r="AC156" s="507"/>
      <c r="AD156" s="507"/>
      <c r="AE156" s="507"/>
      <c r="AF156" s="507"/>
      <c r="AG156" s="507"/>
      <c r="AH156" s="547"/>
      <c r="AI156" s="527"/>
      <c r="AJ156" s="501"/>
      <c r="AK156" s="501"/>
      <c r="AL156" s="501"/>
      <c r="AM156" s="501"/>
      <c r="AN156" s="528"/>
      <c r="AO156" s="203"/>
    </row>
    <row r="157" spans="1:41" ht="17.25" customHeight="1">
      <c r="A157" s="203"/>
      <c r="B157" s="203"/>
      <c r="C157" s="527"/>
      <c r="D157" s="528"/>
      <c r="E157" s="425" t="s">
        <v>285</v>
      </c>
      <c r="F157" s="561"/>
      <c r="G157" s="507" t="s">
        <v>346</v>
      </c>
      <c r="H157" s="507"/>
      <c r="I157" s="507"/>
      <c r="J157" s="507"/>
      <c r="K157" s="507"/>
      <c r="L157" s="507"/>
      <c r="M157" s="507"/>
      <c r="N157" s="507"/>
      <c r="O157" s="507"/>
      <c r="P157" s="507"/>
      <c r="Q157" s="507"/>
      <c r="R157" s="507"/>
      <c r="S157" s="507"/>
      <c r="T157" s="507"/>
      <c r="U157" s="507"/>
      <c r="V157" s="507"/>
      <c r="W157" s="507"/>
      <c r="X157" s="507"/>
      <c r="Y157" s="507"/>
      <c r="Z157" s="507"/>
      <c r="AA157" s="507"/>
      <c r="AB157" s="507"/>
      <c r="AC157" s="507"/>
      <c r="AD157" s="507"/>
      <c r="AE157" s="507"/>
      <c r="AF157" s="507"/>
      <c r="AG157" s="507"/>
      <c r="AH157" s="547"/>
      <c r="AI157" s="527"/>
      <c r="AJ157" s="501"/>
      <c r="AK157" s="501"/>
      <c r="AL157" s="501"/>
      <c r="AM157" s="501"/>
      <c r="AN157" s="528"/>
      <c r="AO157" s="203"/>
    </row>
    <row r="158" spans="1:41" ht="9" customHeight="1">
      <c r="A158" s="203"/>
      <c r="B158" s="203"/>
      <c r="C158" s="473">
        <v>4</v>
      </c>
      <c r="D158" s="388"/>
      <c r="E158" s="366" t="s">
        <v>347</v>
      </c>
      <c r="F158" s="367"/>
      <c r="G158" s="367"/>
      <c r="H158" s="367"/>
      <c r="I158" s="367"/>
      <c r="J158" s="367"/>
      <c r="K158" s="367"/>
      <c r="L158" s="367"/>
      <c r="M158" s="367"/>
      <c r="N158" s="367"/>
      <c r="O158" s="367"/>
      <c r="P158" s="367"/>
      <c r="Q158" s="367"/>
      <c r="R158" s="367"/>
      <c r="S158" s="367"/>
      <c r="T158" s="367"/>
      <c r="U158" s="367"/>
      <c r="V158" s="367"/>
      <c r="W158" s="367"/>
      <c r="X158" s="367"/>
      <c r="Y158" s="367"/>
      <c r="Z158" s="367"/>
      <c r="AA158" s="367"/>
      <c r="AB158" s="367"/>
      <c r="AC158" s="367"/>
      <c r="AD158" s="367"/>
      <c r="AE158" s="367"/>
      <c r="AF158" s="367"/>
      <c r="AG158" s="367"/>
      <c r="AH158" s="368"/>
      <c r="AI158" s="473"/>
      <c r="AJ158" s="387"/>
      <c r="AK158" s="387"/>
      <c r="AL158" s="387"/>
      <c r="AM158" s="387"/>
      <c r="AN158" s="388"/>
      <c r="AO158" s="203"/>
    </row>
    <row r="159" spans="1:41" ht="9" customHeight="1">
      <c r="A159" s="203"/>
      <c r="B159" s="203"/>
      <c r="C159" s="527"/>
      <c r="D159" s="528"/>
      <c r="E159" s="546"/>
      <c r="F159" s="507"/>
      <c r="G159" s="507"/>
      <c r="H159" s="507"/>
      <c r="I159" s="507"/>
      <c r="J159" s="507"/>
      <c r="K159" s="507"/>
      <c r="L159" s="507"/>
      <c r="M159" s="507"/>
      <c r="N159" s="507"/>
      <c r="O159" s="507"/>
      <c r="P159" s="507"/>
      <c r="Q159" s="507"/>
      <c r="R159" s="507"/>
      <c r="S159" s="507"/>
      <c r="T159" s="507"/>
      <c r="U159" s="507"/>
      <c r="V159" s="507"/>
      <c r="W159" s="507"/>
      <c r="X159" s="507"/>
      <c r="Y159" s="507"/>
      <c r="Z159" s="507"/>
      <c r="AA159" s="507"/>
      <c r="AB159" s="507"/>
      <c r="AC159" s="507"/>
      <c r="AD159" s="507"/>
      <c r="AE159" s="507"/>
      <c r="AF159" s="507"/>
      <c r="AG159" s="507"/>
      <c r="AH159" s="547"/>
      <c r="AI159" s="527"/>
      <c r="AJ159" s="501"/>
      <c r="AK159" s="501"/>
      <c r="AL159" s="501"/>
      <c r="AM159" s="501"/>
      <c r="AN159" s="528"/>
      <c r="AO159" s="203"/>
    </row>
    <row r="160" spans="1:41" ht="9" customHeight="1">
      <c r="A160" s="203"/>
      <c r="B160" s="203"/>
      <c r="C160" s="527"/>
      <c r="D160" s="528"/>
      <c r="E160" s="546"/>
      <c r="F160" s="507"/>
      <c r="G160" s="507"/>
      <c r="H160" s="507"/>
      <c r="I160" s="507"/>
      <c r="J160" s="507"/>
      <c r="K160" s="507"/>
      <c r="L160" s="507"/>
      <c r="M160" s="507"/>
      <c r="N160" s="507"/>
      <c r="O160" s="507"/>
      <c r="P160" s="507"/>
      <c r="Q160" s="507"/>
      <c r="R160" s="507"/>
      <c r="S160" s="507"/>
      <c r="T160" s="507"/>
      <c r="U160" s="507"/>
      <c r="V160" s="507"/>
      <c r="W160" s="507"/>
      <c r="X160" s="507"/>
      <c r="Y160" s="507"/>
      <c r="Z160" s="507"/>
      <c r="AA160" s="507"/>
      <c r="AB160" s="507"/>
      <c r="AC160" s="507"/>
      <c r="AD160" s="507"/>
      <c r="AE160" s="507"/>
      <c r="AF160" s="507"/>
      <c r="AG160" s="507"/>
      <c r="AH160" s="547"/>
      <c r="AI160" s="527"/>
      <c r="AJ160" s="501"/>
      <c r="AK160" s="501"/>
      <c r="AL160" s="501"/>
      <c r="AM160" s="501"/>
      <c r="AN160" s="528"/>
      <c r="AO160" s="203"/>
    </row>
    <row r="161" spans="1:41" ht="9" customHeight="1">
      <c r="A161" s="203"/>
      <c r="B161" s="203"/>
      <c r="C161" s="527"/>
      <c r="D161" s="528"/>
      <c r="E161" s="546"/>
      <c r="F161" s="507"/>
      <c r="G161" s="507"/>
      <c r="H161" s="507"/>
      <c r="I161" s="507"/>
      <c r="J161" s="507"/>
      <c r="K161" s="507"/>
      <c r="L161" s="507"/>
      <c r="M161" s="507"/>
      <c r="N161" s="507"/>
      <c r="O161" s="507"/>
      <c r="P161" s="507"/>
      <c r="Q161" s="507"/>
      <c r="R161" s="507"/>
      <c r="S161" s="507"/>
      <c r="T161" s="507"/>
      <c r="U161" s="507"/>
      <c r="V161" s="507"/>
      <c r="W161" s="507"/>
      <c r="X161" s="507"/>
      <c r="Y161" s="507"/>
      <c r="Z161" s="507"/>
      <c r="AA161" s="507"/>
      <c r="AB161" s="507"/>
      <c r="AC161" s="507"/>
      <c r="AD161" s="507"/>
      <c r="AE161" s="507"/>
      <c r="AF161" s="507"/>
      <c r="AG161" s="507"/>
      <c r="AH161" s="547"/>
      <c r="AI161" s="527"/>
      <c r="AJ161" s="501"/>
      <c r="AK161" s="501"/>
      <c r="AL161" s="501"/>
      <c r="AM161" s="501"/>
      <c r="AN161" s="528"/>
      <c r="AO161" s="203"/>
    </row>
    <row r="162" spans="1:41" ht="17.25" customHeight="1">
      <c r="A162" s="203"/>
      <c r="B162" s="203"/>
      <c r="C162" s="527"/>
      <c r="D162" s="528"/>
      <c r="E162" s="425" t="s">
        <v>283</v>
      </c>
      <c r="F162" s="561"/>
      <c r="G162" s="507" t="s">
        <v>287</v>
      </c>
      <c r="H162" s="507"/>
      <c r="I162" s="507"/>
      <c r="J162" s="507"/>
      <c r="K162" s="507"/>
      <c r="L162" s="507"/>
      <c r="M162" s="507"/>
      <c r="N162" s="507"/>
      <c r="O162" s="507"/>
      <c r="P162" s="507"/>
      <c r="Q162" s="507"/>
      <c r="R162" s="507"/>
      <c r="S162" s="507"/>
      <c r="T162" s="507"/>
      <c r="U162" s="507"/>
      <c r="V162" s="507"/>
      <c r="W162" s="507"/>
      <c r="X162" s="507"/>
      <c r="Y162" s="507"/>
      <c r="Z162" s="507"/>
      <c r="AA162" s="507"/>
      <c r="AB162" s="507"/>
      <c r="AC162" s="507"/>
      <c r="AD162" s="507"/>
      <c r="AE162" s="507"/>
      <c r="AF162" s="507"/>
      <c r="AG162" s="507"/>
      <c r="AH162" s="547"/>
      <c r="AI162" s="527"/>
      <c r="AJ162" s="501"/>
      <c r="AK162" s="501"/>
      <c r="AL162" s="501"/>
      <c r="AM162" s="501"/>
      <c r="AN162" s="528"/>
      <c r="AO162" s="203"/>
    </row>
    <row r="163" spans="1:41" ht="17.25" customHeight="1">
      <c r="A163" s="203"/>
      <c r="B163" s="203"/>
      <c r="C163" s="527"/>
      <c r="D163" s="528"/>
      <c r="E163" s="425" t="s">
        <v>284</v>
      </c>
      <c r="F163" s="561"/>
      <c r="G163" s="507" t="s">
        <v>288</v>
      </c>
      <c r="H163" s="507"/>
      <c r="I163" s="507"/>
      <c r="J163" s="507"/>
      <c r="K163" s="507"/>
      <c r="L163" s="507"/>
      <c r="M163" s="507"/>
      <c r="N163" s="507"/>
      <c r="O163" s="507"/>
      <c r="P163" s="507"/>
      <c r="Q163" s="507"/>
      <c r="R163" s="507"/>
      <c r="S163" s="507"/>
      <c r="T163" s="507"/>
      <c r="U163" s="507"/>
      <c r="V163" s="507"/>
      <c r="W163" s="507"/>
      <c r="X163" s="507"/>
      <c r="Y163" s="507"/>
      <c r="Z163" s="507"/>
      <c r="AA163" s="507"/>
      <c r="AB163" s="507"/>
      <c r="AC163" s="507"/>
      <c r="AD163" s="507"/>
      <c r="AE163" s="507"/>
      <c r="AF163" s="507"/>
      <c r="AG163" s="507"/>
      <c r="AH163" s="547"/>
      <c r="AI163" s="527"/>
      <c r="AJ163" s="501"/>
      <c r="AK163" s="501"/>
      <c r="AL163" s="501"/>
      <c r="AM163" s="501"/>
      <c r="AN163" s="528"/>
      <c r="AO163" s="203"/>
    </row>
    <row r="164" spans="1:41" ht="17.25" customHeight="1">
      <c r="A164" s="203"/>
      <c r="B164" s="203"/>
      <c r="C164" s="527"/>
      <c r="D164" s="528"/>
      <c r="E164" s="425"/>
      <c r="F164" s="561"/>
      <c r="G164" s="507"/>
      <c r="H164" s="507"/>
      <c r="I164" s="507"/>
      <c r="J164" s="507"/>
      <c r="K164" s="507"/>
      <c r="L164" s="507"/>
      <c r="M164" s="507"/>
      <c r="N164" s="507"/>
      <c r="O164" s="507"/>
      <c r="P164" s="507"/>
      <c r="Q164" s="507"/>
      <c r="R164" s="507"/>
      <c r="S164" s="507"/>
      <c r="T164" s="507"/>
      <c r="U164" s="507"/>
      <c r="V164" s="507"/>
      <c r="W164" s="507"/>
      <c r="X164" s="507"/>
      <c r="Y164" s="507"/>
      <c r="Z164" s="507"/>
      <c r="AA164" s="507"/>
      <c r="AB164" s="507"/>
      <c r="AC164" s="507"/>
      <c r="AD164" s="507"/>
      <c r="AE164" s="507"/>
      <c r="AF164" s="507"/>
      <c r="AG164" s="507"/>
      <c r="AH164" s="547"/>
      <c r="AI164" s="527"/>
      <c r="AJ164" s="501"/>
      <c r="AK164" s="501"/>
      <c r="AL164" s="501"/>
      <c r="AM164" s="501"/>
      <c r="AN164" s="528"/>
      <c r="AO164" s="203"/>
    </row>
    <row r="165" spans="1:41" ht="17.25" customHeight="1">
      <c r="A165" s="203"/>
      <c r="B165" s="203"/>
      <c r="C165" s="527"/>
      <c r="D165" s="528"/>
      <c r="E165" s="425" t="s">
        <v>285</v>
      </c>
      <c r="F165" s="561"/>
      <c r="G165" s="507" t="s">
        <v>289</v>
      </c>
      <c r="H165" s="507"/>
      <c r="I165" s="507"/>
      <c r="J165" s="507"/>
      <c r="K165" s="507"/>
      <c r="L165" s="507"/>
      <c r="M165" s="507"/>
      <c r="N165" s="507"/>
      <c r="O165" s="507"/>
      <c r="P165" s="507"/>
      <c r="Q165" s="507"/>
      <c r="R165" s="507"/>
      <c r="S165" s="507"/>
      <c r="T165" s="507"/>
      <c r="U165" s="507"/>
      <c r="V165" s="507"/>
      <c r="W165" s="507"/>
      <c r="X165" s="507"/>
      <c r="Y165" s="507"/>
      <c r="Z165" s="507"/>
      <c r="AA165" s="507"/>
      <c r="AB165" s="507"/>
      <c r="AC165" s="507"/>
      <c r="AD165" s="507"/>
      <c r="AE165" s="507"/>
      <c r="AF165" s="507"/>
      <c r="AG165" s="507"/>
      <c r="AH165" s="547"/>
      <c r="AI165" s="527"/>
      <c r="AJ165" s="501"/>
      <c r="AK165" s="501"/>
      <c r="AL165" s="501"/>
      <c r="AM165" s="501"/>
      <c r="AN165" s="528"/>
      <c r="AO165" s="203"/>
    </row>
    <row r="166" spans="1:41" ht="17.25" customHeight="1">
      <c r="A166" s="203"/>
      <c r="B166" s="203"/>
      <c r="C166" s="529"/>
      <c r="D166" s="530"/>
      <c r="E166" s="434" t="s">
        <v>286</v>
      </c>
      <c r="F166" s="555"/>
      <c r="G166" s="401" t="s">
        <v>290</v>
      </c>
      <c r="H166" s="401"/>
      <c r="I166" s="401"/>
      <c r="J166" s="401"/>
      <c r="K166" s="401"/>
      <c r="L166" s="401"/>
      <c r="M166" s="401"/>
      <c r="N166" s="401"/>
      <c r="O166" s="401"/>
      <c r="P166" s="401"/>
      <c r="Q166" s="401"/>
      <c r="R166" s="401"/>
      <c r="S166" s="401"/>
      <c r="T166" s="401"/>
      <c r="U166" s="401"/>
      <c r="V166" s="401"/>
      <c r="W166" s="401"/>
      <c r="X166" s="401"/>
      <c r="Y166" s="401"/>
      <c r="Z166" s="401"/>
      <c r="AA166" s="401"/>
      <c r="AB166" s="401"/>
      <c r="AC166" s="401"/>
      <c r="AD166" s="401"/>
      <c r="AE166" s="401"/>
      <c r="AF166" s="401"/>
      <c r="AG166" s="401"/>
      <c r="AH166" s="402"/>
      <c r="AI166" s="529"/>
      <c r="AJ166" s="364"/>
      <c r="AK166" s="364"/>
      <c r="AL166" s="364"/>
      <c r="AM166" s="364"/>
      <c r="AN166" s="530"/>
      <c r="AO166" s="203"/>
    </row>
    <row r="167" spans="1:41" ht="10.5" customHeight="1">
      <c r="A167" s="203"/>
      <c r="B167" s="203"/>
      <c r="C167" s="203"/>
      <c r="D167" s="203"/>
      <c r="E167" s="203"/>
      <c r="F167" s="203"/>
      <c r="G167" s="203"/>
      <c r="H167" s="203"/>
      <c r="I167" s="203"/>
      <c r="J167" s="203"/>
      <c r="K167" s="203"/>
      <c r="L167" s="203"/>
      <c r="M167" s="203"/>
      <c r="N167" s="203"/>
      <c r="O167" s="203"/>
      <c r="P167" s="203"/>
      <c r="Q167" s="203"/>
      <c r="R167" s="203"/>
      <c r="S167" s="203"/>
      <c r="T167" s="203"/>
      <c r="U167" s="203"/>
      <c r="V167" s="203"/>
      <c r="W167" s="203"/>
      <c r="X167" s="203"/>
      <c r="Y167" s="203"/>
      <c r="Z167" s="203"/>
      <c r="AA167" s="203"/>
      <c r="AB167" s="203"/>
      <c r="AC167" s="203"/>
      <c r="AD167" s="203"/>
      <c r="AE167" s="203"/>
      <c r="AF167" s="203"/>
      <c r="AG167" s="203"/>
      <c r="AH167" s="203"/>
      <c r="AI167" s="203"/>
      <c r="AJ167" s="203"/>
      <c r="AK167" s="203"/>
      <c r="AL167" s="203"/>
      <c r="AM167" s="203"/>
      <c r="AN167" s="203"/>
      <c r="AO167" s="203"/>
    </row>
    <row r="168" spans="1:41" ht="10.5" customHeight="1">
      <c r="A168" s="203"/>
      <c r="B168" s="203"/>
      <c r="C168" s="203"/>
      <c r="D168" s="203"/>
      <c r="E168" s="203"/>
      <c r="F168" s="203"/>
      <c r="G168" s="203"/>
      <c r="H168" s="203"/>
      <c r="I168" s="203"/>
      <c r="J168" s="203"/>
      <c r="K168" s="203"/>
      <c r="L168" s="203"/>
      <c r="M168" s="203"/>
      <c r="N168" s="203"/>
      <c r="O168" s="203"/>
      <c r="P168" s="203"/>
      <c r="Q168" s="203"/>
      <c r="R168" s="203"/>
      <c r="S168" s="203"/>
      <c r="T168" s="203"/>
      <c r="U168" s="203"/>
      <c r="V168" s="203"/>
      <c r="W168" s="203"/>
      <c r="X168" s="203"/>
      <c r="Y168" s="203"/>
      <c r="Z168" s="203"/>
      <c r="AA168" s="203"/>
      <c r="AB168" s="203"/>
      <c r="AC168" s="203"/>
      <c r="AD168" s="203"/>
      <c r="AE168" s="203"/>
      <c r="AF168" s="203"/>
      <c r="AG168" s="203"/>
      <c r="AH168" s="203"/>
      <c r="AI168" s="203"/>
      <c r="AJ168" s="203"/>
      <c r="AK168" s="203"/>
      <c r="AL168" s="203"/>
      <c r="AM168" s="203"/>
      <c r="AN168" s="203"/>
      <c r="AO168" s="203"/>
    </row>
    <row r="169" spans="1:41" ht="17.25" customHeight="1">
      <c r="A169" s="203"/>
      <c r="B169" s="203"/>
      <c r="C169" s="203" t="s">
        <v>341</v>
      </c>
      <c r="D169" s="203"/>
      <c r="E169" s="203"/>
      <c r="F169" s="203"/>
      <c r="G169" s="203"/>
      <c r="H169" s="203"/>
      <c r="I169" s="203"/>
      <c r="J169" s="203"/>
      <c r="K169" s="203"/>
      <c r="L169" s="203"/>
      <c r="M169" s="203"/>
      <c r="N169" s="203"/>
      <c r="O169" s="203"/>
      <c r="P169" s="203"/>
      <c r="Q169" s="203"/>
      <c r="R169" s="203"/>
      <c r="S169" s="203"/>
      <c r="T169" s="203"/>
      <c r="U169" s="203"/>
      <c r="V169" s="203"/>
      <c r="W169" s="203"/>
      <c r="X169" s="203"/>
      <c r="Y169" s="203"/>
      <c r="Z169" s="203"/>
      <c r="AA169" s="203"/>
      <c r="AB169" s="275"/>
      <c r="AC169" s="203"/>
      <c r="AD169" s="203"/>
      <c r="AE169" s="203"/>
      <c r="AF169" s="203"/>
      <c r="AG169" s="203"/>
      <c r="AH169" s="203"/>
      <c r="AI169" s="203"/>
      <c r="AJ169" s="203"/>
      <c r="AK169" s="203"/>
      <c r="AL169" s="203"/>
      <c r="AM169" s="203"/>
      <c r="AN169" s="203"/>
      <c r="AO169" s="203"/>
    </row>
    <row r="170" spans="1:41" ht="10.5" customHeight="1">
      <c r="A170" s="203"/>
      <c r="B170" s="203"/>
      <c r="C170" s="359">
        <v>1</v>
      </c>
      <c r="D170" s="359"/>
      <c r="E170" s="361" t="s">
        <v>342</v>
      </c>
      <c r="F170" s="361"/>
      <c r="G170" s="361"/>
      <c r="H170" s="361"/>
      <c r="I170" s="361"/>
      <c r="J170" s="361"/>
      <c r="K170" s="361"/>
      <c r="L170" s="361"/>
      <c r="M170" s="361"/>
      <c r="N170" s="361"/>
      <c r="O170" s="361"/>
      <c r="P170" s="361"/>
      <c r="Q170" s="361"/>
      <c r="R170" s="361"/>
      <c r="S170" s="361"/>
      <c r="T170" s="361"/>
      <c r="U170" s="361"/>
      <c r="V170" s="361"/>
      <c r="W170" s="361"/>
      <c r="X170" s="361"/>
      <c r="Y170" s="361"/>
      <c r="Z170" s="361"/>
      <c r="AA170" s="361"/>
      <c r="AB170" s="361"/>
      <c r="AC170" s="361"/>
      <c r="AD170" s="361"/>
      <c r="AE170" s="361"/>
      <c r="AF170" s="361"/>
      <c r="AG170" s="361"/>
      <c r="AH170" s="361"/>
      <c r="AI170" s="359"/>
      <c r="AJ170" s="359"/>
      <c r="AK170" s="359"/>
      <c r="AL170" s="359"/>
      <c r="AM170" s="359"/>
      <c r="AN170" s="359"/>
      <c r="AO170" s="203"/>
    </row>
    <row r="171" spans="1:41" ht="10.5" customHeight="1">
      <c r="A171" s="203"/>
      <c r="B171" s="203"/>
      <c r="C171" s="359"/>
      <c r="D171" s="359"/>
      <c r="E171" s="361"/>
      <c r="F171" s="361"/>
      <c r="G171" s="361"/>
      <c r="H171" s="361"/>
      <c r="I171" s="361"/>
      <c r="J171" s="361"/>
      <c r="K171" s="361"/>
      <c r="L171" s="361"/>
      <c r="M171" s="361"/>
      <c r="N171" s="361"/>
      <c r="O171" s="361"/>
      <c r="P171" s="361"/>
      <c r="Q171" s="361"/>
      <c r="R171" s="361"/>
      <c r="S171" s="361"/>
      <c r="T171" s="361"/>
      <c r="U171" s="361"/>
      <c r="V171" s="361"/>
      <c r="W171" s="361"/>
      <c r="X171" s="361"/>
      <c r="Y171" s="361"/>
      <c r="Z171" s="361"/>
      <c r="AA171" s="361"/>
      <c r="AB171" s="361"/>
      <c r="AC171" s="361"/>
      <c r="AD171" s="361"/>
      <c r="AE171" s="361"/>
      <c r="AF171" s="361"/>
      <c r="AG171" s="361"/>
      <c r="AH171" s="361"/>
      <c r="AI171" s="359"/>
      <c r="AJ171" s="359"/>
      <c r="AK171" s="359"/>
      <c r="AL171" s="359"/>
      <c r="AM171" s="359"/>
      <c r="AN171" s="359"/>
      <c r="AO171" s="203"/>
    </row>
    <row r="172" spans="1:41" ht="10.5" customHeight="1">
      <c r="A172" s="203"/>
      <c r="B172" s="203"/>
      <c r="C172" s="359"/>
      <c r="D172" s="359"/>
      <c r="E172" s="361"/>
      <c r="F172" s="361"/>
      <c r="G172" s="361"/>
      <c r="H172" s="361"/>
      <c r="I172" s="361"/>
      <c r="J172" s="361"/>
      <c r="K172" s="361"/>
      <c r="L172" s="361"/>
      <c r="M172" s="361"/>
      <c r="N172" s="361"/>
      <c r="O172" s="361"/>
      <c r="P172" s="361"/>
      <c r="Q172" s="361"/>
      <c r="R172" s="361"/>
      <c r="S172" s="361"/>
      <c r="T172" s="361"/>
      <c r="U172" s="361"/>
      <c r="V172" s="361"/>
      <c r="W172" s="361"/>
      <c r="X172" s="361"/>
      <c r="Y172" s="361"/>
      <c r="Z172" s="361"/>
      <c r="AA172" s="361"/>
      <c r="AB172" s="361"/>
      <c r="AC172" s="361"/>
      <c r="AD172" s="361"/>
      <c r="AE172" s="361"/>
      <c r="AF172" s="361"/>
      <c r="AG172" s="361"/>
      <c r="AH172" s="361"/>
      <c r="AI172" s="359"/>
      <c r="AJ172" s="359"/>
      <c r="AK172" s="359"/>
      <c r="AL172" s="359"/>
      <c r="AM172" s="359"/>
      <c r="AN172" s="359"/>
      <c r="AO172" s="203"/>
    </row>
    <row r="173" spans="1:41" ht="10.5" customHeight="1">
      <c r="A173" s="203"/>
      <c r="B173" s="203"/>
      <c r="C173" s="359"/>
      <c r="D173" s="359"/>
      <c r="E173" s="361"/>
      <c r="F173" s="361"/>
      <c r="G173" s="361"/>
      <c r="H173" s="361"/>
      <c r="I173" s="361"/>
      <c r="J173" s="361"/>
      <c r="K173" s="361"/>
      <c r="L173" s="361"/>
      <c r="M173" s="361"/>
      <c r="N173" s="361"/>
      <c r="O173" s="361"/>
      <c r="P173" s="361"/>
      <c r="Q173" s="361"/>
      <c r="R173" s="361"/>
      <c r="S173" s="361"/>
      <c r="T173" s="361"/>
      <c r="U173" s="361"/>
      <c r="V173" s="361"/>
      <c r="W173" s="361"/>
      <c r="X173" s="361"/>
      <c r="Y173" s="361"/>
      <c r="Z173" s="361"/>
      <c r="AA173" s="361"/>
      <c r="AB173" s="361"/>
      <c r="AC173" s="361"/>
      <c r="AD173" s="361"/>
      <c r="AE173" s="361"/>
      <c r="AF173" s="361"/>
      <c r="AG173" s="361"/>
      <c r="AH173" s="361"/>
      <c r="AI173" s="359"/>
      <c r="AJ173" s="359"/>
      <c r="AK173" s="359"/>
      <c r="AL173" s="359"/>
      <c r="AM173" s="359"/>
      <c r="AN173" s="359"/>
      <c r="AO173" s="203"/>
    </row>
    <row r="174" spans="1:41" ht="10.5" customHeight="1">
      <c r="A174" s="203"/>
      <c r="B174" s="203"/>
      <c r="C174" s="473">
        <v>2</v>
      </c>
      <c r="D174" s="388"/>
      <c r="E174" s="366" t="s">
        <v>343</v>
      </c>
      <c r="F174" s="367"/>
      <c r="G174" s="367"/>
      <c r="H174" s="367"/>
      <c r="I174" s="367"/>
      <c r="J174" s="367"/>
      <c r="K174" s="367"/>
      <c r="L174" s="367"/>
      <c r="M174" s="367"/>
      <c r="N174" s="367"/>
      <c r="O174" s="367"/>
      <c r="P174" s="367"/>
      <c r="Q174" s="367"/>
      <c r="R174" s="367"/>
      <c r="S174" s="367"/>
      <c r="T174" s="367"/>
      <c r="U174" s="367"/>
      <c r="V174" s="367"/>
      <c r="W174" s="367"/>
      <c r="X174" s="367"/>
      <c r="Y174" s="367"/>
      <c r="Z174" s="367"/>
      <c r="AA174" s="367"/>
      <c r="AB174" s="367"/>
      <c r="AC174" s="367"/>
      <c r="AD174" s="367"/>
      <c r="AE174" s="367"/>
      <c r="AF174" s="367"/>
      <c r="AG174" s="367"/>
      <c r="AH174" s="368"/>
      <c r="AI174" s="473"/>
      <c r="AJ174" s="387"/>
      <c r="AK174" s="387"/>
      <c r="AL174" s="387"/>
      <c r="AM174" s="387"/>
      <c r="AN174" s="388"/>
      <c r="AO174" s="203"/>
    </row>
    <row r="175" spans="1:41" ht="10.5" customHeight="1">
      <c r="A175" s="203"/>
      <c r="B175" s="203"/>
      <c r="C175" s="527"/>
      <c r="D175" s="528"/>
      <c r="E175" s="546"/>
      <c r="F175" s="507"/>
      <c r="G175" s="507"/>
      <c r="H175" s="507"/>
      <c r="I175" s="507"/>
      <c r="J175" s="507"/>
      <c r="K175" s="507"/>
      <c r="L175" s="507"/>
      <c r="M175" s="507"/>
      <c r="N175" s="507"/>
      <c r="O175" s="507"/>
      <c r="P175" s="507"/>
      <c r="Q175" s="507"/>
      <c r="R175" s="507"/>
      <c r="S175" s="507"/>
      <c r="T175" s="507"/>
      <c r="U175" s="507"/>
      <c r="V175" s="507"/>
      <c r="W175" s="507"/>
      <c r="X175" s="507"/>
      <c r="Y175" s="507"/>
      <c r="Z175" s="507"/>
      <c r="AA175" s="507"/>
      <c r="AB175" s="507"/>
      <c r="AC175" s="507"/>
      <c r="AD175" s="507"/>
      <c r="AE175" s="507"/>
      <c r="AF175" s="507"/>
      <c r="AG175" s="507"/>
      <c r="AH175" s="547"/>
      <c r="AI175" s="527"/>
      <c r="AJ175" s="501"/>
      <c r="AK175" s="501"/>
      <c r="AL175" s="501"/>
      <c r="AM175" s="501"/>
      <c r="AN175" s="528"/>
      <c r="AO175" s="203"/>
    </row>
    <row r="176" spans="1:41" ht="10.5" customHeight="1">
      <c r="A176" s="203"/>
      <c r="B176" s="203"/>
      <c r="C176" s="527"/>
      <c r="D176" s="528"/>
      <c r="E176" s="546"/>
      <c r="F176" s="507"/>
      <c r="G176" s="507"/>
      <c r="H176" s="507"/>
      <c r="I176" s="507"/>
      <c r="J176" s="507"/>
      <c r="K176" s="507"/>
      <c r="L176" s="507"/>
      <c r="M176" s="507"/>
      <c r="N176" s="507"/>
      <c r="O176" s="507"/>
      <c r="P176" s="507"/>
      <c r="Q176" s="507"/>
      <c r="R176" s="507"/>
      <c r="S176" s="507"/>
      <c r="T176" s="507"/>
      <c r="U176" s="507"/>
      <c r="V176" s="507"/>
      <c r="W176" s="507"/>
      <c r="X176" s="507"/>
      <c r="Y176" s="507"/>
      <c r="Z176" s="507"/>
      <c r="AA176" s="507"/>
      <c r="AB176" s="507"/>
      <c r="AC176" s="507"/>
      <c r="AD176" s="507"/>
      <c r="AE176" s="507"/>
      <c r="AF176" s="507"/>
      <c r="AG176" s="507"/>
      <c r="AH176" s="547"/>
      <c r="AI176" s="527"/>
      <c r="AJ176" s="501"/>
      <c r="AK176" s="501"/>
      <c r="AL176" s="501"/>
      <c r="AM176" s="501"/>
      <c r="AN176" s="528"/>
      <c r="AO176" s="203"/>
    </row>
    <row r="177" spans="1:41" ht="10.5" customHeight="1">
      <c r="A177" s="203"/>
      <c r="B177" s="203"/>
      <c r="C177" s="529"/>
      <c r="D177" s="530"/>
      <c r="E177" s="400"/>
      <c r="F177" s="401"/>
      <c r="G177" s="401"/>
      <c r="H177" s="401"/>
      <c r="I177" s="401"/>
      <c r="J177" s="401"/>
      <c r="K177" s="401"/>
      <c r="L177" s="401"/>
      <c r="M177" s="401"/>
      <c r="N177" s="401"/>
      <c r="O177" s="401"/>
      <c r="P177" s="401"/>
      <c r="Q177" s="401"/>
      <c r="R177" s="401"/>
      <c r="S177" s="401"/>
      <c r="T177" s="401"/>
      <c r="U177" s="401"/>
      <c r="V177" s="401"/>
      <c r="W177" s="401"/>
      <c r="X177" s="401"/>
      <c r="Y177" s="401"/>
      <c r="Z177" s="401"/>
      <c r="AA177" s="401"/>
      <c r="AB177" s="401"/>
      <c r="AC177" s="401"/>
      <c r="AD177" s="401"/>
      <c r="AE177" s="401"/>
      <c r="AF177" s="401"/>
      <c r="AG177" s="401"/>
      <c r="AH177" s="402"/>
      <c r="AI177" s="529"/>
      <c r="AJ177" s="364"/>
      <c r="AK177" s="364"/>
      <c r="AL177" s="364"/>
      <c r="AM177" s="364"/>
      <c r="AN177" s="530"/>
      <c r="AO177" s="203"/>
    </row>
    <row r="178" spans="1:41" ht="10.5" customHeight="1">
      <c r="A178" s="203"/>
      <c r="B178" s="203"/>
      <c r="C178" s="359">
        <v>3</v>
      </c>
      <c r="D178" s="359"/>
      <c r="E178" s="361" t="s">
        <v>336</v>
      </c>
      <c r="F178" s="361"/>
      <c r="G178" s="361"/>
      <c r="H178" s="361"/>
      <c r="I178" s="361"/>
      <c r="J178" s="361"/>
      <c r="K178" s="361"/>
      <c r="L178" s="361"/>
      <c r="M178" s="361"/>
      <c r="N178" s="361"/>
      <c r="O178" s="361"/>
      <c r="P178" s="361"/>
      <c r="Q178" s="361"/>
      <c r="R178" s="361"/>
      <c r="S178" s="361"/>
      <c r="T178" s="361"/>
      <c r="U178" s="361"/>
      <c r="V178" s="361"/>
      <c r="W178" s="361"/>
      <c r="X178" s="361"/>
      <c r="Y178" s="361"/>
      <c r="Z178" s="361"/>
      <c r="AA178" s="361"/>
      <c r="AB178" s="361"/>
      <c r="AC178" s="361"/>
      <c r="AD178" s="361"/>
      <c r="AE178" s="361"/>
      <c r="AF178" s="361"/>
      <c r="AG178" s="361"/>
      <c r="AH178" s="361"/>
      <c r="AI178" s="359"/>
      <c r="AJ178" s="359"/>
      <c r="AK178" s="359"/>
      <c r="AL178" s="359"/>
      <c r="AM178" s="359"/>
      <c r="AN178" s="359"/>
      <c r="AO178" s="203"/>
    </row>
    <row r="179" spans="1:41" ht="10.5" customHeight="1">
      <c r="A179" s="203"/>
      <c r="B179" s="203"/>
      <c r="C179" s="359"/>
      <c r="D179" s="359"/>
      <c r="E179" s="361"/>
      <c r="F179" s="361"/>
      <c r="G179" s="361"/>
      <c r="H179" s="361"/>
      <c r="I179" s="361"/>
      <c r="J179" s="361"/>
      <c r="K179" s="361"/>
      <c r="L179" s="361"/>
      <c r="M179" s="361"/>
      <c r="N179" s="361"/>
      <c r="O179" s="361"/>
      <c r="P179" s="361"/>
      <c r="Q179" s="361"/>
      <c r="R179" s="361"/>
      <c r="S179" s="361"/>
      <c r="T179" s="361"/>
      <c r="U179" s="361"/>
      <c r="V179" s="361"/>
      <c r="W179" s="361"/>
      <c r="X179" s="361"/>
      <c r="Y179" s="361"/>
      <c r="Z179" s="361"/>
      <c r="AA179" s="361"/>
      <c r="AB179" s="361"/>
      <c r="AC179" s="361"/>
      <c r="AD179" s="361"/>
      <c r="AE179" s="361"/>
      <c r="AF179" s="361"/>
      <c r="AG179" s="361"/>
      <c r="AH179" s="361"/>
      <c r="AI179" s="359"/>
      <c r="AJ179" s="359"/>
      <c r="AK179" s="359"/>
      <c r="AL179" s="359"/>
      <c r="AM179" s="359"/>
      <c r="AN179" s="359"/>
      <c r="AO179" s="203"/>
    </row>
    <row r="180" spans="1:41" ht="10.5" customHeight="1">
      <c r="A180" s="203"/>
      <c r="B180" s="203"/>
      <c r="C180" s="359"/>
      <c r="D180" s="359"/>
      <c r="E180" s="361"/>
      <c r="F180" s="361"/>
      <c r="G180" s="361"/>
      <c r="H180" s="361"/>
      <c r="I180" s="361"/>
      <c r="J180" s="361"/>
      <c r="K180" s="361"/>
      <c r="L180" s="361"/>
      <c r="M180" s="361"/>
      <c r="N180" s="361"/>
      <c r="O180" s="361"/>
      <c r="P180" s="361"/>
      <c r="Q180" s="361"/>
      <c r="R180" s="361"/>
      <c r="S180" s="361"/>
      <c r="T180" s="361"/>
      <c r="U180" s="361"/>
      <c r="V180" s="361"/>
      <c r="W180" s="361"/>
      <c r="X180" s="361"/>
      <c r="Y180" s="361"/>
      <c r="Z180" s="361"/>
      <c r="AA180" s="361"/>
      <c r="AB180" s="361"/>
      <c r="AC180" s="361"/>
      <c r="AD180" s="361"/>
      <c r="AE180" s="361"/>
      <c r="AF180" s="361"/>
      <c r="AG180" s="361"/>
      <c r="AH180" s="361"/>
      <c r="AI180" s="359"/>
      <c r="AJ180" s="359"/>
      <c r="AK180" s="359"/>
      <c r="AL180" s="359"/>
      <c r="AM180" s="359"/>
      <c r="AN180" s="359"/>
      <c r="AO180" s="203"/>
    </row>
    <row r="181" spans="1:41" ht="10.5" customHeight="1">
      <c r="A181" s="203"/>
      <c r="B181" s="203"/>
      <c r="C181" s="359"/>
      <c r="D181" s="359"/>
      <c r="E181" s="361"/>
      <c r="F181" s="361"/>
      <c r="G181" s="361"/>
      <c r="H181" s="361"/>
      <c r="I181" s="361"/>
      <c r="J181" s="361"/>
      <c r="K181" s="361"/>
      <c r="L181" s="361"/>
      <c r="M181" s="361"/>
      <c r="N181" s="361"/>
      <c r="O181" s="361"/>
      <c r="P181" s="361"/>
      <c r="Q181" s="361"/>
      <c r="R181" s="361"/>
      <c r="S181" s="361"/>
      <c r="T181" s="361"/>
      <c r="U181" s="361"/>
      <c r="V181" s="361"/>
      <c r="W181" s="361"/>
      <c r="X181" s="361"/>
      <c r="Y181" s="361"/>
      <c r="Z181" s="361"/>
      <c r="AA181" s="361"/>
      <c r="AB181" s="361"/>
      <c r="AC181" s="361"/>
      <c r="AD181" s="361"/>
      <c r="AE181" s="361"/>
      <c r="AF181" s="361"/>
      <c r="AG181" s="361"/>
      <c r="AH181" s="361"/>
      <c r="AI181" s="359"/>
      <c r="AJ181" s="359"/>
      <c r="AK181" s="359"/>
      <c r="AL181" s="359"/>
      <c r="AM181" s="359"/>
      <c r="AN181" s="359"/>
      <c r="AO181" s="203"/>
    </row>
    <row r="182" spans="1:41" ht="10.5" customHeight="1">
      <c r="A182" s="203"/>
      <c r="B182" s="203"/>
      <c r="C182" s="359">
        <v>4</v>
      </c>
      <c r="D182" s="359"/>
      <c r="E182" s="361" t="s">
        <v>339</v>
      </c>
      <c r="F182" s="361"/>
      <c r="G182" s="361"/>
      <c r="H182" s="361"/>
      <c r="I182" s="361"/>
      <c r="J182" s="361"/>
      <c r="K182" s="361"/>
      <c r="L182" s="361"/>
      <c r="M182" s="361"/>
      <c r="N182" s="361"/>
      <c r="O182" s="361"/>
      <c r="P182" s="361"/>
      <c r="Q182" s="361"/>
      <c r="R182" s="361"/>
      <c r="S182" s="361"/>
      <c r="T182" s="361"/>
      <c r="U182" s="361"/>
      <c r="V182" s="361"/>
      <c r="W182" s="361"/>
      <c r="X182" s="361"/>
      <c r="Y182" s="361"/>
      <c r="Z182" s="361"/>
      <c r="AA182" s="361"/>
      <c r="AB182" s="361"/>
      <c r="AC182" s="361"/>
      <c r="AD182" s="361"/>
      <c r="AE182" s="361"/>
      <c r="AF182" s="361"/>
      <c r="AG182" s="361"/>
      <c r="AH182" s="361"/>
      <c r="AI182" s="359"/>
      <c r="AJ182" s="359"/>
      <c r="AK182" s="359"/>
      <c r="AL182" s="359"/>
      <c r="AM182" s="359"/>
      <c r="AN182" s="359"/>
      <c r="AO182" s="203"/>
    </row>
    <row r="183" spans="1:41" ht="10.5" customHeight="1">
      <c r="A183" s="203"/>
      <c r="B183" s="203"/>
      <c r="C183" s="359"/>
      <c r="D183" s="359"/>
      <c r="E183" s="361"/>
      <c r="F183" s="361"/>
      <c r="G183" s="361"/>
      <c r="H183" s="361"/>
      <c r="I183" s="361"/>
      <c r="J183" s="361"/>
      <c r="K183" s="361"/>
      <c r="L183" s="361"/>
      <c r="M183" s="361"/>
      <c r="N183" s="361"/>
      <c r="O183" s="361"/>
      <c r="P183" s="361"/>
      <c r="Q183" s="361"/>
      <c r="R183" s="361"/>
      <c r="S183" s="361"/>
      <c r="T183" s="361"/>
      <c r="U183" s="361"/>
      <c r="V183" s="361"/>
      <c r="W183" s="361"/>
      <c r="X183" s="361"/>
      <c r="Y183" s="361"/>
      <c r="Z183" s="361"/>
      <c r="AA183" s="361"/>
      <c r="AB183" s="361"/>
      <c r="AC183" s="361"/>
      <c r="AD183" s="361"/>
      <c r="AE183" s="361"/>
      <c r="AF183" s="361"/>
      <c r="AG183" s="361"/>
      <c r="AH183" s="361"/>
      <c r="AI183" s="359"/>
      <c r="AJ183" s="359"/>
      <c r="AK183" s="359"/>
      <c r="AL183" s="359"/>
      <c r="AM183" s="359"/>
      <c r="AN183" s="359"/>
      <c r="AO183" s="203"/>
    </row>
    <row r="184" spans="1:41" ht="10.5" customHeight="1">
      <c r="A184" s="203"/>
      <c r="B184" s="203"/>
      <c r="C184" s="359"/>
      <c r="D184" s="359"/>
      <c r="E184" s="361"/>
      <c r="F184" s="361"/>
      <c r="G184" s="361"/>
      <c r="H184" s="361"/>
      <c r="I184" s="361"/>
      <c r="J184" s="361"/>
      <c r="K184" s="361"/>
      <c r="L184" s="361"/>
      <c r="M184" s="361"/>
      <c r="N184" s="361"/>
      <c r="O184" s="361"/>
      <c r="P184" s="361"/>
      <c r="Q184" s="361"/>
      <c r="R184" s="361"/>
      <c r="S184" s="361"/>
      <c r="T184" s="361"/>
      <c r="U184" s="361"/>
      <c r="V184" s="361"/>
      <c r="W184" s="361"/>
      <c r="X184" s="361"/>
      <c r="Y184" s="361"/>
      <c r="Z184" s="361"/>
      <c r="AA184" s="361"/>
      <c r="AB184" s="361"/>
      <c r="AC184" s="361"/>
      <c r="AD184" s="361"/>
      <c r="AE184" s="361"/>
      <c r="AF184" s="361"/>
      <c r="AG184" s="361"/>
      <c r="AH184" s="361"/>
      <c r="AI184" s="359"/>
      <c r="AJ184" s="359"/>
      <c r="AK184" s="359"/>
      <c r="AL184" s="359"/>
      <c r="AM184" s="359"/>
      <c r="AN184" s="359"/>
      <c r="AO184" s="203"/>
    </row>
    <row r="185" spans="1:41" ht="10.5" customHeight="1">
      <c r="A185" s="203"/>
      <c r="B185" s="203"/>
      <c r="C185" s="359"/>
      <c r="D185" s="359"/>
      <c r="E185" s="361"/>
      <c r="F185" s="361"/>
      <c r="G185" s="361"/>
      <c r="H185" s="361"/>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1"/>
      <c r="AE185" s="361"/>
      <c r="AF185" s="361"/>
      <c r="AG185" s="361"/>
      <c r="AH185" s="361"/>
      <c r="AI185" s="359"/>
      <c r="AJ185" s="359"/>
      <c r="AK185" s="359"/>
      <c r="AL185" s="359"/>
      <c r="AM185" s="359"/>
      <c r="AN185" s="359"/>
      <c r="AO185" s="203"/>
    </row>
    <row r="186" spans="1:41" ht="10.5" customHeight="1">
      <c r="A186" s="203"/>
      <c r="B186" s="203"/>
      <c r="C186" s="359">
        <v>5</v>
      </c>
      <c r="D186" s="359"/>
      <c r="E186" s="361" t="s">
        <v>340</v>
      </c>
      <c r="F186" s="361"/>
      <c r="G186" s="361"/>
      <c r="H186" s="361"/>
      <c r="I186" s="361"/>
      <c r="J186" s="361"/>
      <c r="K186" s="361"/>
      <c r="L186" s="361"/>
      <c r="M186" s="361"/>
      <c r="N186" s="361"/>
      <c r="O186" s="361"/>
      <c r="P186" s="361"/>
      <c r="Q186" s="361"/>
      <c r="R186" s="361"/>
      <c r="S186" s="361"/>
      <c r="T186" s="361"/>
      <c r="U186" s="361"/>
      <c r="V186" s="361"/>
      <c r="W186" s="361"/>
      <c r="X186" s="361"/>
      <c r="Y186" s="361"/>
      <c r="Z186" s="361"/>
      <c r="AA186" s="361"/>
      <c r="AB186" s="361"/>
      <c r="AC186" s="361"/>
      <c r="AD186" s="361"/>
      <c r="AE186" s="361"/>
      <c r="AF186" s="361"/>
      <c r="AG186" s="361"/>
      <c r="AH186" s="361"/>
      <c r="AI186" s="359"/>
      <c r="AJ186" s="359"/>
      <c r="AK186" s="359"/>
      <c r="AL186" s="359"/>
      <c r="AM186" s="359"/>
      <c r="AN186" s="359"/>
      <c r="AO186" s="203"/>
    </row>
    <row r="187" spans="1:41" ht="10.5" customHeight="1">
      <c r="A187" s="203"/>
      <c r="B187" s="203"/>
      <c r="C187" s="359"/>
      <c r="D187" s="359"/>
      <c r="E187" s="361"/>
      <c r="F187" s="361"/>
      <c r="G187" s="361"/>
      <c r="H187" s="361"/>
      <c r="I187" s="361"/>
      <c r="J187" s="361"/>
      <c r="K187" s="361"/>
      <c r="L187" s="361"/>
      <c r="M187" s="361"/>
      <c r="N187" s="361"/>
      <c r="O187" s="361"/>
      <c r="P187" s="361"/>
      <c r="Q187" s="361"/>
      <c r="R187" s="361"/>
      <c r="S187" s="361"/>
      <c r="T187" s="361"/>
      <c r="U187" s="361"/>
      <c r="V187" s="361"/>
      <c r="W187" s="361"/>
      <c r="X187" s="361"/>
      <c r="Y187" s="361"/>
      <c r="Z187" s="361"/>
      <c r="AA187" s="361"/>
      <c r="AB187" s="361"/>
      <c r="AC187" s="361"/>
      <c r="AD187" s="361"/>
      <c r="AE187" s="361"/>
      <c r="AF187" s="361"/>
      <c r="AG187" s="361"/>
      <c r="AH187" s="361"/>
      <c r="AI187" s="359"/>
      <c r="AJ187" s="359"/>
      <c r="AK187" s="359"/>
      <c r="AL187" s="359"/>
      <c r="AM187" s="359"/>
      <c r="AN187" s="359"/>
      <c r="AO187" s="203"/>
    </row>
    <row r="188" spans="1:41" ht="10.5" customHeight="1">
      <c r="A188" s="203"/>
      <c r="B188" s="203"/>
      <c r="C188" s="359"/>
      <c r="D188" s="359"/>
      <c r="E188" s="361"/>
      <c r="F188" s="361"/>
      <c r="G188" s="361"/>
      <c r="H188" s="361"/>
      <c r="I188" s="361"/>
      <c r="J188" s="361"/>
      <c r="K188" s="361"/>
      <c r="L188" s="361"/>
      <c r="M188" s="361"/>
      <c r="N188" s="361"/>
      <c r="O188" s="361"/>
      <c r="P188" s="361"/>
      <c r="Q188" s="361"/>
      <c r="R188" s="361"/>
      <c r="S188" s="361"/>
      <c r="T188" s="361"/>
      <c r="U188" s="361"/>
      <c r="V188" s="361"/>
      <c r="W188" s="361"/>
      <c r="X188" s="361"/>
      <c r="Y188" s="361"/>
      <c r="Z188" s="361"/>
      <c r="AA188" s="361"/>
      <c r="AB188" s="361"/>
      <c r="AC188" s="361"/>
      <c r="AD188" s="361"/>
      <c r="AE188" s="361"/>
      <c r="AF188" s="361"/>
      <c r="AG188" s="361"/>
      <c r="AH188" s="361"/>
      <c r="AI188" s="359"/>
      <c r="AJ188" s="359"/>
      <c r="AK188" s="359"/>
      <c r="AL188" s="359"/>
      <c r="AM188" s="359"/>
      <c r="AN188" s="359"/>
      <c r="AO188" s="203"/>
    </row>
    <row r="189" spans="1:41" ht="10.5" customHeight="1">
      <c r="A189" s="203"/>
      <c r="B189" s="203"/>
      <c r="C189" s="359"/>
      <c r="D189" s="359"/>
      <c r="E189" s="361"/>
      <c r="F189" s="361"/>
      <c r="G189" s="361"/>
      <c r="H189" s="361"/>
      <c r="I189" s="361"/>
      <c r="J189" s="361"/>
      <c r="K189" s="361"/>
      <c r="L189" s="361"/>
      <c r="M189" s="361"/>
      <c r="N189" s="361"/>
      <c r="O189" s="361"/>
      <c r="P189" s="361"/>
      <c r="Q189" s="361"/>
      <c r="R189" s="361"/>
      <c r="S189" s="361"/>
      <c r="T189" s="361"/>
      <c r="U189" s="361"/>
      <c r="V189" s="361"/>
      <c r="W189" s="361"/>
      <c r="X189" s="361"/>
      <c r="Y189" s="361"/>
      <c r="Z189" s="361"/>
      <c r="AA189" s="361"/>
      <c r="AB189" s="361"/>
      <c r="AC189" s="361"/>
      <c r="AD189" s="361"/>
      <c r="AE189" s="361"/>
      <c r="AF189" s="361"/>
      <c r="AG189" s="361"/>
      <c r="AH189" s="361"/>
      <c r="AI189" s="359"/>
      <c r="AJ189" s="359"/>
      <c r="AK189" s="359"/>
      <c r="AL189" s="359"/>
      <c r="AM189" s="359"/>
      <c r="AN189" s="359"/>
      <c r="AO189" s="203"/>
    </row>
    <row r="190" spans="1:41" ht="10.5" customHeight="1">
      <c r="A190" s="203"/>
      <c r="B190" s="203"/>
      <c r="C190" s="203"/>
      <c r="D190" s="203"/>
      <c r="E190" s="203"/>
      <c r="F190" s="203"/>
      <c r="G190" s="203"/>
      <c r="H190" s="203"/>
      <c r="I190" s="203"/>
      <c r="J190" s="203"/>
      <c r="K190" s="203"/>
      <c r="L190" s="203"/>
      <c r="M190" s="203"/>
      <c r="N190" s="203"/>
      <c r="O190" s="203"/>
      <c r="P190" s="203"/>
      <c r="Q190" s="203"/>
      <c r="R190" s="203"/>
      <c r="S190" s="203"/>
      <c r="T190" s="203"/>
      <c r="U190" s="203"/>
      <c r="V190" s="203"/>
      <c r="W190" s="203"/>
      <c r="X190" s="203"/>
      <c r="Y190" s="203"/>
      <c r="Z190" s="203"/>
      <c r="AA190" s="203"/>
      <c r="AB190" s="203"/>
      <c r="AC190" s="203"/>
      <c r="AD190" s="203"/>
      <c r="AE190" s="203"/>
      <c r="AF190" s="203"/>
      <c r="AG190" s="203"/>
      <c r="AH190" s="203"/>
      <c r="AI190" s="203"/>
      <c r="AJ190" s="203"/>
      <c r="AK190" s="203"/>
      <c r="AL190" s="203"/>
      <c r="AM190" s="203"/>
      <c r="AN190" s="203"/>
      <c r="AO190" s="203"/>
    </row>
    <row r="191" spans="1:41" ht="30" customHeight="1">
      <c r="A191" s="203"/>
      <c r="B191" s="203"/>
      <c r="C191" s="203" t="s">
        <v>354</v>
      </c>
      <c r="D191" s="203"/>
      <c r="E191" s="203"/>
      <c r="F191" s="203"/>
      <c r="G191" s="203"/>
      <c r="H191" s="203"/>
      <c r="I191" s="203"/>
      <c r="J191" s="203"/>
      <c r="K191" s="203"/>
      <c r="L191" s="203"/>
      <c r="M191" s="203"/>
      <c r="N191" s="203"/>
      <c r="O191" s="203"/>
      <c r="P191" s="203"/>
      <c r="Q191" s="203"/>
      <c r="R191" s="203"/>
      <c r="S191" s="203"/>
      <c r="T191" s="203"/>
      <c r="U191" s="203"/>
      <c r="V191" s="203"/>
      <c r="W191" s="203"/>
      <c r="X191" s="203"/>
      <c r="Y191" s="203"/>
      <c r="Z191" s="203"/>
      <c r="AA191" s="203"/>
      <c r="AB191" s="203"/>
      <c r="AC191" s="203"/>
      <c r="AD191" s="203"/>
      <c r="AE191" s="203"/>
      <c r="AF191" s="203"/>
      <c r="AG191" s="203"/>
      <c r="AH191" s="203"/>
      <c r="AI191" s="203"/>
      <c r="AJ191" s="203"/>
      <c r="AK191" s="203"/>
      <c r="AL191" s="203"/>
      <c r="AM191" s="203"/>
      <c r="AN191" s="203"/>
      <c r="AO191" s="203"/>
    </row>
    <row r="192" spans="1:41" ht="30" customHeight="1">
      <c r="A192" s="203"/>
      <c r="B192" s="203"/>
      <c r="C192" s="473">
        <v>1</v>
      </c>
      <c r="D192" s="388"/>
      <c r="E192" s="366" t="s">
        <v>233</v>
      </c>
      <c r="F192" s="367"/>
      <c r="G192" s="367"/>
      <c r="H192" s="367"/>
      <c r="I192" s="367"/>
      <c r="J192" s="367"/>
      <c r="K192" s="367"/>
      <c r="L192" s="367"/>
      <c r="M192" s="367"/>
      <c r="N192" s="367"/>
      <c r="O192" s="367"/>
      <c r="P192" s="367"/>
      <c r="Q192" s="367"/>
      <c r="R192" s="367"/>
      <c r="S192" s="367"/>
      <c r="T192" s="367"/>
      <c r="U192" s="367"/>
      <c r="V192" s="367"/>
      <c r="W192" s="367"/>
      <c r="X192" s="367"/>
      <c r="Y192" s="367"/>
      <c r="Z192" s="367"/>
      <c r="AA192" s="367"/>
      <c r="AB192" s="367"/>
      <c r="AC192" s="367"/>
      <c r="AD192" s="367"/>
      <c r="AE192" s="367"/>
      <c r="AF192" s="367"/>
      <c r="AG192" s="367"/>
      <c r="AH192" s="368"/>
      <c r="AI192" s="363"/>
      <c r="AJ192" s="363"/>
      <c r="AK192" s="363"/>
      <c r="AL192" s="363"/>
      <c r="AM192" s="363"/>
      <c r="AN192" s="363"/>
      <c r="AO192" s="203"/>
    </row>
    <row r="193" spans="1:41" ht="30" customHeight="1">
      <c r="A193" s="203"/>
      <c r="B193" s="203"/>
      <c r="C193" s="473">
        <v>2</v>
      </c>
      <c r="D193" s="388"/>
      <c r="E193" s="545" t="s">
        <v>251</v>
      </c>
      <c r="F193" s="444"/>
      <c r="G193" s="444"/>
      <c r="H193" s="444"/>
      <c r="I193" s="444"/>
      <c r="J193" s="444"/>
      <c r="K193" s="444"/>
      <c r="L193" s="444"/>
      <c r="M193" s="444"/>
      <c r="N193" s="444"/>
      <c r="O193" s="444"/>
      <c r="P193" s="444"/>
      <c r="Q193" s="444"/>
      <c r="R193" s="444"/>
      <c r="S193" s="444"/>
      <c r="T193" s="444"/>
      <c r="U193" s="444"/>
      <c r="V193" s="444"/>
      <c r="W193" s="444"/>
      <c r="X193" s="444"/>
      <c r="Y193" s="444"/>
      <c r="Z193" s="444"/>
      <c r="AA193" s="444"/>
      <c r="AB193" s="444"/>
      <c r="AC193" s="444"/>
      <c r="AD193" s="444"/>
      <c r="AE193" s="444"/>
      <c r="AF193" s="444"/>
      <c r="AG193" s="444"/>
      <c r="AH193" s="445"/>
      <c r="AI193" s="363"/>
      <c r="AJ193" s="363"/>
      <c r="AK193" s="363"/>
      <c r="AL193" s="363"/>
      <c r="AM193" s="363"/>
      <c r="AN193" s="363"/>
      <c r="AO193" s="203"/>
    </row>
    <row r="194" spans="1:41" ht="45.75" customHeight="1">
      <c r="A194" s="203"/>
      <c r="B194" s="203"/>
      <c r="C194" s="473">
        <v>3</v>
      </c>
      <c r="D194" s="388"/>
      <c r="E194" s="361" t="s">
        <v>627</v>
      </c>
      <c r="F194" s="361"/>
      <c r="G194" s="361"/>
      <c r="H194" s="361"/>
      <c r="I194" s="361"/>
      <c r="J194" s="361"/>
      <c r="K194" s="361"/>
      <c r="L194" s="361"/>
      <c r="M194" s="361"/>
      <c r="N194" s="361"/>
      <c r="O194" s="361"/>
      <c r="P194" s="361"/>
      <c r="Q194" s="361"/>
      <c r="R194" s="361"/>
      <c r="S194" s="361"/>
      <c r="T194" s="361"/>
      <c r="U194" s="361"/>
      <c r="V194" s="361"/>
      <c r="W194" s="361"/>
      <c r="X194" s="361"/>
      <c r="Y194" s="361"/>
      <c r="Z194" s="361"/>
      <c r="AA194" s="361"/>
      <c r="AB194" s="361"/>
      <c r="AC194" s="361"/>
      <c r="AD194" s="361"/>
      <c r="AE194" s="361"/>
      <c r="AF194" s="361"/>
      <c r="AG194" s="361"/>
      <c r="AH194" s="361"/>
      <c r="AI194" s="363"/>
      <c r="AJ194" s="363"/>
      <c r="AK194" s="363"/>
      <c r="AL194" s="363"/>
      <c r="AM194" s="363"/>
      <c r="AN194" s="363"/>
      <c r="AO194" s="203"/>
    </row>
    <row r="195" spans="1:41" ht="30" customHeight="1">
      <c r="A195" s="203"/>
      <c r="B195" s="203"/>
      <c r="C195" s="473">
        <v>4</v>
      </c>
      <c r="D195" s="388"/>
      <c r="E195" s="545" t="s">
        <v>253</v>
      </c>
      <c r="F195" s="444"/>
      <c r="G195" s="444"/>
      <c r="H195" s="444"/>
      <c r="I195" s="444"/>
      <c r="J195" s="444"/>
      <c r="K195" s="444"/>
      <c r="L195" s="444"/>
      <c r="M195" s="444"/>
      <c r="N195" s="444"/>
      <c r="O195" s="444"/>
      <c r="P195" s="444"/>
      <c r="Q195" s="444"/>
      <c r="R195" s="444"/>
      <c r="S195" s="444"/>
      <c r="T195" s="444"/>
      <c r="U195" s="444"/>
      <c r="V195" s="444"/>
      <c r="W195" s="444"/>
      <c r="X195" s="444"/>
      <c r="Y195" s="444"/>
      <c r="Z195" s="444"/>
      <c r="AA195" s="444"/>
      <c r="AB195" s="444"/>
      <c r="AC195" s="444"/>
      <c r="AD195" s="444"/>
      <c r="AE195" s="444"/>
      <c r="AF195" s="444"/>
      <c r="AG195" s="444"/>
      <c r="AH195" s="445"/>
      <c r="AI195" s="454"/>
      <c r="AJ195" s="454"/>
      <c r="AK195" s="454"/>
      <c r="AL195" s="454"/>
      <c r="AM195" s="454"/>
      <c r="AN195" s="454"/>
      <c r="AO195" s="203"/>
    </row>
    <row r="196" spans="1:41" ht="30" customHeight="1">
      <c r="A196" s="203"/>
      <c r="B196" s="203"/>
      <c r="C196" s="527"/>
      <c r="D196" s="528"/>
      <c r="E196" s="545" t="s">
        <v>254</v>
      </c>
      <c r="F196" s="444"/>
      <c r="G196" s="444"/>
      <c r="H196" s="444"/>
      <c r="I196" s="444"/>
      <c r="J196" s="444"/>
      <c r="K196" s="444"/>
      <c r="L196" s="444"/>
      <c r="M196" s="444"/>
      <c r="N196" s="444"/>
      <c r="O196" s="444"/>
      <c r="P196" s="444"/>
      <c r="Q196" s="444"/>
      <c r="R196" s="444"/>
      <c r="S196" s="444"/>
      <c r="T196" s="444"/>
      <c r="U196" s="444"/>
      <c r="V196" s="444"/>
      <c r="W196" s="444"/>
      <c r="X196" s="444"/>
      <c r="Y196" s="444"/>
      <c r="Z196" s="444"/>
      <c r="AA196" s="444"/>
      <c r="AB196" s="444"/>
      <c r="AC196" s="444"/>
      <c r="AD196" s="444"/>
      <c r="AE196" s="444"/>
      <c r="AF196" s="444"/>
      <c r="AG196" s="444"/>
      <c r="AH196" s="444"/>
      <c r="AI196" s="444"/>
      <c r="AJ196" s="444"/>
      <c r="AK196" s="444"/>
      <c r="AL196" s="444"/>
      <c r="AM196" s="444"/>
      <c r="AN196" s="445"/>
      <c r="AO196" s="203"/>
    </row>
    <row r="197" spans="1:41" ht="30" customHeight="1">
      <c r="A197" s="203"/>
      <c r="B197" s="203"/>
      <c r="C197" s="527"/>
      <c r="D197" s="528"/>
      <c r="E197" s="564" t="s">
        <v>20</v>
      </c>
      <c r="F197" s="565"/>
      <c r="G197" s="565"/>
      <c r="H197" s="565"/>
      <c r="I197" s="565"/>
      <c r="J197" s="565"/>
      <c r="K197" s="565"/>
      <c r="L197" s="565"/>
      <c r="M197" s="565"/>
      <c r="N197" s="565"/>
      <c r="O197" s="565"/>
      <c r="P197" s="565"/>
      <c r="Q197" s="565"/>
      <c r="R197" s="565"/>
      <c r="S197" s="565"/>
      <c r="T197" s="565"/>
      <c r="U197" s="565"/>
      <c r="V197" s="565"/>
      <c r="W197" s="565"/>
      <c r="X197" s="565"/>
      <c r="Y197" s="565"/>
      <c r="Z197" s="565"/>
      <c r="AA197" s="565"/>
      <c r="AB197" s="565"/>
      <c r="AC197" s="565"/>
      <c r="AD197" s="565"/>
      <c r="AE197" s="565"/>
      <c r="AF197" s="565"/>
      <c r="AG197" s="565"/>
      <c r="AH197" s="565"/>
      <c r="AI197" s="565"/>
      <c r="AJ197" s="565"/>
      <c r="AK197" s="565"/>
      <c r="AL197" s="565"/>
      <c r="AM197" s="565"/>
      <c r="AN197" s="566"/>
      <c r="AO197" s="203"/>
    </row>
    <row r="198" spans="1:41" ht="63" customHeight="1">
      <c r="A198" s="203"/>
      <c r="B198" s="203"/>
      <c r="C198" s="529"/>
      <c r="D198" s="530"/>
      <c r="E198" s="571" t="s">
        <v>258</v>
      </c>
      <c r="F198" s="572"/>
      <c r="G198" s="572"/>
      <c r="H198" s="572"/>
      <c r="I198" s="572"/>
      <c r="J198" s="572"/>
      <c r="K198" s="572"/>
      <c r="L198" s="572"/>
      <c r="M198" s="572"/>
      <c r="N198" s="572"/>
      <c r="O198" s="572"/>
      <c r="P198" s="572"/>
      <c r="Q198" s="572"/>
      <c r="R198" s="572"/>
      <c r="S198" s="572"/>
      <c r="T198" s="572"/>
      <c r="U198" s="572"/>
      <c r="V198" s="572"/>
      <c r="W198" s="572"/>
      <c r="X198" s="572"/>
      <c r="Y198" s="572"/>
      <c r="Z198" s="572"/>
      <c r="AA198" s="572"/>
      <c r="AB198" s="572"/>
      <c r="AC198" s="572"/>
      <c r="AD198" s="572"/>
      <c r="AE198" s="572"/>
      <c r="AF198" s="572"/>
      <c r="AG198" s="572"/>
      <c r="AH198" s="572"/>
      <c r="AI198" s="572"/>
      <c r="AJ198" s="572"/>
      <c r="AK198" s="572"/>
      <c r="AL198" s="572"/>
      <c r="AM198" s="572"/>
      <c r="AN198" s="573"/>
      <c r="AO198" s="203"/>
    </row>
    <row r="199" spans="1:41" ht="45.75" customHeight="1">
      <c r="A199" s="203"/>
      <c r="B199" s="203"/>
      <c r="C199" s="473">
        <v>5</v>
      </c>
      <c r="D199" s="388"/>
      <c r="E199" s="372" t="s">
        <v>257</v>
      </c>
      <c r="F199" s="372"/>
      <c r="G199" s="372"/>
      <c r="H199" s="372"/>
      <c r="I199" s="372"/>
      <c r="J199" s="372"/>
      <c r="K199" s="372"/>
      <c r="L199" s="372"/>
      <c r="M199" s="372"/>
      <c r="N199" s="372"/>
      <c r="O199" s="372"/>
      <c r="P199" s="372"/>
      <c r="Q199" s="372"/>
      <c r="R199" s="372"/>
      <c r="S199" s="372"/>
      <c r="T199" s="372"/>
      <c r="U199" s="372"/>
      <c r="V199" s="372"/>
      <c r="W199" s="372"/>
      <c r="X199" s="372"/>
      <c r="Y199" s="372"/>
      <c r="Z199" s="372"/>
      <c r="AA199" s="372"/>
      <c r="AB199" s="372"/>
      <c r="AC199" s="372"/>
      <c r="AD199" s="372"/>
      <c r="AE199" s="372"/>
      <c r="AF199" s="372"/>
      <c r="AG199" s="372"/>
      <c r="AH199" s="372"/>
      <c r="AI199" s="363"/>
      <c r="AJ199" s="363"/>
      <c r="AK199" s="363"/>
      <c r="AL199" s="363"/>
      <c r="AM199" s="363"/>
      <c r="AN199" s="363"/>
      <c r="AO199" s="203"/>
    </row>
    <row r="200" spans="1:41" ht="45" customHeight="1">
      <c r="A200" s="203"/>
      <c r="B200" s="203"/>
      <c r="C200" s="377">
        <v>6</v>
      </c>
      <c r="D200" s="379"/>
      <c r="E200" s="447" t="s">
        <v>628</v>
      </c>
      <c r="F200" s="448"/>
      <c r="G200" s="448"/>
      <c r="H200" s="448"/>
      <c r="I200" s="448"/>
      <c r="J200" s="448"/>
      <c r="K200" s="448"/>
      <c r="L200" s="448"/>
      <c r="M200" s="448"/>
      <c r="N200" s="448"/>
      <c r="O200" s="448"/>
      <c r="P200" s="448"/>
      <c r="Q200" s="448"/>
      <c r="R200" s="448"/>
      <c r="S200" s="448"/>
      <c r="T200" s="448"/>
      <c r="U200" s="448"/>
      <c r="V200" s="448"/>
      <c r="W200" s="448"/>
      <c r="X200" s="448"/>
      <c r="Y200" s="448"/>
      <c r="Z200" s="448"/>
      <c r="AA200" s="448"/>
      <c r="AB200" s="448"/>
      <c r="AC200" s="448"/>
      <c r="AD200" s="448"/>
      <c r="AE200" s="448"/>
      <c r="AF200" s="448"/>
      <c r="AG200" s="448"/>
      <c r="AH200" s="563"/>
      <c r="AI200" s="454"/>
      <c r="AJ200" s="454"/>
      <c r="AK200" s="454"/>
      <c r="AL200" s="454"/>
      <c r="AM200" s="454"/>
      <c r="AN200" s="454"/>
      <c r="AO200" s="203"/>
    </row>
    <row r="201" spans="1:41" ht="45.75" customHeight="1">
      <c r="A201" s="203"/>
      <c r="B201" s="203"/>
      <c r="C201" s="473">
        <v>7</v>
      </c>
      <c r="D201" s="388"/>
      <c r="E201" s="509" t="s">
        <v>355</v>
      </c>
      <c r="F201" s="509"/>
      <c r="G201" s="509"/>
      <c r="H201" s="509"/>
      <c r="I201" s="509"/>
      <c r="J201" s="509"/>
      <c r="K201" s="509"/>
      <c r="L201" s="509"/>
      <c r="M201" s="509"/>
      <c r="N201" s="509"/>
      <c r="O201" s="509"/>
      <c r="P201" s="509"/>
      <c r="Q201" s="509"/>
      <c r="R201" s="509"/>
      <c r="S201" s="509"/>
      <c r="T201" s="509"/>
      <c r="U201" s="509"/>
      <c r="V201" s="509"/>
      <c r="W201" s="509"/>
      <c r="X201" s="509"/>
      <c r="Y201" s="509"/>
      <c r="Z201" s="509"/>
      <c r="AA201" s="509"/>
      <c r="AB201" s="509"/>
      <c r="AC201" s="509"/>
      <c r="AD201" s="509"/>
      <c r="AE201" s="509"/>
      <c r="AF201" s="509"/>
      <c r="AG201" s="509"/>
      <c r="AH201" s="509"/>
      <c r="AI201" s="454"/>
      <c r="AJ201" s="454"/>
      <c r="AK201" s="454"/>
      <c r="AL201" s="454"/>
      <c r="AM201" s="454"/>
      <c r="AN201" s="454"/>
      <c r="AO201" s="203"/>
    </row>
    <row r="202" spans="1:41" ht="20.25" customHeight="1">
      <c r="A202" s="203"/>
      <c r="B202" s="203"/>
      <c r="C202" s="359">
        <v>8</v>
      </c>
      <c r="D202" s="359"/>
      <c r="E202" s="509" t="s">
        <v>259</v>
      </c>
      <c r="F202" s="509"/>
      <c r="G202" s="509"/>
      <c r="H202" s="509"/>
      <c r="I202" s="509"/>
      <c r="J202" s="509"/>
      <c r="K202" s="509"/>
      <c r="L202" s="509"/>
      <c r="M202" s="509"/>
      <c r="N202" s="509"/>
      <c r="O202" s="509"/>
      <c r="P202" s="509"/>
      <c r="Q202" s="509"/>
      <c r="R202" s="509"/>
      <c r="S202" s="509"/>
      <c r="T202" s="509"/>
      <c r="U202" s="509"/>
      <c r="V202" s="509"/>
      <c r="W202" s="509"/>
      <c r="X202" s="509"/>
      <c r="Y202" s="509"/>
      <c r="Z202" s="509"/>
      <c r="AA202" s="509"/>
      <c r="AB202" s="509"/>
      <c r="AC202" s="509"/>
      <c r="AD202" s="509"/>
      <c r="AE202" s="509"/>
      <c r="AF202" s="509"/>
      <c r="AG202" s="509"/>
      <c r="AH202" s="509"/>
      <c r="AI202" s="454"/>
      <c r="AJ202" s="454"/>
      <c r="AK202" s="454"/>
      <c r="AL202" s="454"/>
      <c r="AM202" s="454"/>
      <c r="AN202" s="454"/>
      <c r="AO202" s="203"/>
    </row>
    <row r="203" spans="1:41" ht="30" customHeight="1">
      <c r="A203" s="203"/>
      <c r="B203" s="203"/>
      <c r="C203" s="359"/>
      <c r="D203" s="359"/>
      <c r="E203" s="276" t="s">
        <v>45</v>
      </c>
      <c r="F203" s="567" t="s">
        <v>260</v>
      </c>
      <c r="G203" s="567"/>
      <c r="H203" s="567"/>
      <c r="I203" s="567"/>
      <c r="J203" s="567"/>
      <c r="K203" s="567"/>
      <c r="L203" s="567"/>
      <c r="M203" s="567"/>
      <c r="N203" s="567"/>
      <c r="O203" s="567"/>
      <c r="P203" s="567"/>
      <c r="Q203" s="567"/>
      <c r="R203" s="567"/>
      <c r="S203" s="567"/>
      <c r="T203" s="567"/>
      <c r="U203" s="567"/>
      <c r="V203" s="567"/>
      <c r="W203" s="567"/>
      <c r="X203" s="567"/>
      <c r="Y203" s="567"/>
      <c r="Z203" s="567"/>
      <c r="AA203" s="567"/>
      <c r="AB203" s="567"/>
      <c r="AC203" s="567"/>
      <c r="AD203" s="567"/>
      <c r="AE203" s="567"/>
      <c r="AF203" s="567"/>
      <c r="AG203" s="567"/>
      <c r="AH203" s="567"/>
      <c r="AI203" s="567"/>
      <c r="AJ203" s="567"/>
      <c r="AK203" s="567"/>
      <c r="AL203" s="567"/>
      <c r="AM203" s="567"/>
      <c r="AN203" s="568"/>
      <c r="AO203" s="203"/>
    </row>
    <row r="204" spans="1:41" ht="30" customHeight="1">
      <c r="A204" s="203"/>
      <c r="B204" s="203"/>
      <c r="C204" s="359"/>
      <c r="D204" s="359"/>
      <c r="E204" s="277" t="s">
        <v>62</v>
      </c>
      <c r="F204" s="569" t="s">
        <v>261</v>
      </c>
      <c r="G204" s="569"/>
      <c r="H204" s="569"/>
      <c r="I204" s="569"/>
      <c r="J204" s="569"/>
      <c r="K204" s="569"/>
      <c r="L204" s="569"/>
      <c r="M204" s="569"/>
      <c r="N204" s="569"/>
      <c r="O204" s="569"/>
      <c r="P204" s="569"/>
      <c r="Q204" s="569"/>
      <c r="R204" s="569"/>
      <c r="S204" s="569"/>
      <c r="T204" s="569"/>
      <c r="U204" s="569"/>
      <c r="V204" s="569"/>
      <c r="W204" s="569"/>
      <c r="X204" s="569"/>
      <c r="Y204" s="569"/>
      <c r="Z204" s="569"/>
      <c r="AA204" s="569"/>
      <c r="AB204" s="569"/>
      <c r="AC204" s="569"/>
      <c r="AD204" s="569"/>
      <c r="AE204" s="569"/>
      <c r="AF204" s="569"/>
      <c r="AG204" s="569"/>
      <c r="AH204" s="569"/>
      <c r="AI204" s="569"/>
      <c r="AJ204" s="569"/>
      <c r="AK204" s="569"/>
      <c r="AL204" s="569"/>
      <c r="AM204" s="569"/>
      <c r="AN204" s="570"/>
      <c r="AO204" s="203"/>
    </row>
    <row r="205" spans="1:41" ht="30" customHeight="1">
      <c r="A205" s="203"/>
      <c r="B205" s="203"/>
      <c r="C205" s="203" t="s">
        <v>350</v>
      </c>
      <c r="D205" s="203"/>
      <c r="E205" s="203"/>
      <c r="F205" s="203"/>
      <c r="G205" s="203"/>
      <c r="H205" s="203"/>
      <c r="I205" s="203"/>
      <c r="J205" s="203"/>
      <c r="K205" s="203"/>
      <c r="L205" s="203"/>
      <c r="M205" s="203"/>
      <c r="N205" s="203"/>
      <c r="O205" s="203"/>
      <c r="P205" s="203"/>
      <c r="Q205" s="203"/>
      <c r="R205" s="203"/>
      <c r="S205" s="203"/>
      <c r="T205" s="203"/>
      <c r="U205" s="203"/>
      <c r="V205" s="203"/>
      <c r="W205" s="203"/>
      <c r="X205" s="203"/>
      <c r="Y205" s="203"/>
      <c r="Z205" s="203"/>
      <c r="AA205" s="203"/>
      <c r="AB205" s="203"/>
      <c r="AC205" s="203"/>
      <c r="AD205" s="203"/>
      <c r="AE205" s="203"/>
      <c r="AF205" s="203"/>
      <c r="AG205" s="203"/>
      <c r="AH205" s="203"/>
      <c r="AI205" s="203"/>
      <c r="AJ205" s="203"/>
      <c r="AK205" s="203"/>
      <c r="AL205" s="203"/>
      <c r="AM205" s="203"/>
      <c r="AN205" s="203"/>
      <c r="AO205" s="203"/>
    </row>
    <row r="206" spans="1:41" ht="30" customHeight="1">
      <c r="A206" s="203"/>
      <c r="B206" s="203"/>
      <c r="C206" s="473">
        <v>1</v>
      </c>
      <c r="D206" s="388"/>
      <c r="E206" s="545" t="s">
        <v>252</v>
      </c>
      <c r="F206" s="444"/>
      <c r="G206" s="444"/>
      <c r="H206" s="444"/>
      <c r="I206" s="444"/>
      <c r="J206" s="444"/>
      <c r="K206" s="444"/>
      <c r="L206" s="444"/>
      <c r="M206" s="444"/>
      <c r="N206" s="444"/>
      <c r="O206" s="444"/>
      <c r="P206" s="444"/>
      <c r="Q206" s="444"/>
      <c r="R206" s="444"/>
      <c r="S206" s="444"/>
      <c r="T206" s="444"/>
      <c r="U206" s="444"/>
      <c r="V206" s="444"/>
      <c r="W206" s="444"/>
      <c r="X206" s="444"/>
      <c r="Y206" s="444"/>
      <c r="Z206" s="444"/>
      <c r="AA206" s="444"/>
      <c r="AB206" s="444"/>
      <c r="AC206" s="444"/>
      <c r="AD206" s="444"/>
      <c r="AE206" s="444"/>
      <c r="AF206" s="444"/>
      <c r="AG206" s="444"/>
      <c r="AH206" s="445"/>
      <c r="AI206" s="363"/>
      <c r="AJ206" s="363"/>
      <c r="AK206" s="363"/>
      <c r="AL206" s="363"/>
      <c r="AM206" s="363"/>
      <c r="AN206" s="363"/>
      <c r="AO206" s="203"/>
    </row>
    <row r="207" spans="1:41" ht="45" customHeight="1">
      <c r="A207" s="203"/>
      <c r="B207" s="203"/>
      <c r="C207" s="473">
        <v>2</v>
      </c>
      <c r="D207" s="388"/>
      <c r="E207" s="545" t="s">
        <v>255</v>
      </c>
      <c r="F207" s="444"/>
      <c r="G207" s="444"/>
      <c r="H207" s="444"/>
      <c r="I207" s="444"/>
      <c r="J207" s="444"/>
      <c r="K207" s="444"/>
      <c r="L207" s="444"/>
      <c r="M207" s="444"/>
      <c r="N207" s="444"/>
      <c r="O207" s="444"/>
      <c r="P207" s="444"/>
      <c r="Q207" s="444"/>
      <c r="R207" s="444"/>
      <c r="S207" s="444"/>
      <c r="T207" s="444"/>
      <c r="U207" s="444"/>
      <c r="V207" s="444"/>
      <c r="W207" s="444"/>
      <c r="X207" s="444"/>
      <c r="Y207" s="444"/>
      <c r="Z207" s="444"/>
      <c r="AA207" s="444"/>
      <c r="AB207" s="444"/>
      <c r="AC207" s="444"/>
      <c r="AD207" s="444"/>
      <c r="AE207" s="444"/>
      <c r="AF207" s="444"/>
      <c r="AG207" s="444"/>
      <c r="AH207" s="445"/>
      <c r="AI207" s="363"/>
      <c r="AJ207" s="363"/>
      <c r="AK207" s="363"/>
      <c r="AL207" s="363"/>
      <c r="AM207" s="363"/>
      <c r="AN207" s="363"/>
      <c r="AO207" s="203"/>
    </row>
    <row r="208" spans="1:41" ht="30" customHeight="1">
      <c r="A208" s="203"/>
      <c r="B208" s="203"/>
      <c r="C208" s="473">
        <v>3</v>
      </c>
      <c r="D208" s="388"/>
      <c r="E208" s="545" t="s">
        <v>256</v>
      </c>
      <c r="F208" s="444"/>
      <c r="G208" s="444"/>
      <c r="H208" s="444"/>
      <c r="I208" s="444"/>
      <c r="J208" s="444"/>
      <c r="K208" s="444"/>
      <c r="L208" s="444"/>
      <c r="M208" s="444"/>
      <c r="N208" s="444"/>
      <c r="O208" s="444"/>
      <c r="P208" s="444"/>
      <c r="Q208" s="444"/>
      <c r="R208" s="444"/>
      <c r="S208" s="444"/>
      <c r="T208" s="444"/>
      <c r="U208" s="444"/>
      <c r="V208" s="444"/>
      <c r="W208" s="444"/>
      <c r="X208" s="444"/>
      <c r="Y208" s="444"/>
      <c r="Z208" s="444"/>
      <c r="AA208" s="444"/>
      <c r="AB208" s="444"/>
      <c r="AC208" s="444"/>
      <c r="AD208" s="444"/>
      <c r="AE208" s="444"/>
      <c r="AF208" s="444"/>
      <c r="AG208" s="444"/>
      <c r="AH208" s="445"/>
      <c r="AI208" s="363"/>
      <c r="AJ208" s="363"/>
      <c r="AK208" s="363"/>
      <c r="AL208" s="363"/>
      <c r="AM208" s="363"/>
      <c r="AN208" s="363"/>
      <c r="AO208" s="203"/>
    </row>
    <row r="209" spans="1:41" ht="30" customHeight="1">
      <c r="A209" s="203"/>
      <c r="B209" s="203"/>
      <c r="C209" s="473">
        <v>4</v>
      </c>
      <c r="D209" s="388"/>
      <c r="E209" s="545" t="s">
        <v>351</v>
      </c>
      <c r="F209" s="444"/>
      <c r="G209" s="444"/>
      <c r="H209" s="444"/>
      <c r="I209" s="444"/>
      <c r="J209" s="444"/>
      <c r="K209" s="444"/>
      <c r="L209" s="444"/>
      <c r="M209" s="444"/>
      <c r="N209" s="444"/>
      <c r="O209" s="444"/>
      <c r="P209" s="444"/>
      <c r="Q209" s="444"/>
      <c r="R209" s="444"/>
      <c r="S209" s="444"/>
      <c r="T209" s="444"/>
      <c r="U209" s="444"/>
      <c r="V209" s="444"/>
      <c r="W209" s="444"/>
      <c r="X209" s="444"/>
      <c r="Y209" s="444"/>
      <c r="Z209" s="444"/>
      <c r="AA209" s="444"/>
      <c r="AB209" s="444"/>
      <c r="AC209" s="444"/>
      <c r="AD209" s="444"/>
      <c r="AE209" s="444"/>
      <c r="AF209" s="444"/>
      <c r="AG209" s="444"/>
      <c r="AH209" s="445"/>
      <c r="AI209" s="363"/>
      <c r="AJ209" s="363"/>
      <c r="AK209" s="363"/>
      <c r="AL209" s="363"/>
      <c r="AM209" s="363"/>
      <c r="AN209" s="363"/>
      <c r="AO209" s="203"/>
    </row>
    <row r="210" spans="1:41" ht="30" customHeight="1">
      <c r="A210" s="203"/>
      <c r="B210" s="203"/>
      <c r="C210" s="377">
        <v>5</v>
      </c>
      <c r="D210" s="379"/>
      <c r="E210" s="447" t="s">
        <v>251</v>
      </c>
      <c r="F210" s="448"/>
      <c r="G210" s="448"/>
      <c r="H210" s="448"/>
      <c r="I210" s="448"/>
      <c r="J210" s="448"/>
      <c r="K210" s="448"/>
      <c r="L210" s="448"/>
      <c r="M210" s="448"/>
      <c r="N210" s="448"/>
      <c r="O210" s="448"/>
      <c r="P210" s="448"/>
      <c r="Q210" s="448"/>
      <c r="R210" s="448"/>
      <c r="S210" s="448"/>
      <c r="T210" s="448"/>
      <c r="U210" s="448"/>
      <c r="V210" s="448"/>
      <c r="W210" s="448"/>
      <c r="X210" s="448"/>
      <c r="Y210" s="448"/>
      <c r="Z210" s="448"/>
      <c r="AA210" s="448"/>
      <c r="AB210" s="448"/>
      <c r="AC210" s="448"/>
      <c r="AD210" s="448"/>
      <c r="AE210" s="448"/>
      <c r="AF210" s="448"/>
      <c r="AG210" s="448"/>
      <c r="AH210" s="563"/>
      <c r="AI210" s="363"/>
      <c r="AJ210" s="363"/>
      <c r="AK210" s="363"/>
      <c r="AL210" s="363"/>
      <c r="AM210" s="363"/>
      <c r="AN210" s="363"/>
      <c r="AO210" s="203"/>
    </row>
    <row r="211" spans="1:41" ht="30" customHeight="1">
      <c r="A211" s="203"/>
      <c r="B211" s="203"/>
      <c r="C211" s="203" t="s">
        <v>352</v>
      </c>
      <c r="D211" s="203"/>
      <c r="E211" s="203"/>
      <c r="F211" s="203"/>
      <c r="G211" s="203"/>
      <c r="H211" s="203"/>
      <c r="I211" s="203"/>
      <c r="J211" s="203"/>
      <c r="K211" s="203"/>
      <c r="L211" s="203"/>
      <c r="M211" s="203"/>
      <c r="N211" s="203"/>
      <c r="O211" s="203"/>
      <c r="P211" s="203"/>
      <c r="Q211" s="203"/>
      <c r="R211" s="203"/>
      <c r="S211" s="203"/>
      <c r="T211" s="203"/>
      <c r="U211" s="203"/>
      <c r="V211" s="203"/>
      <c r="W211" s="203"/>
      <c r="X211" s="203"/>
      <c r="Y211" s="203"/>
      <c r="Z211" s="203"/>
      <c r="AA211" s="203"/>
      <c r="AB211" s="203"/>
      <c r="AC211" s="203"/>
      <c r="AD211" s="203"/>
      <c r="AE211" s="203"/>
      <c r="AF211" s="203"/>
      <c r="AG211" s="203"/>
      <c r="AH211" s="203"/>
      <c r="AI211" s="203"/>
      <c r="AJ211" s="203"/>
      <c r="AK211" s="203"/>
      <c r="AL211" s="203"/>
      <c r="AM211" s="203"/>
      <c r="AN211" s="203"/>
      <c r="AO211" s="203"/>
    </row>
    <row r="212" spans="1:41" ht="30" customHeight="1">
      <c r="A212" s="203"/>
      <c r="B212" s="203"/>
      <c r="C212" s="473">
        <v>1</v>
      </c>
      <c r="D212" s="388"/>
      <c r="E212" s="545" t="s">
        <v>678</v>
      </c>
      <c r="F212" s="444"/>
      <c r="G212" s="444"/>
      <c r="H212" s="444"/>
      <c r="I212" s="444"/>
      <c r="J212" s="444"/>
      <c r="K212" s="444"/>
      <c r="L212" s="444"/>
      <c r="M212" s="444"/>
      <c r="N212" s="444"/>
      <c r="O212" s="444"/>
      <c r="P212" s="444"/>
      <c r="Q212" s="444"/>
      <c r="R212" s="444"/>
      <c r="S212" s="444"/>
      <c r="T212" s="444"/>
      <c r="U212" s="444"/>
      <c r="V212" s="444"/>
      <c r="W212" s="444"/>
      <c r="X212" s="444"/>
      <c r="Y212" s="444"/>
      <c r="Z212" s="444"/>
      <c r="AA212" s="444"/>
      <c r="AB212" s="444"/>
      <c r="AC212" s="444"/>
      <c r="AD212" s="444"/>
      <c r="AE212" s="444"/>
      <c r="AF212" s="444"/>
      <c r="AG212" s="444"/>
      <c r="AH212" s="445"/>
      <c r="AI212" s="363"/>
      <c r="AJ212" s="363"/>
      <c r="AK212" s="363"/>
      <c r="AL212" s="363"/>
      <c r="AM212" s="363"/>
      <c r="AN212" s="363"/>
      <c r="AO212" s="203"/>
    </row>
    <row r="213" spans="1:41" ht="48" customHeight="1">
      <c r="A213" s="203"/>
      <c r="B213" s="203"/>
      <c r="C213" s="377">
        <v>2</v>
      </c>
      <c r="D213" s="379"/>
      <c r="E213" s="447" t="s">
        <v>353</v>
      </c>
      <c r="F213" s="448"/>
      <c r="G213" s="448"/>
      <c r="H213" s="448"/>
      <c r="I213" s="448"/>
      <c r="J213" s="448"/>
      <c r="K213" s="448"/>
      <c r="L213" s="448"/>
      <c r="M213" s="448"/>
      <c r="N213" s="448"/>
      <c r="O213" s="448"/>
      <c r="P213" s="448"/>
      <c r="Q213" s="448"/>
      <c r="R213" s="448"/>
      <c r="S213" s="448"/>
      <c r="T213" s="448"/>
      <c r="U213" s="448"/>
      <c r="V213" s="448"/>
      <c r="W213" s="448"/>
      <c r="X213" s="448"/>
      <c r="Y213" s="448"/>
      <c r="Z213" s="448"/>
      <c r="AA213" s="448"/>
      <c r="AB213" s="448"/>
      <c r="AC213" s="448"/>
      <c r="AD213" s="448"/>
      <c r="AE213" s="448"/>
      <c r="AF213" s="448"/>
      <c r="AG213" s="448"/>
      <c r="AH213" s="563"/>
      <c r="AI213" s="363"/>
      <c r="AJ213" s="363"/>
      <c r="AK213" s="363"/>
      <c r="AL213" s="363"/>
      <c r="AM213" s="363"/>
      <c r="AN213" s="363"/>
      <c r="AO213" s="203"/>
    </row>
    <row r="214" spans="1:41" ht="10.5" customHeight="1">
      <c r="A214" s="203"/>
      <c r="B214" s="203"/>
      <c r="C214" s="203"/>
      <c r="D214" s="203"/>
      <c r="E214" s="203"/>
      <c r="F214" s="203"/>
      <c r="G214" s="203"/>
      <c r="H214" s="203"/>
      <c r="I214" s="203"/>
      <c r="J214" s="203"/>
      <c r="K214" s="203"/>
      <c r="L214" s="203"/>
      <c r="M214" s="203"/>
      <c r="N214" s="203"/>
      <c r="O214" s="203"/>
      <c r="P214" s="203"/>
      <c r="Q214" s="203"/>
      <c r="R214" s="203"/>
      <c r="S214" s="203"/>
      <c r="T214" s="203"/>
      <c r="U214" s="203"/>
      <c r="V214" s="203"/>
      <c r="W214" s="203"/>
      <c r="X214" s="203"/>
      <c r="Y214" s="203"/>
      <c r="Z214" s="203"/>
      <c r="AA214" s="203"/>
      <c r="AB214" s="203"/>
      <c r="AC214" s="203"/>
      <c r="AD214" s="203"/>
      <c r="AE214" s="203"/>
      <c r="AF214" s="203"/>
      <c r="AG214" s="203"/>
      <c r="AH214" s="203"/>
      <c r="AI214" s="203"/>
      <c r="AJ214" s="203"/>
      <c r="AK214" s="203"/>
      <c r="AL214" s="203"/>
      <c r="AM214" s="203"/>
      <c r="AN214" s="203"/>
      <c r="AO214" s="203"/>
    </row>
    <row r="215" spans="1:41" s="293" customFormat="1" ht="17.25" customHeight="1">
      <c r="C215" s="293" t="s">
        <v>356</v>
      </c>
      <c r="AB215" s="294"/>
    </row>
    <row r="216" spans="1:41" s="293" customFormat="1" ht="30" customHeight="1">
      <c r="C216" s="559">
        <v>1</v>
      </c>
      <c r="D216" s="559"/>
      <c r="E216" s="560" t="s">
        <v>654</v>
      </c>
      <c r="F216" s="560"/>
      <c r="G216" s="560"/>
      <c r="H216" s="560"/>
      <c r="I216" s="560"/>
      <c r="J216" s="560"/>
      <c r="K216" s="560"/>
      <c r="L216" s="560"/>
      <c r="M216" s="560"/>
      <c r="N216" s="560"/>
      <c r="O216" s="560"/>
      <c r="P216" s="560"/>
      <c r="Q216" s="560"/>
      <c r="R216" s="560"/>
      <c r="S216" s="560"/>
      <c r="T216" s="560"/>
      <c r="U216" s="560"/>
      <c r="V216" s="560"/>
      <c r="W216" s="560"/>
      <c r="X216" s="560"/>
      <c r="Y216" s="560"/>
      <c r="Z216" s="560"/>
      <c r="AA216" s="560"/>
      <c r="AB216" s="560"/>
      <c r="AC216" s="560"/>
      <c r="AD216" s="560"/>
      <c r="AE216" s="560"/>
      <c r="AF216" s="560"/>
      <c r="AG216" s="560"/>
      <c r="AH216" s="560"/>
      <c r="AI216" s="562"/>
      <c r="AJ216" s="562"/>
      <c r="AK216" s="562"/>
      <c r="AL216" s="562"/>
      <c r="AM216" s="562"/>
      <c r="AN216" s="562"/>
    </row>
    <row r="217" spans="1:41" s="293" customFormat="1" ht="51" customHeight="1">
      <c r="C217" s="559">
        <v>2</v>
      </c>
      <c r="D217" s="559"/>
      <c r="E217" s="560" t="s">
        <v>675</v>
      </c>
      <c r="F217" s="560"/>
      <c r="G217" s="560"/>
      <c r="H217" s="560"/>
      <c r="I217" s="560"/>
      <c r="J217" s="560"/>
      <c r="K217" s="560"/>
      <c r="L217" s="560"/>
      <c r="M217" s="560"/>
      <c r="N217" s="560"/>
      <c r="O217" s="560"/>
      <c r="P217" s="560"/>
      <c r="Q217" s="560"/>
      <c r="R217" s="560"/>
      <c r="S217" s="560"/>
      <c r="T217" s="560"/>
      <c r="U217" s="560"/>
      <c r="V217" s="560"/>
      <c r="W217" s="560"/>
      <c r="X217" s="560"/>
      <c r="Y217" s="560"/>
      <c r="Z217" s="560"/>
      <c r="AA217" s="560"/>
      <c r="AB217" s="560"/>
      <c r="AC217" s="560"/>
      <c r="AD217" s="560"/>
      <c r="AE217" s="560"/>
      <c r="AF217" s="560"/>
      <c r="AG217" s="560"/>
      <c r="AH217" s="560"/>
      <c r="AI217" s="562"/>
      <c r="AJ217" s="562"/>
      <c r="AK217" s="562"/>
      <c r="AL217" s="562"/>
      <c r="AM217" s="562"/>
      <c r="AN217" s="562"/>
    </row>
    <row r="218" spans="1:41" ht="10.5" customHeight="1">
      <c r="A218" s="203"/>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03"/>
      <c r="AF218" s="203"/>
      <c r="AG218" s="203"/>
      <c r="AH218" s="203"/>
      <c r="AI218" s="203"/>
      <c r="AJ218" s="203"/>
      <c r="AK218" s="203"/>
      <c r="AL218" s="203"/>
      <c r="AM218" s="203"/>
      <c r="AN218" s="203"/>
      <c r="AO218" s="203"/>
    </row>
    <row r="219" spans="1:41" s="36" customFormat="1" ht="30" customHeight="1">
      <c r="A219" s="213"/>
      <c r="B219" s="213"/>
      <c r="C219" s="213" t="s">
        <v>655</v>
      </c>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79"/>
      <c r="AC219" s="213"/>
      <c r="AD219" s="213"/>
      <c r="AE219" s="213"/>
      <c r="AF219" s="213"/>
      <c r="AG219" s="213"/>
      <c r="AH219" s="213"/>
      <c r="AI219" s="213"/>
      <c r="AJ219" s="213"/>
      <c r="AK219" s="213"/>
      <c r="AL219" s="213"/>
      <c r="AM219" s="213"/>
      <c r="AN219" s="213"/>
    </row>
    <row r="220" spans="1:41" s="36" customFormat="1" ht="38.549999999999997" customHeight="1">
      <c r="A220" s="213"/>
      <c r="B220" s="213"/>
      <c r="C220" s="359">
        <v>1</v>
      </c>
      <c r="D220" s="359"/>
      <c r="E220" s="361" t="s">
        <v>664</v>
      </c>
      <c r="F220" s="361"/>
      <c r="G220" s="361"/>
      <c r="H220" s="361"/>
      <c r="I220" s="361"/>
      <c r="J220" s="361"/>
      <c r="K220" s="361"/>
      <c r="L220" s="361"/>
      <c r="M220" s="361"/>
      <c r="N220" s="361"/>
      <c r="O220" s="361"/>
      <c r="P220" s="361"/>
      <c r="Q220" s="361"/>
      <c r="R220" s="361"/>
      <c r="S220" s="361"/>
      <c r="T220" s="361"/>
      <c r="U220" s="361"/>
      <c r="V220" s="361"/>
      <c r="W220" s="361"/>
      <c r="X220" s="361"/>
      <c r="Y220" s="361"/>
      <c r="Z220" s="361"/>
      <c r="AA220" s="361"/>
      <c r="AB220" s="361"/>
      <c r="AC220" s="361"/>
      <c r="AD220" s="361"/>
      <c r="AE220" s="361"/>
      <c r="AF220" s="361"/>
      <c r="AG220" s="361"/>
      <c r="AH220" s="361"/>
      <c r="AI220" s="363"/>
      <c r="AJ220" s="363"/>
      <c r="AK220" s="363"/>
      <c r="AL220" s="363"/>
      <c r="AM220" s="363"/>
      <c r="AN220" s="363"/>
    </row>
    <row r="221" spans="1:41" s="36" customFormat="1" ht="37.049999999999997" customHeight="1">
      <c r="A221" s="213"/>
      <c r="B221" s="213"/>
      <c r="C221" s="359">
        <v>2</v>
      </c>
      <c r="D221" s="359"/>
      <c r="E221" s="361" t="s">
        <v>665</v>
      </c>
      <c r="F221" s="361"/>
      <c r="G221" s="361"/>
      <c r="H221" s="361"/>
      <c r="I221" s="361"/>
      <c r="J221" s="361"/>
      <c r="K221" s="361"/>
      <c r="L221" s="361"/>
      <c r="M221" s="361"/>
      <c r="N221" s="361"/>
      <c r="O221" s="361"/>
      <c r="P221" s="361"/>
      <c r="Q221" s="361"/>
      <c r="R221" s="361"/>
      <c r="S221" s="361"/>
      <c r="T221" s="361"/>
      <c r="U221" s="361"/>
      <c r="V221" s="361"/>
      <c r="W221" s="361"/>
      <c r="X221" s="361"/>
      <c r="Y221" s="361"/>
      <c r="Z221" s="361"/>
      <c r="AA221" s="361"/>
      <c r="AB221" s="361"/>
      <c r="AC221" s="361"/>
      <c r="AD221" s="361"/>
      <c r="AE221" s="361"/>
      <c r="AF221" s="361"/>
      <c r="AG221" s="361"/>
      <c r="AH221" s="361"/>
      <c r="AI221" s="363"/>
      <c r="AJ221" s="363"/>
      <c r="AK221" s="363"/>
      <c r="AL221" s="363"/>
      <c r="AM221" s="363"/>
      <c r="AN221" s="363"/>
    </row>
    <row r="222" spans="1:41" s="36" customFormat="1" ht="30" customHeight="1">
      <c r="A222" s="213"/>
      <c r="B222" s="213"/>
      <c r="C222" s="213" t="s">
        <v>656</v>
      </c>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79"/>
      <c r="AC222" s="213"/>
      <c r="AD222" s="213"/>
      <c r="AE222" s="213"/>
      <c r="AF222" s="213"/>
      <c r="AG222" s="213"/>
      <c r="AH222" s="213"/>
      <c r="AI222" s="213"/>
      <c r="AJ222" s="213"/>
      <c r="AK222" s="213"/>
      <c r="AL222" s="213"/>
      <c r="AM222" s="213"/>
      <c r="AN222" s="213"/>
    </row>
    <row r="223" spans="1:41" s="36" customFormat="1" ht="30" customHeight="1">
      <c r="A223" s="213"/>
      <c r="B223" s="213"/>
      <c r="C223" s="359">
        <v>1</v>
      </c>
      <c r="D223" s="359"/>
      <c r="E223" s="361" t="s">
        <v>674</v>
      </c>
      <c r="F223" s="361"/>
      <c r="G223" s="361"/>
      <c r="H223" s="361"/>
      <c r="I223" s="361"/>
      <c r="J223" s="361"/>
      <c r="K223" s="361"/>
      <c r="L223" s="361"/>
      <c r="M223" s="361"/>
      <c r="N223" s="361"/>
      <c r="O223" s="361"/>
      <c r="P223" s="361"/>
      <c r="Q223" s="361"/>
      <c r="R223" s="361"/>
      <c r="S223" s="361"/>
      <c r="T223" s="361"/>
      <c r="U223" s="361"/>
      <c r="V223" s="361"/>
      <c r="W223" s="361"/>
      <c r="X223" s="361"/>
      <c r="Y223" s="361"/>
      <c r="Z223" s="361"/>
      <c r="AA223" s="361"/>
      <c r="AB223" s="361"/>
      <c r="AC223" s="361"/>
      <c r="AD223" s="361"/>
      <c r="AE223" s="361"/>
      <c r="AF223" s="361"/>
      <c r="AG223" s="361"/>
      <c r="AH223" s="361"/>
      <c r="AI223" s="363"/>
      <c r="AJ223" s="363"/>
      <c r="AK223" s="363"/>
      <c r="AL223" s="363"/>
      <c r="AM223" s="363"/>
      <c r="AN223" s="363"/>
    </row>
    <row r="224" spans="1:41" s="36" customFormat="1" ht="30" customHeight="1">
      <c r="A224" s="213"/>
      <c r="B224" s="213"/>
      <c r="C224" s="213" t="s">
        <v>657</v>
      </c>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79"/>
      <c r="AC224" s="213"/>
      <c r="AD224" s="213"/>
      <c r="AE224" s="213"/>
      <c r="AF224" s="213"/>
      <c r="AG224" s="213"/>
      <c r="AH224" s="213"/>
      <c r="AI224" s="213"/>
      <c r="AJ224" s="213"/>
      <c r="AK224" s="213"/>
      <c r="AL224" s="213"/>
      <c r="AM224" s="213"/>
      <c r="AN224" s="213"/>
    </row>
    <row r="225" spans="1:41" s="36" customFormat="1" ht="30" customHeight="1">
      <c r="A225" s="213"/>
      <c r="B225" s="213"/>
      <c r="C225" s="359">
        <v>1</v>
      </c>
      <c r="D225" s="359"/>
      <c r="E225" s="361" t="s">
        <v>673</v>
      </c>
      <c r="F225" s="361"/>
      <c r="G225" s="361"/>
      <c r="H225" s="361"/>
      <c r="I225" s="361"/>
      <c r="J225" s="361"/>
      <c r="K225" s="361"/>
      <c r="L225" s="361"/>
      <c r="M225" s="361"/>
      <c r="N225" s="361"/>
      <c r="O225" s="361"/>
      <c r="P225" s="361"/>
      <c r="Q225" s="361"/>
      <c r="R225" s="361"/>
      <c r="S225" s="361"/>
      <c r="T225" s="361"/>
      <c r="U225" s="361"/>
      <c r="V225" s="361"/>
      <c r="W225" s="361"/>
      <c r="X225" s="361"/>
      <c r="Y225" s="361"/>
      <c r="Z225" s="361"/>
      <c r="AA225" s="361"/>
      <c r="AB225" s="361"/>
      <c r="AC225" s="361"/>
      <c r="AD225" s="361"/>
      <c r="AE225" s="361"/>
      <c r="AF225" s="361"/>
      <c r="AG225" s="361"/>
      <c r="AH225" s="361"/>
      <c r="AI225" s="363"/>
      <c r="AJ225" s="363"/>
      <c r="AK225" s="363"/>
      <c r="AL225" s="363"/>
      <c r="AM225" s="363"/>
      <c r="AN225" s="363"/>
    </row>
    <row r="226" spans="1:41" s="36" customFormat="1" ht="37.5" customHeight="1">
      <c r="A226" s="213"/>
      <c r="B226" s="213"/>
      <c r="C226" s="359">
        <v>2</v>
      </c>
      <c r="D226" s="359"/>
      <c r="E226" s="361" t="s">
        <v>672</v>
      </c>
      <c r="F226" s="361"/>
      <c r="G226" s="361"/>
      <c r="H226" s="361"/>
      <c r="I226" s="361"/>
      <c r="J226" s="361"/>
      <c r="K226" s="361"/>
      <c r="L226" s="361"/>
      <c r="M226" s="361"/>
      <c r="N226" s="361"/>
      <c r="O226" s="361"/>
      <c r="P226" s="361"/>
      <c r="Q226" s="361"/>
      <c r="R226" s="361"/>
      <c r="S226" s="361"/>
      <c r="T226" s="361"/>
      <c r="U226" s="361"/>
      <c r="V226" s="361"/>
      <c r="W226" s="361"/>
      <c r="X226" s="361"/>
      <c r="Y226" s="361"/>
      <c r="Z226" s="361"/>
      <c r="AA226" s="361"/>
      <c r="AB226" s="361"/>
      <c r="AC226" s="361"/>
      <c r="AD226" s="361"/>
      <c r="AE226" s="361"/>
      <c r="AF226" s="361"/>
      <c r="AG226" s="361"/>
      <c r="AH226" s="361"/>
      <c r="AI226" s="363"/>
      <c r="AJ226" s="363"/>
      <c r="AK226" s="363"/>
      <c r="AL226" s="363"/>
      <c r="AM226" s="363"/>
      <c r="AN226" s="363"/>
    </row>
    <row r="227" spans="1:41" s="36" customFormat="1" ht="30" customHeight="1">
      <c r="A227" s="213"/>
      <c r="B227" s="213"/>
      <c r="C227" s="213" t="s">
        <v>658</v>
      </c>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79"/>
      <c r="AC227" s="213"/>
      <c r="AD227" s="213"/>
      <c r="AE227" s="213"/>
      <c r="AF227" s="213"/>
      <c r="AG227" s="213"/>
      <c r="AH227" s="213"/>
      <c r="AI227" s="213"/>
      <c r="AJ227" s="213"/>
      <c r="AK227" s="213"/>
      <c r="AL227" s="213"/>
      <c r="AM227" s="213"/>
      <c r="AN227" s="213"/>
    </row>
    <row r="228" spans="1:41" s="36" customFormat="1" ht="30" customHeight="1">
      <c r="A228" s="213"/>
      <c r="B228" s="213"/>
      <c r="C228" s="359">
        <v>1</v>
      </c>
      <c r="D228" s="359"/>
      <c r="E228" s="361" t="s">
        <v>233</v>
      </c>
      <c r="F228" s="361"/>
      <c r="G228" s="361"/>
      <c r="H228" s="361"/>
      <c r="I228" s="361"/>
      <c r="J228" s="361"/>
      <c r="K228" s="361"/>
      <c r="L228" s="361"/>
      <c r="M228" s="361"/>
      <c r="N228" s="361"/>
      <c r="O228" s="361"/>
      <c r="P228" s="361"/>
      <c r="Q228" s="361"/>
      <c r="R228" s="361"/>
      <c r="S228" s="361"/>
      <c r="T228" s="361"/>
      <c r="U228" s="361"/>
      <c r="V228" s="361"/>
      <c r="W228" s="361"/>
      <c r="X228" s="361"/>
      <c r="Y228" s="361"/>
      <c r="Z228" s="361"/>
      <c r="AA228" s="361"/>
      <c r="AB228" s="361"/>
      <c r="AC228" s="361"/>
      <c r="AD228" s="361"/>
      <c r="AE228" s="361"/>
      <c r="AF228" s="361"/>
      <c r="AG228" s="361"/>
      <c r="AH228" s="361"/>
      <c r="AI228" s="363"/>
      <c r="AJ228" s="363"/>
      <c r="AK228" s="363"/>
      <c r="AL228" s="363"/>
      <c r="AM228" s="363"/>
      <c r="AN228" s="363"/>
    </row>
    <row r="229" spans="1:41" s="36" customFormat="1" ht="30" customHeight="1">
      <c r="A229" s="213"/>
      <c r="B229" s="213"/>
      <c r="C229" s="359">
        <v>2</v>
      </c>
      <c r="D229" s="359"/>
      <c r="E229" s="545" t="s">
        <v>659</v>
      </c>
      <c r="F229" s="444"/>
      <c r="G229" s="444"/>
      <c r="H229" s="444"/>
      <c r="I229" s="444"/>
      <c r="J229" s="444"/>
      <c r="K229" s="444"/>
      <c r="L229" s="444"/>
      <c r="M229" s="444"/>
      <c r="N229" s="444"/>
      <c r="O229" s="444"/>
      <c r="P229" s="444"/>
      <c r="Q229" s="444"/>
      <c r="R229" s="444"/>
      <c r="S229" s="444"/>
      <c r="T229" s="444"/>
      <c r="U229" s="444"/>
      <c r="V229" s="444"/>
      <c r="W229" s="444"/>
      <c r="X229" s="444"/>
      <c r="Y229" s="444"/>
      <c r="Z229" s="444"/>
      <c r="AA229" s="444"/>
      <c r="AB229" s="444"/>
      <c r="AC229" s="444"/>
      <c r="AD229" s="444"/>
      <c r="AE229" s="444"/>
      <c r="AF229" s="444"/>
      <c r="AG229" s="444"/>
      <c r="AH229" s="445"/>
      <c r="AI229" s="363"/>
      <c r="AJ229" s="363"/>
      <c r="AK229" s="363"/>
      <c r="AL229" s="363"/>
      <c r="AM229" s="363"/>
      <c r="AN229" s="363"/>
    </row>
    <row r="230" spans="1:41" s="36" customFormat="1" ht="60" customHeight="1">
      <c r="A230" s="213"/>
      <c r="B230" s="213"/>
      <c r="C230" s="359">
        <v>3</v>
      </c>
      <c r="D230" s="359"/>
      <c r="E230" s="545" t="s">
        <v>660</v>
      </c>
      <c r="F230" s="444"/>
      <c r="G230" s="444"/>
      <c r="H230" s="444"/>
      <c r="I230" s="444"/>
      <c r="J230" s="444"/>
      <c r="K230" s="444"/>
      <c r="L230" s="444"/>
      <c r="M230" s="444"/>
      <c r="N230" s="444"/>
      <c r="O230" s="444"/>
      <c r="P230" s="444"/>
      <c r="Q230" s="444"/>
      <c r="R230" s="444"/>
      <c r="S230" s="444"/>
      <c r="T230" s="444"/>
      <c r="U230" s="444"/>
      <c r="V230" s="444"/>
      <c r="W230" s="444"/>
      <c r="X230" s="444"/>
      <c r="Y230" s="444"/>
      <c r="Z230" s="444"/>
      <c r="AA230" s="444"/>
      <c r="AB230" s="444"/>
      <c r="AC230" s="444"/>
      <c r="AD230" s="444"/>
      <c r="AE230" s="444"/>
      <c r="AF230" s="444"/>
      <c r="AG230" s="444"/>
      <c r="AH230" s="445"/>
      <c r="AI230" s="363"/>
      <c r="AJ230" s="363"/>
      <c r="AK230" s="363"/>
      <c r="AL230" s="363"/>
      <c r="AM230" s="363"/>
      <c r="AN230" s="363"/>
    </row>
    <row r="231" spans="1:41" s="36" customFormat="1" ht="45" customHeight="1">
      <c r="A231" s="213"/>
      <c r="B231" s="213"/>
      <c r="C231" s="359">
        <v>4</v>
      </c>
      <c r="D231" s="359"/>
      <c r="E231" s="447" t="s">
        <v>661</v>
      </c>
      <c r="F231" s="448"/>
      <c r="G231" s="448"/>
      <c r="H231" s="448"/>
      <c r="I231" s="448"/>
      <c r="J231" s="448"/>
      <c r="K231" s="448"/>
      <c r="L231" s="448"/>
      <c r="M231" s="448"/>
      <c r="N231" s="448"/>
      <c r="O231" s="448"/>
      <c r="P231" s="448"/>
      <c r="Q231" s="448"/>
      <c r="R231" s="448"/>
      <c r="S231" s="448"/>
      <c r="T231" s="448"/>
      <c r="U231" s="448"/>
      <c r="V231" s="448"/>
      <c r="W231" s="448"/>
      <c r="X231" s="448"/>
      <c r="Y231" s="448"/>
      <c r="Z231" s="448"/>
      <c r="AA231" s="448"/>
      <c r="AB231" s="448"/>
      <c r="AC231" s="448"/>
      <c r="AD231" s="448"/>
      <c r="AE231" s="448"/>
      <c r="AF231" s="448"/>
      <c r="AG231" s="448"/>
      <c r="AH231" s="563"/>
      <c r="AI231" s="363"/>
      <c r="AJ231" s="363"/>
      <c r="AK231" s="363"/>
      <c r="AL231" s="363"/>
      <c r="AM231" s="363"/>
      <c r="AN231" s="363"/>
    </row>
    <row r="232" spans="1:41" ht="24.6" customHeight="1">
      <c r="A232" s="203"/>
      <c r="B232" s="203"/>
      <c r="C232" s="211"/>
      <c r="D232" s="211"/>
      <c r="E232" s="206"/>
      <c r="F232" s="206"/>
      <c r="G232" s="206"/>
      <c r="H232" s="206"/>
      <c r="I232" s="206"/>
      <c r="J232" s="206"/>
      <c r="K232" s="206"/>
      <c r="L232" s="206"/>
      <c r="M232" s="206"/>
      <c r="N232" s="206"/>
      <c r="O232" s="206"/>
      <c r="P232" s="206"/>
      <c r="Q232" s="206"/>
      <c r="R232" s="206"/>
      <c r="S232" s="206"/>
      <c r="T232" s="206"/>
      <c r="U232" s="206"/>
      <c r="V232" s="206"/>
      <c r="W232" s="206"/>
      <c r="X232" s="206"/>
      <c r="Y232" s="206"/>
      <c r="Z232" s="206"/>
      <c r="AA232" s="206"/>
      <c r="AB232" s="206"/>
      <c r="AC232" s="206"/>
      <c r="AD232" s="206"/>
      <c r="AE232" s="206"/>
      <c r="AF232" s="206"/>
      <c r="AG232" s="206"/>
      <c r="AH232" s="206"/>
      <c r="AI232" s="212"/>
      <c r="AJ232" s="212"/>
      <c r="AK232" s="212"/>
      <c r="AL232" s="212"/>
      <c r="AM232" s="212"/>
      <c r="AN232" s="212"/>
      <c r="AO232" s="203"/>
    </row>
    <row r="233" spans="1:41" s="29" customFormat="1" ht="30" customHeight="1">
      <c r="A233" s="278"/>
      <c r="B233" s="224"/>
      <c r="C233" s="213" t="s">
        <v>640</v>
      </c>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79"/>
      <c r="AC233" s="213"/>
      <c r="AD233" s="213"/>
      <c r="AE233" s="213"/>
      <c r="AF233" s="213"/>
      <c r="AG233" s="213"/>
      <c r="AH233" s="213"/>
      <c r="AI233" s="213"/>
      <c r="AJ233" s="213"/>
      <c r="AK233" s="213"/>
      <c r="AL233" s="213"/>
      <c r="AM233" s="213"/>
      <c r="AN233" s="213"/>
      <c r="AO233" s="278"/>
    </row>
    <row r="234" spans="1:41" s="38" customFormat="1" ht="43.5" customHeight="1">
      <c r="A234" s="278"/>
      <c r="B234" s="224"/>
      <c r="C234" s="359">
        <v>1</v>
      </c>
      <c r="D234" s="359"/>
      <c r="E234" s="374" t="s">
        <v>382</v>
      </c>
      <c r="F234" s="375"/>
      <c r="G234" s="375"/>
      <c r="H234" s="375"/>
      <c r="I234" s="375"/>
      <c r="J234" s="375"/>
      <c r="K234" s="375"/>
      <c r="L234" s="375"/>
      <c r="M234" s="375"/>
      <c r="N234" s="375"/>
      <c r="O234" s="375"/>
      <c r="P234" s="375"/>
      <c r="Q234" s="375"/>
      <c r="R234" s="375"/>
      <c r="S234" s="375"/>
      <c r="T234" s="375"/>
      <c r="U234" s="375"/>
      <c r="V234" s="375"/>
      <c r="W234" s="375"/>
      <c r="X234" s="375"/>
      <c r="Y234" s="375"/>
      <c r="Z234" s="375"/>
      <c r="AA234" s="375"/>
      <c r="AB234" s="375"/>
      <c r="AC234" s="375"/>
      <c r="AD234" s="375"/>
      <c r="AE234" s="375"/>
      <c r="AF234" s="375"/>
      <c r="AG234" s="375"/>
      <c r="AH234" s="376"/>
      <c r="AI234" s="363"/>
      <c r="AJ234" s="363"/>
      <c r="AK234" s="363"/>
      <c r="AL234" s="363"/>
      <c r="AM234" s="363"/>
      <c r="AN234" s="363"/>
      <c r="AO234" s="278"/>
    </row>
    <row r="235" spans="1:41" s="38" customFormat="1" ht="45" customHeight="1">
      <c r="A235" s="278"/>
      <c r="B235" s="224"/>
      <c r="C235" s="359"/>
      <c r="D235" s="359"/>
      <c r="E235" s="280"/>
      <c r="F235" s="296" t="s">
        <v>264</v>
      </c>
      <c r="G235" s="574" t="s">
        <v>666</v>
      </c>
      <c r="H235" s="574"/>
      <c r="I235" s="574"/>
      <c r="J235" s="574"/>
      <c r="K235" s="574"/>
      <c r="L235" s="574"/>
      <c r="M235" s="574"/>
      <c r="N235" s="574"/>
      <c r="O235" s="574"/>
      <c r="P235" s="574"/>
      <c r="Q235" s="574"/>
      <c r="R235" s="574"/>
      <c r="S235" s="574"/>
      <c r="T235" s="574"/>
      <c r="U235" s="574"/>
      <c r="V235" s="574"/>
      <c r="W235" s="574"/>
      <c r="X235" s="574"/>
      <c r="Y235" s="574"/>
      <c r="Z235" s="574"/>
      <c r="AA235" s="574"/>
      <c r="AB235" s="574"/>
      <c r="AC235" s="574"/>
      <c r="AD235" s="574"/>
      <c r="AE235" s="574"/>
      <c r="AF235" s="574"/>
      <c r="AG235" s="574"/>
      <c r="AH235" s="575"/>
      <c r="AI235" s="363"/>
      <c r="AJ235" s="363"/>
      <c r="AK235" s="363"/>
      <c r="AL235" s="363"/>
      <c r="AM235" s="363"/>
      <c r="AN235" s="363"/>
      <c r="AO235" s="278"/>
    </row>
    <row r="236" spans="1:41" s="38" customFormat="1" ht="63" customHeight="1">
      <c r="A236" s="278"/>
      <c r="B236" s="224"/>
      <c r="C236" s="359"/>
      <c r="D236" s="359"/>
      <c r="E236" s="281"/>
      <c r="F236" s="282" t="s">
        <v>266</v>
      </c>
      <c r="G236" s="401" t="s">
        <v>680</v>
      </c>
      <c r="H236" s="401"/>
      <c r="I236" s="401"/>
      <c r="J236" s="401"/>
      <c r="K236" s="401"/>
      <c r="L236" s="401"/>
      <c r="M236" s="401"/>
      <c r="N236" s="401"/>
      <c r="O236" s="401"/>
      <c r="P236" s="401"/>
      <c r="Q236" s="401"/>
      <c r="R236" s="401"/>
      <c r="S236" s="401"/>
      <c r="T236" s="401"/>
      <c r="U236" s="401"/>
      <c r="V236" s="401"/>
      <c r="W236" s="401"/>
      <c r="X236" s="401"/>
      <c r="Y236" s="401"/>
      <c r="Z236" s="401"/>
      <c r="AA236" s="401"/>
      <c r="AB236" s="401"/>
      <c r="AC236" s="401"/>
      <c r="AD236" s="401"/>
      <c r="AE236" s="401"/>
      <c r="AF236" s="401"/>
      <c r="AG236" s="401"/>
      <c r="AH236" s="402"/>
      <c r="AI236" s="363"/>
      <c r="AJ236" s="363"/>
      <c r="AK236" s="363"/>
      <c r="AL236" s="363"/>
      <c r="AM236" s="363"/>
      <c r="AN236" s="363"/>
      <c r="AO236" s="278"/>
    </row>
    <row r="237" spans="1:41" s="38" customFormat="1" ht="45" customHeight="1">
      <c r="A237" s="278"/>
      <c r="B237" s="224"/>
      <c r="C237" s="359">
        <v>2</v>
      </c>
      <c r="D237" s="359"/>
      <c r="E237" s="361" t="s">
        <v>671</v>
      </c>
      <c r="F237" s="361"/>
      <c r="G237" s="361"/>
      <c r="H237" s="361"/>
      <c r="I237" s="361"/>
      <c r="J237" s="361"/>
      <c r="K237" s="361"/>
      <c r="L237" s="361"/>
      <c r="M237" s="361"/>
      <c r="N237" s="361"/>
      <c r="O237" s="361"/>
      <c r="P237" s="361"/>
      <c r="Q237" s="361"/>
      <c r="R237" s="361"/>
      <c r="S237" s="361"/>
      <c r="T237" s="361"/>
      <c r="U237" s="361"/>
      <c r="V237" s="361"/>
      <c r="W237" s="361"/>
      <c r="X237" s="361"/>
      <c r="Y237" s="361"/>
      <c r="Z237" s="361"/>
      <c r="AA237" s="361"/>
      <c r="AB237" s="361"/>
      <c r="AC237" s="361"/>
      <c r="AD237" s="361"/>
      <c r="AE237" s="361"/>
      <c r="AF237" s="361"/>
      <c r="AG237" s="361"/>
      <c r="AH237" s="361"/>
      <c r="AI237" s="363"/>
      <c r="AJ237" s="363"/>
      <c r="AK237" s="363"/>
      <c r="AL237" s="363"/>
      <c r="AM237" s="363"/>
      <c r="AN237" s="363"/>
      <c r="AO237" s="278"/>
    </row>
    <row r="238" spans="1:41" s="38" customFormat="1" ht="48" customHeight="1">
      <c r="A238" s="278"/>
      <c r="B238" s="224"/>
      <c r="C238" s="359">
        <v>3</v>
      </c>
      <c r="D238" s="359"/>
      <c r="E238" s="361" t="s">
        <v>681</v>
      </c>
      <c r="F238" s="361"/>
      <c r="G238" s="361"/>
      <c r="H238" s="361"/>
      <c r="I238" s="361"/>
      <c r="J238" s="361"/>
      <c r="K238" s="361"/>
      <c r="L238" s="361"/>
      <c r="M238" s="361"/>
      <c r="N238" s="361"/>
      <c r="O238" s="361"/>
      <c r="P238" s="361"/>
      <c r="Q238" s="361"/>
      <c r="R238" s="361"/>
      <c r="S238" s="361"/>
      <c r="T238" s="361"/>
      <c r="U238" s="361"/>
      <c r="V238" s="361"/>
      <c r="W238" s="361"/>
      <c r="X238" s="361"/>
      <c r="Y238" s="361"/>
      <c r="Z238" s="361"/>
      <c r="AA238" s="361"/>
      <c r="AB238" s="361"/>
      <c r="AC238" s="361"/>
      <c r="AD238" s="361"/>
      <c r="AE238" s="361"/>
      <c r="AF238" s="361"/>
      <c r="AG238" s="361"/>
      <c r="AH238" s="361"/>
      <c r="AI238" s="363"/>
      <c r="AJ238" s="363"/>
      <c r="AK238" s="363"/>
      <c r="AL238" s="363"/>
      <c r="AM238" s="363"/>
      <c r="AN238" s="363"/>
      <c r="AO238" s="278"/>
    </row>
    <row r="239" spans="1:41" s="38" customFormat="1" ht="45" customHeight="1">
      <c r="A239" s="278"/>
      <c r="B239" s="224"/>
      <c r="C239" s="359">
        <v>4</v>
      </c>
      <c r="D239" s="359"/>
      <c r="E239" s="361" t="s">
        <v>667</v>
      </c>
      <c r="F239" s="361"/>
      <c r="G239" s="361"/>
      <c r="H239" s="361"/>
      <c r="I239" s="361"/>
      <c r="J239" s="361"/>
      <c r="K239" s="361"/>
      <c r="L239" s="361"/>
      <c r="M239" s="361"/>
      <c r="N239" s="361"/>
      <c r="O239" s="361"/>
      <c r="P239" s="361"/>
      <c r="Q239" s="361"/>
      <c r="R239" s="361"/>
      <c r="S239" s="361"/>
      <c r="T239" s="361"/>
      <c r="U239" s="361"/>
      <c r="V239" s="361"/>
      <c r="W239" s="361"/>
      <c r="X239" s="361"/>
      <c r="Y239" s="361"/>
      <c r="Z239" s="361"/>
      <c r="AA239" s="361"/>
      <c r="AB239" s="361"/>
      <c r="AC239" s="361"/>
      <c r="AD239" s="361"/>
      <c r="AE239" s="361"/>
      <c r="AF239" s="361"/>
      <c r="AG239" s="361"/>
      <c r="AH239" s="361"/>
      <c r="AI239" s="363"/>
      <c r="AJ239" s="363"/>
      <c r="AK239" s="363"/>
      <c r="AL239" s="363"/>
      <c r="AM239" s="363"/>
      <c r="AN239" s="363"/>
      <c r="AO239" s="278"/>
    </row>
    <row r="240" spans="1:41" s="38" customFormat="1" ht="45" customHeight="1">
      <c r="A240" s="278"/>
      <c r="B240" s="224"/>
      <c r="C240" s="359">
        <v>5</v>
      </c>
      <c r="D240" s="359"/>
      <c r="E240" s="361" t="s">
        <v>668</v>
      </c>
      <c r="F240" s="361"/>
      <c r="G240" s="361"/>
      <c r="H240" s="361"/>
      <c r="I240" s="361"/>
      <c r="J240" s="361"/>
      <c r="K240" s="361"/>
      <c r="L240" s="361"/>
      <c r="M240" s="361"/>
      <c r="N240" s="361"/>
      <c r="O240" s="361"/>
      <c r="P240" s="361"/>
      <c r="Q240" s="361"/>
      <c r="R240" s="361"/>
      <c r="S240" s="361"/>
      <c r="T240" s="361"/>
      <c r="U240" s="361"/>
      <c r="V240" s="361"/>
      <c r="W240" s="361"/>
      <c r="X240" s="361"/>
      <c r="Y240" s="361"/>
      <c r="Z240" s="361"/>
      <c r="AA240" s="361"/>
      <c r="AB240" s="361"/>
      <c r="AC240" s="361"/>
      <c r="AD240" s="361"/>
      <c r="AE240" s="361"/>
      <c r="AF240" s="361"/>
      <c r="AG240" s="361"/>
      <c r="AH240" s="361"/>
      <c r="AI240" s="363"/>
      <c r="AJ240" s="363"/>
      <c r="AK240" s="363"/>
      <c r="AL240" s="363"/>
      <c r="AM240" s="363"/>
      <c r="AN240" s="363"/>
      <c r="AO240" s="278"/>
    </row>
    <row r="241" spans="1:41" s="38" customFormat="1" ht="31.5" customHeight="1">
      <c r="A241" s="278"/>
      <c r="B241" s="224"/>
      <c r="C241" s="359">
        <v>6</v>
      </c>
      <c r="D241" s="359"/>
      <c r="E241" s="361" t="s">
        <v>262</v>
      </c>
      <c r="F241" s="361"/>
      <c r="G241" s="361"/>
      <c r="H241" s="361"/>
      <c r="I241" s="361"/>
      <c r="J241" s="361"/>
      <c r="K241" s="361"/>
      <c r="L241" s="361"/>
      <c r="M241" s="361"/>
      <c r="N241" s="361"/>
      <c r="O241" s="361"/>
      <c r="P241" s="361"/>
      <c r="Q241" s="361"/>
      <c r="R241" s="361"/>
      <c r="S241" s="361"/>
      <c r="T241" s="361"/>
      <c r="U241" s="361"/>
      <c r="V241" s="361"/>
      <c r="W241" s="361"/>
      <c r="X241" s="361"/>
      <c r="Y241" s="361"/>
      <c r="Z241" s="361"/>
      <c r="AA241" s="361"/>
      <c r="AB241" s="361"/>
      <c r="AC241" s="361"/>
      <c r="AD241" s="361"/>
      <c r="AE241" s="361"/>
      <c r="AF241" s="361"/>
      <c r="AG241" s="361"/>
      <c r="AH241" s="361"/>
      <c r="AI241" s="363"/>
      <c r="AJ241" s="363"/>
      <c r="AK241" s="363"/>
      <c r="AL241" s="363"/>
      <c r="AM241" s="363"/>
      <c r="AN241" s="363"/>
      <c r="AO241" s="278"/>
    </row>
    <row r="242" spans="1:41" s="38" customFormat="1" ht="20.100000000000001" customHeight="1">
      <c r="A242" s="278"/>
      <c r="B242" s="224"/>
      <c r="C242" s="359">
        <v>7</v>
      </c>
      <c r="D242" s="359"/>
      <c r="E242" s="374" t="s">
        <v>263</v>
      </c>
      <c r="F242" s="375"/>
      <c r="G242" s="375"/>
      <c r="H242" s="375"/>
      <c r="I242" s="375"/>
      <c r="J242" s="375"/>
      <c r="K242" s="375"/>
      <c r="L242" s="375"/>
      <c r="M242" s="375"/>
      <c r="N242" s="375"/>
      <c r="O242" s="375"/>
      <c r="P242" s="375"/>
      <c r="Q242" s="375"/>
      <c r="R242" s="375"/>
      <c r="S242" s="375"/>
      <c r="T242" s="375"/>
      <c r="U242" s="375"/>
      <c r="V242" s="375"/>
      <c r="W242" s="375"/>
      <c r="X242" s="375"/>
      <c r="Y242" s="375"/>
      <c r="Z242" s="375"/>
      <c r="AA242" s="375"/>
      <c r="AB242" s="375"/>
      <c r="AC242" s="375"/>
      <c r="AD242" s="375"/>
      <c r="AE242" s="375"/>
      <c r="AF242" s="375"/>
      <c r="AG242" s="375"/>
      <c r="AH242" s="376"/>
      <c r="AI242" s="363"/>
      <c r="AJ242" s="363"/>
      <c r="AK242" s="363"/>
      <c r="AL242" s="363"/>
      <c r="AM242" s="363"/>
      <c r="AN242" s="363"/>
      <c r="AO242" s="278"/>
    </row>
    <row r="243" spans="1:41" s="38" customFormat="1" ht="30" customHeight="1">
      <c r="A243" s="278"/>
      <c r="B243" s="224"/>
      <c r="C243" s="359"/>
      <c r="D243" s="359"/>
      <c r="E243" s="280"/>
      <c r="F243" s="296" t="s">
        <v>264</v>
      </c>
      <c r="G243" s="574" t="s">
        <v>265</v>
      </c>
      <c r="H243" s="574"/>
      <c r="I243" s="574"/>
      <c r="J243" s="574"/>
      <c r="K243" s="574"/>
      <c r="L243" s="574"/>
      <c r="M243" s="574"/>
      <c r="N243" s="574"/>
      <c r="O243" s="574"/>
      <c r="P243" s="574"/>
      <c r="Q243" s="574"/>
      <c r="R243" s="574"/>
      <c r="S243" s="574"/>
      <c r="T243" s="574"/>
      <c r="U243" s="574"/>
      <c r="V243" s="574"/>
      <c r="W243" s="574"/>
      <c r="X243" s="574"/>
      <c r="Y243" s="574"/>
      <c r="Z243" s="574"/>
      <c r="AA243" s="574"/>
      <c r="AB243" s="574"/>
      <c r="AC243" s="574"/>
      <c r="AD243" s="574"/>
      <c r="AE243" s="574"/>
      <c r="AF243" s="574"/>
      <c r="AG243" s="574"/>
      <c r="AH243" s="575"/>
      <c r="AI243" s="578"/>
      <c r="AJ243" s="578"/>
      <c r="AK243" s="578"/>
      <c r="AL243" s="578"/>
      <c r="AM243" s="578"/>
      <c r="AN243" s="578"/>
      <c r="AO243" s="278"/>
    </row>
    <row r="244" spans="1:41" s="38" customFormat="1" ht="30" customHeight="1">
      <c r="A244" s="278"/>
      <c r="B244" s="224"/>
      <c r="C244" s="359"/>
      <c r="D244" s="359"/>
      <c r="E244" s="281"/>
      <c r="F244" s="282" t="s">
        <v>266</v>
      </c>
      <c r="G244" s="502" t="s">
        <v>267</v>
      </c>
      <c r="H244" s="502"/>
      <c r="I244" s="502"/>
      <c r="J244" s="502"/>
      <c r="K244" s="502"/>
      <c r="L244" s="502"/>
      <c r="M244" s="502"/>
      <c r="N244" s="502"/>
      <c r="O244" s="502"/>
      <c r="P244" s="502"/>
      <c r="Q244" s="502"/>
      <c r="R244" s="502"/>
      <c r="S244" s="502"/>
      <c r="T244" s="502"/>
      <c r="U244" s="502"/>
      <c r="V244" s="502"/>
      <c r="W244" s="502"/>
      <c r="X244" s="502"/>
      <c r="Y244" s="502"/>
      <c r="Z244" s="502"/>
      <c r="AA244" s="502"/>
      <c r="AB244" s="502"/>
      <c r="AC244" s="502"/>
      <c r="AD244" s="502"/>
      <c r="AE244" s="502"/>
      <c r="AF244" s="502"/>
      <c r="AG244" s="502"/>
      <c r="AH244" s="577"/>
      <c r="AI244" s="576"/>
      <c r="AJ244" s="576"/>
      <c r="AK244" s="576"/>
      <c r="AL244" s="576"/>
      <c r="AM244" s="576"/>
      <c r="AN244" s="576"/>
      <c r="AO244" s="278"/>
    </row>
    <row r="245" spans="1:41" s="38" customFormat="1" ht="20.100000000000001" customHeight="1">
      <c r="A245" s="278"/>
      <c r="B245" s="224"/>
      <c r="C245" s="359">
        <v>8</v>
      </c>
      <c r="D245" s="359"/>
      <c r="E245" s="380" t="s">
        <v>263</v>
      </c>
      <c r="F245" s="381"/>
      <c r="G245" s="381"/>
      <c r="H245" s="381"/>
      <c r="I245" s="381"/>
      <c r="J245" s="381"/>
      <c r="K245" s="381"/>
      <c r="L245" s="381"/>
      <c r="M245" s="381"/>
      <c r="N245" s="381"/>
      <c r="O245" s="381"/>
      <c r="P245" s="381"/>
      <c r="Q245" s="381"/>
      <c r="R245" s="381"/>
      <c r="S245" s="381"/>
      <c r="T245" s="381"/>
      <c r="U245" s="381"/>
      <c r="V245" s="381"/>
      <c r="W245" s="381"/>
      <c r="X245" s="381"/>
      <c r="Y245" s="381"/>
      <c r="Z245" s="381"/>
      <c r="AA245" s="381"/>
      <c r="AB245" s="381"/>
      <c r="AC245" s="381"/>
      <c r="AD245" s="381"/>
      <c r="AE245" s="381"/>
      <c r="AF245" s="381"/>
      <c r="AG245" s="381"/>
      <c r="AH245" s="382"/>
      <c r="AI245" s="363"/>
      <c r="AJ245" s="363"/>
      <c r="AK245" s="363"/>
      <c r="AL245" s="363"/>
      <c r="AM245" s="363"/>
      <c r="AN245" s="363"/>
      <c r="AO245" s="278"/>
    </row>
    <row r="246" spans="1:41" s="38" customFormat="1" ht="30" customHeight="1">
      <c r="A246" s="278"/>
      <c r="B246" s="224"/>
      <c r="C246" s="359"/>
      <c r="D246" s="359"/>
      <c r="E246" s="280"/>
      <c r="F246" s="297" t="s">
        <v>264</v>
      </c>
      <c r="G246" s="574" t="s">
        <v>268</v>
      </c>
      <c r="H246" s="574"/>
      <c r="I246" s="574"/>
      <c r="J246" s="574"/>
      <c r="K246" s="574"/>
      <c r="L246" s="574"/>
      <c r="M246" s="574"/>
      <c r="N246" s="574"/>
      <c r="O246" s="574"/>
      <c r="P246" s="574"/>
      <c r="Q246" s="574"/>
      <c r="R246" s="574"/>
      <c r="S246" s="574"/>
      <c r="T246" s="574"/>
      <c r="U246" s="574"/>
      <c r="V246" s="574"/>
      <c r="W246" s="574"/>
      <c r="X246" s="574"/>
      <c r="Y246" s="574"/>
      <c r="Z246" s="574"/>
      <c r="AA246" s="574"/>
      <c r="AB246" s="574"/>
      <c r="AC246" s="574"/>
      <c r="AD246" s="574"/>
      <c r="AE246" s="574"/>
      <c r="AF246" s="574"/>
      <c r="AG246" s="574"/>
      <c r="AH246" s="575"/>
      <c r="AI246" s="578"/>
      <c r="AJ246" s="578"/>
      <c r="AK246" s="578"/>
      <c r="AL246" s="578"/>
      <c r="AM246" s="578"/>
      <c r="AN246" s="578"/>
      <c r="AO246" s="278"/>
    </row>
    <row r="247" spans="1:41" s="38" customFormat="1" ht="30" customHeight="1">
      <c r="A247" s="278"/>
      <c r="B247" s="224"/>
      <c r="C247" s="359"/>
      <c r="D247" s="359"/>
      <c r="E247" s="280"/>
      <c r="F247" s="283" t="s">
        <v>266</v>
      </c>
      <c r="G247" s="502" t="s">
        <v>269</v>
      </c>
      <c r="H247" s="502"/>
      <c r="I247" s="502"/>
      <c r="J247" s="502"/>
      <c r="K247" s="502"/>
      <c r="L247" s="502"/>
      <c r="M247" s="502"/>
      <c r="N247" s="502"/>
      <c r="O247" s="502"/>
      <c r="P247" s="502"/>
      <c r="Q247" s="502"/>
      <c r="R247" s="502"/>
      <c r="S247" s="502"/>
      <c r="T247" s="502"/>
      <c r="U247" s="502"/>
      <c r="V247" s="502"/>
      <c r="W247" s="502"/>
      <c r="X247" s="502"/>
      <c r="Y247" s="502"/>
      <c r="Z247" s="502"/>
      <c r="AA247" s="502"/>
      <c r="AB247" s="502"/>
      <c r="AC247" s="502"/>
      <c r="AD247" s="502"/>
      <c r="AE247" s="502"/>
      <c r="AF247" s="502"/>
      <c r="AG247" s="502"/>
      <c r="AH247" s="577"/>
      <c r="AI247" s="576"/>
      <c r="AJ247" s="576"/>
      <c r="AK247" s="576"/>
      <c r="AL247" s="576"/>
      <c r="AM247" s="576"/>
      <c r="AN247" s="576"/>
      <c r="AO247" s="278"/>
    </row>
    <row r="248" spans="1:41" s="38" customFormat="1" ht="21.75" customHeight="1">
      <c r="A248" s="278"/>
      <c r="B248" s="224"/>
      <c r="C248" s="359">
        <v>9</v>
      </c>
      <c r="D248" s="359"/>
      <c r="E248" s="380" t="s">
        <v>263</v>
      </c>
      <c r="F248" s="381"/>
      <c r="G248" s="381"/>
      <c r="H248" s="381"/>
      <c r="I248" s="381"/>
      <c r="J248" s="381"/>
      <c r="K248" s="381"/>
      <c r="L248" s="381"/>
      <c r="M248" s="381"/>
      <c r="N248" s="381"/>
      <c r="O248" s="381"/>
      <c r="P248" s="381"/>
      <c r="Q248" s="381"/>
      <c r="R248" s="381"/>
      <c r="S248" s="381"/>
      <c r="T248" s="381"/>
      <c r="U248" s="381"/>
      <c r="V248" s="381"/>
      <c r="W248" s="381"/>
      <c r="X248" s="381"/>
      <c r="Y248" s="381"/>
      <c r="Z248" s="381"/>
      <c r="AA248" s="381"/>
      <c r="AB248" s="381"/>
      <c r="AC248" s="381"/>
      <c r="AD248" s="381"/>
      <c r="AE248" s="381"/>
      <c r="AF248" s="381"/>
      <c r="AG248" s="381"/>
      <c r="AH248" s="382"/>
      <c r="AI248" s="363"/>
      <c r="AJ248" s="363"/>
      <c r="AK248" s="363"/>
      <c r="AL248" s="363"/>
      <c r="AM248" s="363"/>
      <c r="AN248" s="363"/>
      <c r="AO248" s="278"/>
    </row>
    <row r="249" spans="1:41" s="38" customFormat="1" ht="33.75" customHeight="1">
      <c r="A249" s="278"/>
      <c r="B249" s="224"/>
      <c r="C249" s="359"/>
      <c r="D249" s="359"/>
      <c r="E249" s="280"/>
      <c r="F249" s="297" t="s">
        <v>264</v>
      </c>
      <c r="G249" s="574" t="s">
        <v>677</v>
      </c>
      <c r="H249" s="574"/>
      <c r="I249" s="574"/>
      <c r="J249" s="574"/>
      <c r="K249" s="574"/>
      <c r="L249" s="574"/>
      <c r="M249" s="574"/>
      <c r="N249" s="574"/>
      <c r="O249" s="574"/>
      <c r="P249" s="574"/>
      <c r="Q249" s="574"/>
      <c r="R249" s="574"/>
      <c r="S249" s="574"/>
      <c r="T249" s="574"/>
      <c r="U249" s="574"/>
      <c r="V249" s="574"/>
      <c r="W249" s="574"/>
      <c r="X249" s="574"/>
      <c r="Y249" s="574"/>
      <c r="Z249" s="574"/>
      <c r="AA249" s="574"/>
      <c r="AB249" s="574"/>
      <c r="AC249" s="574"/>
      <c r="AD249" s="574"/>
      <c r="AE249" s="574"/>
      <c r="AF249" s="574"/>
      <c r="AG249" s="574"/>
      <c r="AH249" s="575"/>
      <c r="AI249" s="580"/>
      <c r="AJ249" s="580"/>
      <c r="AK249" s="580"/>
      <c r="AL249" s="580"/>
      <c r="AM249" s="580"/>
      <c r="AN249" s="580"/>
      <c r="AO249" s="278"/>
    </row>
    <row r="250" spans="1:41" s="38" customFormat="1" ht="30" customHeight="1">
      <c r="A250" s="278"/>
      <c r="B250" s="224"/>
      <c r="C250" s="359"/>
      <c r="D250" s="359"/>
      <c r="E250" s="280"/>
      <c r="F250" s="283" t="s">
        <v>266</v>
      </c>
      <c r="G250" s="502" t="s">
        <v>267</v>
      </c>
      <c r="H250" s="502"/>
      <c r="I250" s="502"/>
      <c r="J250" s="502"/>
      <c r="K250" s="502"/>
      <c r="L250" s="502"/>
      <c r="M250" s="502"/>
      <c r="N250" s="502"/>
      <c r="O250" s="502"/>
      <c r="P250" s="502"/>
      <c r="Q250" s="502"/>
      <c r="R250" s="502"/>
      <c r="S250" s="502"/>
      <c r="T250" s="502"/>
      <c r="U250" s="502"/>
      <c r="V250" s="502"/>
      <c r="W250" s="502"/>
      <c r="X250" s="502"/>
      <c r="Y250" s="502"/>
      <c r="Z250" s="502"/>
      <c r="AA250" s="502"/>
      <c r="AB250" s="502"/>
      <c r="AC250" s="502"/>
      <c r="AD250" s="502"/>
      <c r="AE250" s="502"/>
      <c r="AF250" s="502"/>
      <c r="AG250" s="502"/>
      <c r="AH250" s="577"/>
      <c r="AI250" s="576"/>
      <c r="AJ250" s="576"/>
      <c r="AK250" s="576"/>
      <c r="AL250" s="576"/>
      <c r="AM250" s="576"/>
      <c r="AN250" s="576"/>
      <c r="AO250" s="278"/>
    </row>
    <row r="251" spans="1:41" s="38" customFormat="1" ht="45" customHeight="1">
      <c r="A251" s="278"/>
      <c r="B251" s="224"/>
      <c r="C251" s="359">
        <v>10</v>
      </c>
      <c r="D251" s="359"/>
      <c r="E251" s="374" t="s">
        <v>670</v>
      </c>
      <c r="F251" s="375"/>
      <c r="G251" s="375"/>
      <c r="H251" s="375"/>
      <c r="I251" s="375"/>
      <c r="J251" s="375"/>
      <c r="K251" s="375"/>
      <c r="L251" s="375"/>
      <c r="M251" s="375"/>
      <c r="N251" s="375"/>
      <c r="O251" s="375"/>
      <c r="P251" s="375"/>
      <c r="Q251" s="375"/>
      <c r="R251" s="375"/>
      <c r="S251" s="375"/>
      <c r="T251" s="375"/>
      <c r="U251" s="375"/>
      <c r="V251" s="375"/>
      <c r="W251" s="375"/>
      <c r="X251" s="375"/>
      <c r="Y251" s="375"/>
      <c r="Z251" s="375"/>
      <c r="AA251" s="375"/>
      <c r="AB251" s="375"/>
      <c r="AC251" s="375"/>
      <c r="AD251" s="375"/>
      <c r="AE251" s="375"/>
      <c r="AF251" s="375"/>
      <c r="AG251" s="375"/>
      <c r="AH251" s="376"/>
      <c r="AI251" s="363"/>
      <c r="AJ251" s="363"/>
      <c r="AK251" s="363"/>
      <c r="AL251" s="363"/>
      <c r="AM251" s="363"/>
      <c r="AN251" s="363"/>
      <c r="AO251" s="278"/>
    </row>
    <row r="252" spans="1:41" s="38" customFormat="1" ht="45" customHeight="1">
      <c r="A252" s="278"/>
      <c r="B252" s="224"/>
      <c r="C252" s="359">
        <v>11</v>
      </c>
      <c r="D252" s="359"/>
      <c r="E252" s="374" t="s">
        <v>676</v>
      </c>
      <c r="F252" s="375"/>
      <c r="G252" s="375"/>
      <c r="H252" s="375"/>
      <c r="I252" s="375"/>
      <c r="J252" s="375"/>
      <c r="K252" s="375"/>
      <c r="L252" s="375"/>
      <c r="M252" s="375"/>
      <c r="N252" s="375"/>
      <c r="O252" s="375"/>
      <c r="P252" s="375"/>
      <c r="Q252" s="375"/>
      <c r="R252" s="375"/>
      <c r="S252" s="375"/>
      <c r="T252" s="375"/>
      <c r="U252" s="375"/>
      <c r="V252" s="375"/>
      <c r="W252" s="375"/>
      <c r="X252" s="375"/>
      <c r="Y252" s="375"/>
      <c r="Z252" s="375"/>
      <c r="AA252" s="375"/>
      <c r="AB252" s="375"/>
      <c r="AC252" s="375"/>
      <c r="AD252" s="375"/>
      <c r="AE252" s="375"/>
      <c r="AF252" s="375"/>
      <c r="AG252" s="375"/>
      <c r="AH252" s="376"/>
      <c r="AI252" s="363"/>
      <c r="AJ252" s="363"/>
      <c r="AK252" s="363"/>
      <c r="AL252" s="363"/>
      <c r="AM252" s="363"/>
      <c r="AN252" s="363"/>
      <c r="AO252" s="278"/>
    </row>
    <row r="253" spans="1:41" s="38" customFormat="1" ht="45" customHeight="1">
      <c r="A253" s="278"/>
      <c r="B253" s="224"/>
      <c r="C253" s="359">
        <v>12</v>
      </c>
      <c r="D253" s="359"/>
      <c r="E253" s="374" t="s">
        <v>669</v>
      </c>
      <c r="F253" s="375"/>
      <c r="G253" s="375"/>
      <c r="H253" s="375"/>
      <c r="I253" s="375"/>
      <c r="J253" s="375"/>
      <c r="K253" s="375"/>
      <c r="L253" s="375"/>
      <c r="M253" s="375"/>
      <c r="N253" s="375"/>
      <c r="O253" s="375"/>
      <c r="P253" s="375"/>
      <c r="Q253" s="375"/>
      <c r="R253" s="375"/>
      <c r="S253" s="375"/>
      <c r="T253" s="375"/>
      <c r="U253" s="375"/>
      <c r="V253" s="375"/>
      <c r="W253" s="375"/>
      <c r="X253" s="375"/>
      <c r="Y253" s="375"/>
      <c r="Z253" s="375"/>
      <c r="AA253" s="375"/>
      <c r="AB253" s="375"/>
      <c r="AC253" s="375"/>
      <c r="AD253" s="375"/>
      <c r="AE253" s="375"/>
      <c r="AF253" s="375"/>
      <c r="AG253" s="375"/>
      <c r="AH253" s="376"/>
      <c r="AI253" s="363"/>
      <c r="AJ253" s="363"/>
      <c r="AK253" s="363"/>
      <c r="AL253" s="363"/>
      <c r="AM253" s="363"/>
      <c r="AN253" s="363"/>
      <c r="AO253" s="278"/>
    </row>
    <row r="254" spans="1:41" s="38" customFormat="1" ht="30" customHeight="1">
      <c r="A254" s="278"/>
      <c r="B254" s="224"/>
      <c r="C254" s="380" t="s">
        <v>383</v>
      </c>
      <c r="D254" s="381"/>
      <c r="E254" s="381"/>
      <c r="F254" s="381"/>
      <c r="G254" s="381"/>
      <c r="H254" s="381"/>
      <c r="I254" s="381"/>
      <c r="J254" s="381"/>
      <c r="K254" s="381"/>
      <c r="L254" s="381"/>
      <c r="M254" s="381"/>
      <c r="N254" s="381"/>
      <c r="O254" s="381"/>
      <c r="P254" s="381"/>
      <c r="Q254" s="381"/>
      <c r="R254" s="381"/>
      <c r="S254" s="381"/>
      <c r="T254" s="381"/>
      <c r="U254" s="381"/>
      <c r="V254" s="381"/>
      <c r="W254" s="381"/>
      <c r="X254" s="381"/>
      <c r="Y254" s="381"/>
      <c r="Z254" s="381"/>
      <c r="AA254" s="381"/>
      <c r="AB254" s="381"/>
      <c r="AC254" s="381"/>
      <c r="AD254" s="381"/>
      <c r="AE254" s="381"/>
      <c r="AF254" s="381"/>
      <c r="AG254" s="381"/>
      <c r="AH254" s="381"/>
      <c r="AI254" s="381"/>
      <c r="AJ254" s="381"/>
      <c r="AK254" s="381"/>
      <c r="AL254" s="381"/>
      <c r="AM254" s="381"/>
      <c r="AN254" s="382"/>
      <c r="AO254" s="278"/>
    </row>
    <row r="255" spans="1:41" s="38" customFormat="1" ht="30" customHeight="1">
      <c r="A255" s="278"/>
      <c r="B255" s="224"/>
      <c r="C255" s="374" t="s">
        <v>384</v>
      </c>
      <c r="D255" s="375"/>
      <c r="E255" s="375"/>
      <c r="F255" s="375"/>
      <c r="G255" s="375"/>
      <c r="H255" s="375"/>
      <c r="I255" s="375"/>
      <c r="J255" s="375"/>
      <c r="K255" s="375"/>
      <c r="L255" s="375"/>
      <c r="M255" s="375"/>
      <c r="N255" s="375"/>
      <c r="O255" s="375"/>
      <c r="P255" s="375"/>
      <c r="Q255" s="375"/>
      <c r="R255" s="375"/>
      <c r="S255" s="375"/>
      <c r="T255" s="375"/>
      <c r="U255" s="375"/>
      <c r="V255" s="375"/>
      <c r="W255" s="375"/>
      <c r="X255" s="375"/>
      <c r="Y255" s="375"/>
      <c r="Z255" s="375"/>
      <c r="AA255" s="375"/>
      <c r="AB255" s="375"/>
      <c r="AC255" s="375"/>
      <c r="AD255" s="375"/>
      <c r="AE255" s="375"/>
      <c r="AF255" s="375"/>
      <c r="AG255" s="375"/>
      <c r="AH255" s="375"/>
      <c r="AI255" s="375"/>
      <c r="AJ255" s="375"/>
      <c r="AK255" s="375"/>
      <c r="AL255" s="375"/>
      <c r="AM255" s="375"/>
      <c r="AN255" s="376"/>
      <c r="AO255" s="278"/>
    </row>
    <row r="256" spans="1:41" s="38" customFormat="1" ht="30" customHeight="1">
      <c r="A256" s="278"/>
      <c r="B256" s="224"/>
      <c r="C256" s="374" t="s">
        <v>385</v>
      </c>
      <c r="D256" s="375"/>
      <c r="E256" s="375"/>
      <c r="F256" s="375"/>
      <c r="G256" s="375"/>
      <c r="H256" s="375"/>
      <c r="I256" s="375"/>
      <c r="J256" s="375"/>
      <c r="K256" s="375"/>
      <c r="L256" s="375"/>
      <c r="M256" s="375"/>
      <c r="N256" s="375"/>
      <c r="O256" s="375"/>
      <c r="P256" s="375"/>
      <c r="Q256" s="375"/>
      <c r="R256" s="375"/>
      <c r="S256" s="375"/>
      <c r="T256" s="375"/>
      <c r="U256" s="375"/>
      <c r="V256" s="375"/>
      <c r="W256" s="375"/>
      <c r="X256" s="375"/>
      <c r="Y256" s="375"/>
      <c r="Z256" s="375"/>
      <c r="AA256" s="375"/>
      <c r="AB256" s="375"/>
      <c r="AC256" s="375"/>
      <c r="AD256" s="375"/>
      <c r="AE256" s="375"/>
      <c r="AF256" s="375"/>
      <c r="AG256" s="375"/>
      <c r="AH256" s="375"/>
      <c r="AI256" s="375"/>
      <c r="AJ256" s="375"/>
      <c r="AK256" s="375"/>
      <c r="AL256" s="375"/>
      <c r="AM256" s="375"/>
      <c r="AN256" s="376"/>
      <c r="AO256" s="278"/>
    </row>
    <row r="257" spans="1:41" s="38" customFormat="1" ht="30" customHeight="1">
      <c r="A257" s="278"/>
      <c r="B257" s="224"/>
      <c r="C257" s="374" t="s">
        <v>386</v>
      </c>
      <c r="D257" s="375"/>
      <c r="E257" s="375"/>
      <c r="F257" s="375"/>
      <c r="G257" s="375"/>
      <c r="H257" s="375"/>
      <c r="I257" s="375"/>
      <c r="J257" s="375"/>
      <c r="K257" s="375"/>
      <c r="L257" s="375"/>
      <c r="M257" s="375"/>
      <c r="N257" s="375"/>
      <c r="O257" s="375"/>
      <c r="P257" s="375"/>
      <c r="Q257" s="375"/>
      <c r="R257" s="375"/>
      <c r="S257" s="375"/>
      <c r="T257" s="375"/>
      <c r="U257" s="375"/>
      <c r="V257" s="375"/>
      <c r="W257" s="375"/>
      <c r="X257" s="375"/>
      <c r="Y257" s="375"/>
      <c r="Z257" s="375"/>
      <c r="AA257" s="375"/>
      <c r="AB257" s="375"/>
      <c r="AC257" s="375"/>
      <c r="AD257" s="375"/>
      <c r="AE257" s="375"/>
      <c r="AF257" s="375"/>
      <c r="AG257" s="375"/>
      <c r="AH257" s="375"/>
      <c r="AI257" s="375"/>
      <c r="AJ257" s="375"/>
      <c r="AK257" s="375"/>
      <c r="AL257" s="375"/>
      <c r="AM257" s="375"/>
      <c r="AN257" s="376"/>
      <c r="AO257" s="278"/>
    </row>
    <row r="258" spans="1:41">
      <c r="A258" s="203"/>
      <c r="B258" s="203"/>
      <c r="C258" s="579" t="s">
        <v>653</v>
      </c>
      <c r="D258" s="579"/>
      <c r="E258" s="579"/>
      <c r="F258" s="579"/>
      <c r="G258" s="579"/>
      <c r="H258" s="579"/>
      <c r="I258" s="579"/>
      <c r="J258" s="579"/>
      <c r="K258" s="579"/>
      <c r="L258" s="579"/>
      <c r="M258" s="579"/>
      <c r="N258" s="579"/>
      <c r="O258" s="579"/>
      <c r="P258" s="579"/>
      <c r="Q258" s="579"/>
      <c r="R258" s="579"/>
      <c r="S258" s="579"/>
      <c r="T258" s="579"/>
      <c r="U258" s="579"/>
      <c r="V258" s="579"/>
      <c r="W258" s="579"/>
      <c r="X258" s="579"/>
      <c r="Y258" s="579"/>
      <c r="Z258" s="579"/>
      <c r="AA258" s="579"/>
      <c r="AB258" s="579"/>
      <c r="AC258" s="579"/>
      <c r="AD258" s="579"/>
      <c r="AE258" s="579"/>
      <c r="AF258" s="579"/>
      <c r="AG258" s="579"/>
      <c r="AH258" s="579"/>
      <c r="AI258" s="579"/>
      <c r="AJ258" s="579"/>
      <c r="AK258" s="579"/>
      <c r="AL258" s="579"/>
      <c r="AM258" s="579"/>
      <c r="AN258" s="579"/>
      <c r="AO258" s="203"/>
    </row>
    <row r="259" spans="1:41" ht="10.5" customHeight="1">
      <c r="A259" s="203"/>
      <c r="B259" s="203"/>
      <c r="C259" s="203"/>
      <c r="D259" s="203"/>
      <c r="E259" s="203"/>
      <c r="F259" s="203"/>
      <c r="G259" s="203"/>
      <c r="H259" s="203"/>
      <c r="I259" s="203"/>
      <c r="J259" s="203"/>
      <c r="K259" s="203"/>
      <c r="L259" s="203"/>
      <c r="M259" s="203"/>
      <c r="N259" s="203"/>
      <c r="O259" s="203"/>
      <c r="P259" s="203"/>
      <c r="Q259" s="203"/>
      <c r="R259" s="203"/>
      <c r="S259" s="203"/>
      <c r="T259" s="203"/>
      <c r="U259" s="203"/>
      <c r="V259" s="203"/>
      <c r="W259" s="203"/>
      <c r="X259" s="203"/>
      <c r="Y259" s="203"/>
      <c r="Z259" s="203"/>
      <c r="AA259" s="203"/>
      <c r="AB259" s="203"/>
      <c r="AC259" s="203"/>
      <c r="AD259" s="203"/>
      <c r="AE259" s="203"/>
      <c r="AF259" s="203"/>
      <c r="AG259" s="203"/>
      <c r="AH259" s="203"/>
      <c r="AI259" s="203"/>
      <c r="AJ259" s="203"/>
      <c r="AK259" s="203"/>
      <c r="AL259" s="203"/>
      <c r="AM259" s="203"/>
      <c r="AN259" s="203"/>
      <c r="AO259" s="203"/>
    </row>
    <row r="260" spans="1:41" ht="10.5" customHeight="1">
      <c r="A260" s="203"/>
      <c r="B260" s="203"/>
      <c r="C260" s="211"/>
      <c r="D260" s="211"/>
      <c r="E260" s="206"/>
      <c r="F260" s="206"/>
      <c r="G260" s="206"/>
      <c r="H260" s="206"/>
      <c r="I260" s="206"/>
      <c r="J260" s="206"/>
      <c r="K260" s="206"/>
      <c r="L260" s="206"/>
      <c r="M260" s="206"/>
      <c r="N260" s="206"/>
      <c r="O260" s="206"/>
      <c r="P260" s="206"/>
      <c r="Q260" s="206"/>
      <c r="R260" s="206"/>
      <c r="S260" s="206"/>
      <c r="T260" s="206"/>
      <c r="U260" s="206"/>
      <c r="V260" s="206"/>
      <c r="W260" s="206"/>
      <c r="X260" s="206"/>
      <c r="Y260" s="206"/>
      <c r="Z260" s="206"/>
      <c r="AA260" s="206"/>
      <c r="AB260" s="206"/>
      <c r="AC260" s="206"/>
      <c r="AD260" s="206"/>
      <c r="AE260" s="206"/>
      <c r="AF260" s="206"/>
      <c r="AG260" s="206"/>
      <c r="AH260" s="206"/>
      <c r="AI260" s="211"/>
      <c r="AJ260" s="211"/>
      <c r="AK260" s="211"/>
      <c r="AL260" s="211"/>
      <c r="AM260" s="211"/>
      <c r="AN260" s="211"/>
      <c r="AO260" s="203"/>
    </row>
    <row r="261" spans="1:41" ht="17.25" customHeight="1">
      <c r="A261" s="209"/>
      <c r="B261" s="226" t="s">
        <v>270</v>
      </c>
      <c r="C261" s="211"/>
      <c r="D261" s="211"/>
      <c r="E261" s="211"/>
      <c r="F261" s="211"/>
      <c r="G261" s="211"/>
      <c r="H261" s="211"/>
      <c r="I261" s="211"/>
      <c r="J261" s="211"/>
      <c r="K261" s="211"/>
      <c r="L261" s="211"/>
      <c r="M261" s="211"/>
      <c r="N261" s="211"/>
      <c r="O261" s="211"/>
      <c r="P261" s="211"/>
      <c r="Q261" s="211"/>
      <c r="R261" s="211"/>
      <c r="S261" s="211"/>
      <c r="T261" s="211"/>
      <c r="U261" s="284"/>
      <c r="V261" s="284"/>
      <c r="W261" s="284"/>
      <c r="X261" s="284"/>
      <c r="Y261" s="284"/>
      <c r="Z261" s="284"/>
      <c r="AA261" s="284"/>
      <c r="AB261" s="284"/>
      <c r="AC261" s="284"/>
      <c r="AD261" s="284"/>
      <c r="AE261" s="284"/>
      <c r="AF261" s="284"/>
      <c r="AG261" s="284"/>
      <c r="AH261" s="284"/>
      <c r="AI261" s="284"/>
      <c r="AJ261" s="284"/>
      <c r="AK261" s="284"/>
      <c r="AL261" s="284"/>
      <c r="AM261" s="284"/>
      <c r="AN261" s="284"/>
      <c r="AO261" s="203"/>
    </row>
    <row r="262" spans="1:41" ht="10.5" customHeight="1">
      <c r="A262" s="203"/>
      <c r="B262" s="203"/>
      <c r="C262" s="211"/>
      <c r="D262" s="211"/>
      <c r="E262" s="206"/>
      <c r="F262" s="206"/>
      <c r="G262" s="206"/>
      <c r="H262" s="206"/>
      <c r="I262" s="206"/>
      <c r="J262" s="206"/>
      <c r="K262" s="206"/>
      <c r="L262" s="206"/>
      <c r="M262" s="206"/>
      <c r="N262" s="206"/>
      <c r="O262" s="206"/>
      <c r="P262" s="206"/>
      <c r="Q262" s="206"/>
      <c r="R262" s="206"/>
      <c r="S262" s="206"/>
      <c r="T262" s="206"/>
      <c r="U262" s="206"/>
      <c r="V262" s="206"/>
      <c r="W262" s="206"/>
      <c r="X262" s="206"/>
      <c r="Y262" s="206"/>
      <c r="Z262" s="206"/>
      <c r="AA262" s="206"/>
      <c r="AB262" s="206"/>
      <c r="AC262" s="206"/>
      <c r="AD262" s="206"/>
      <c r="AE262" s="206"/>
      <c r="AF262" s="206"/>
      <c r="AG262" s="206"/>
      <c r="AH262" s="206"/>
      <c r="AI262" s="211"/>
      <c r="AJ262" s="211"/>
      <c r="AK262" s="211"/>
      <c r="AL262" s="211"/>
      <c r="AM262" s="211"/>
      <c r="AN262" s="211"/>
      <c r="AO262" s="203"/>
    </row>
    <row r="263" spans="1:41" ht="17.25" customHeight="1">
      <c r="A263" s="203"/>
      <c r="B263" s="203"/>
      <c r="C263" s="203" t="s">
        <v>637</v>
      </c>
      <c r="D263" s="203"/>
      <c r="E263" s="203"/>
      <c r="F263" s="203"/>
      <c r="G263" s="203"/>
      <c r="H263" s="203"/>
      <c r="I263" s="203"/>
      <c r="J263" s="203"/>
      <c r="K263" s="203"/>
      <c r="L263" s="203"/>
      <c r="M263" s="203"/>
      <c r="N263" s="203"/>
      <c r="O263" s="203"/>
      <c r="P263" s="203"/>
      <c r="Q263" s="203"/>
      <c r="R263" s="203"/>
      <c r="S263" s="203"/>
      <c r="T263" s="203"/>
      <c r="U263" s="203"/>
      <c r="V263" s="203"/>
      <c r="W263" s="203"/>
      <c r="X263" s="203"/>
      <c r="Y263" s="203"/>
      <c r="Z263" s="203"/>
      <c r="AA263" s="203"/>
      <c r="AB263" s="203"/>
      <c r="AC263" s="203"/>
      <c r="AD263" s="203"/>
      <c r="AE263" s="203"/>
      <c r="AF263" s="203"/>
      <c r="AG263" s="203"/>
      <c r="AH263" s="203"/>
      <c r="AI263" s="203"/>
      <c r="AJ263" s="203"/>
      <c r="AK263" s="203"/>
      <c r="AL263" s="203"/>
      <c r="AM263" s="203"/>
      <c r="AN263" s="203"/>
      <c r="AO263" s="203"/>
    </row>
    <row r="264" spans="1:41" ht="60" customHeight="1">
      <c r="A264" s="286"/>
      <c r="B264" s="286"/>
      <c r="C264" s="359">
        <v>1</v>
      </c>
      <c r="D264" s="359"/>
      <c r="E264" s="361" t="s">
        <v>641</v>
      </c>
      <c r="F264" s="361"/>
      <c r="G264" s="361"/>
      <c r="H264" s="361"/>
      <c r="I264" s="361"/>
      <c r="J264" s="361"/>
      <c r="K264" s="361"/>
      <c r="L264" s="361"/>
      <c r="M264" s="361"/>
      <c r="N264" s="361"/>
      <c r="O264" s="361"/>
      <c r="P264" s="361"/>
      <c r="Q264" s="361"/>
      <c r="R264" s="361"/>
      <c r="S264" s="361"/>
      <c r="T264" s="361"/>
      <c r="U264" s="361"/>
      <c r="V264" s="361"/>
      <c r="W264" s="361"/>
      <c r="X264" s="361"/>
      <c r="Y264" s="361"/>
      <c r="Z264" s="361"/>
      <c r="AA264" s="361"/>
      <c r="AB264" s="361"/>
      <c r="AC264" s="361"/>
      <c r="AD264" s="361"/>
      <c r="AE264" s="361"/>
      <c r="AF264" s="361"/>
      <c r="AG264" s="361"/>
      <c r="AH264" s="361"/>
      <c r="AI264" s="363"/>
      <c r="AJ264" s="363"/>
      <c r="AK264" s="363"/>
      <c r="AL264" s="363"/>
      <c r="AM264" s="363"/>
      <c r="AN264" s="363"/>
      <c r="AO264" s="203"/>
    </row>
    <row r="265" spans="1:41" ht="14.55" customHeight="1">
      <c r="A265" s="286"/>
      <c r="B265" s="286"/>
      <c r="C265" s="287"/>
      <c r="D265" s="287"/>
      <c r="E265" s="288"/>
      <c r="F265" s="288"/>
      <c r="G265" s="288"/>
      <c r="H265" s="288"/>
      <c r="I265" s="288"/>
      <c r="J265" s="288"/>
      <c r="K265" s="288"/>
      <c r="L265" s="288"/>
      <c r="M265" s="288"/>
      <c r="N265" s="288"/>
      <c r="O265" s="288"/>
      <c r="P265" s="288"/>
      <c r="Q265" s="288"/>
      <c r="R265" s="288"/>
      <c r="S265" s="288"/>
      <c r="T265" s="288"/>
      <c r="U265" s="288"/>
      <c r="V265" s="288"/>
      <c r="W265" s="288"/>
      <c r="X265" s="288"/>
      <c r="Y265" s="288"/>
      <c r="Z265" s="288"/>
      <c r="AA265" s="288"/>
      <c r="AB265" s="288"/>
      <c r="AC265" s="288"/>
      <c r="AD265" s="288"/>
      <c r="AE265" s="288"/>
      <c r="AF265" s="288"/>
      <c r="AG265" s="288"/>
      <c r="AH265" s="288"/>
      <c r="AI265" s="289"/>
      <c r="AJ265" s="289"/>
      <c r="AK265" s="289"/>
      <c r="AL265" s="289"/>
      <c r="AM265" s="289"/>
      <c r="AN265" s="289"/>
      <c r="AO265" s="203"/>
    </row>
    <row r="266" spans="1:41" ht="17.25" customHeight="1">
      <c r="A266" s="203"/>
      <c r="B266" s="203"/>
      <c r="C266" s="203" t="s">
        <v>224</v>
      </c>
      <c r="D266" s="203"/>
      <c r="E266" s="203"/>
      <c r="F266" s="203"/>
      <c r="G266" s="203"/>
      <c r="H266" s="203"/>
      <c r="I266" s="203"/>
      <c r="J266" s="203"/>
      <c r="K266" s="203"/>
      <c r="L266" s="203"/>
      <c r="M266" s="203"/>
      <c r="N266" s="203"/>
      <c r="O266" s="203"/>
      <c r="P266" s="203"/>
      <c r="Q266" s="203"/>
      <c r="R266" s="203"/>
      <c r="S266" s="203"/>
      <c r="T266" s="203"/>
      <c r="U266" s="203"/>
      <c r="V266" s="203"/>
      <c r="W266" s="203"/>
      <c r="X266" s="203"/>
      <c r="Y266" s="203"/>
      <c r="Z266" s="203"/>
      <c r="AA266" s="203"/>
      <c r="AB266" s="203"/>
      <c r="AC266" s="203"/>
      <c r="AD266" s="203"/>
      <c r="AE266" s="203"/>
      <c r="AF266" s="203"/>
      <c r="AG266" s="203"/>
      <c r="AH266" s="203"/>
      <c r="AI266" s="203"/>
      <c r="AJ266" s="203"/>
      <c r="AK266" s="203"/>
      <c r="AL266" s="203"/>
      <c r="AM266" s="203"/>
      <c r="AN266" s="203"/>
      <c r="AO266" s="203"/>
    </row>
    <row r="267" spans="1:41" ht="30" customHeight="1">
      <c r="A267" s="209"/>
      <c r="B267" s="209"/>
      <c r="C267" s="359">
        <v>1</v>
      </c>
      <c r="D267" s="359"/>
      <c r="E267" s="361" t="s">
        <v>225</v>
      </c>
      <c r="F267" s="361"/>
      <c r="G267" s="361"/>
      <c r="H267" s="361"/>
      <c r="I267" s="361"/>
      <c r="J267" s="361"/>
      <c r="K267" s="361"/>
      <c r="L267" s="361"/>
      <c r="M267" s="361"/>
      <c r="N267" s="361"/>
      <c r="O267" s="361"/>
      <c r="P267" s="361"/>
      <c r="Q267" s="361"/>
      <c r="R267" s="361"/>
      <c r="S267" s="361"/>
      <c r="T267" s="361"/>
      <c r="U267" s="361"/>
      <c r="V267" s="361"/>
      <c r="W267" s="361"/>
      <c r="X267" s="361"/>
      <c r="Y267" s="361"/>
      <c r="Z267" s="361"/>
      <c r="AA267" s="361"/>
      <c r="AB267" s="361"/>
      <c r="AC267" s="361"/>
      <c r="AD267" s="361"/>
      <c r="AE267" s="361"/>
      <c r="AF267" s="361"/>
      <c r="AG267" s="361"/>
      <c r="AH267" s="361"/>
      <c r="AI267" s="363"/>
      <c r="AJ267" s="363"/>
      <c r="AK267" s="363"/>
      <c r="AL267" s="363"/>
      <c r="AM267" s="363"/>
      <c r="AN267" s="363"/>
      <c r="AO267" s="203"/>
    </row>
    <row r="268" spans="1:41" ht="30" customHeight="1">
      <c r="A268" s="209"/>
      <c r="B268" s="209"/>
      <c r="C268" s="359">
        <v>2</v>
      </c>
      <c r="D268" s="359"/>
      <c r="E268" s="361" t="s">
        <v>226</v>
      </c>
      <c r="F268" s="361"/>
      <c r="G268" s="361"/>
      <c r="H268" s="361"/>
      <c r="I268" s="361"/>
      <c r="J268" s="361"/>
      <c r="K268" s="361"/>
      <c r="L268" s="361"/>
      <c r="M268" s="361"/>
      <c r="N268" s="361"/>
      <c r="O268" s="361"/>
      <c r="P268" s="361"/>
      <c r="Q268" s="361"/>
      <c r="R268" s="361"/>
      <c r="S268" s="361"/>
      <c r="T268" s="361"/>
      <c r="U268" s="361"/>
      <c r="V268" s="361"/>
      <c r="W268" s="361"/>
      <c r="X268" s="361"/>
      <c r="Y268" s="361"/>
      <c r="Z268" s="361"/>
      <c r="AA268" s="361"/>
      <c r="AB268" s="361"/>
      <c r="AC268" s="361"/>
      <c r="AD268" s="361"/>
      <c r="AE268" s="361"/>
      <c r="AF268" s="361"/>
      <c r="AG268" s="361"/>
      <c r="AH268" s="361"/>
      <c r="AI268" s="363"/>
      <c r="AJ268" s="363"/>
      <c r="AK268" s="363"/>
      <c r="AL268" s="363"/>
      <c r="AM268" s="363"/>
      <c r="AN268" s="363"/>
      <c r="AO268" s="203"/>
    </row>
    <row r="269" spans="1:41" ht="44.25" customHeight="1">
      <c r="A269" s="203"/>
      <c r="B269" s="203"/>
      <c r="C269" s="203"/>
      <c r="D269" s="203"/>
      <c r="E269" s="581" t="s">
        <v>227</v>
      </c>
      <c r="F269" s="582"/>
      <c r="G269" s="582"/>
      <c r="H269" s="582"/>
      <c r="I269" s="582"/>
      <c r="J269" s="582"/>
      <c r="K269" s="582"/>
      <c r="L269" s="582"/>
      <c r="M269" s="582"/>
      <c r="N269" s="582"/>
      <c r="O269" s="582"/>
      <c r="P269" s="582"/>
      <c r="Q269" s="582"/>
      <c r="R269" s="582"/>
      <c r="S269" s="582"/>
      <c r="T269" s="582"/>
      <c r="U269" s="582"/>
      <c r="V269" s="582"/>
      <c r="W269" s="582"/>
      <c r="X269" s="582"/>
      <c r="Y269" s="582"/>
      <c r="Z269" s="582"/>
      <c r="AA269" s="582"/>
      <c r="AB269" s="582"/>
      <c r="AC269" s="582"/>
      <c r="AD269" s="582"/>
      <c r="AE269" s="582"/>
      <c r="AF269" s="582"/>
      <c r="AG269" s="582"/>
      <c r="AH269" s="582"/>
      <c r="AI269" s="582"/>
      <c r="AJ269" s="582"/>
      <c r="AK269" s="582"/>
      <c r="AL269" s="582"/>
      <c r="AM269" s="582"/>
      <c r="AN269" s="582"/>
      <c r="AO269" s="203"/>
    </row>
    <row r="270" spans="1:41" ht="7.5" customHeight="1">
      <c r="A270" s="209"/>
      <c r="B270" s="209"/>
      <c r="C270" s="211"/>
      <c r="D270" s="211"/>
      <c r="E270" s="211"/>
      <c r="F270" s="211"/>
      <c r="G270" s="211"/>
      <c r="H270" s="211"/>
      <c r="I270" s="211"/>
      <c r="J270" s="211"/>
      <c r="K270" s="211"/>
      <c r="L270" s="211"/>
      <c r="M270" s="211"/>
      <c r="N270" s="211"/>
      <c r="O270" s="211"/>
      <c r="P270" s="211"/>
      <c r="Q270" s="211"/>
      <c r="R270" s="211"/>
      <c r="S270" s="211"/>
      <c r="T270" s="211"/>
      <c r="U270" s="211"/>
      <c r="V270" s="211"/>
      <c r="W270" s="211"/>
      <c r="X270" s="211"/>
      <c r="Y270" s="211"/>
      <c r="Z270" s="211"/>
      <c r="AA270" s="211"/>
      <c r="AB270" s="211"/>
      <c r="AC270" s="211"/>
      <c r="AD270" s="211"/>
      <c r="AE270" s="211"/>
      <c r="AF270" s="211"/>
      <c r="AG270" s="211"/>
      <c r="AH270" s="211"/>
      <c r="AI270" s="211"/>
      <c r="AJ270" s="211"/>
      <c r="AK270" s="211"/>
      <c r="AL270" s="211"/>
      <c r="AM270" s="211"/>
      <c r="AN270" s="211"/>
      <c r="AO270" s="203"/>
    </row>
    <row r="271" spans="1:41" s="37" customFormat="1" ht="30" customHeight="1">
      <c r="A271" s="213"/>
      <c r="B271" s="213"/>
      <c r="C271" s="227" t="s">
        <v>376</v>
      </c>
      <c r="D271" s="224"/>
      <c r="E271" s="224"/>
      <c r="F271" s="224"/>
      <c r="G271" s="224"/>
      <c r="H271" s="224"/>
      <c r="I271" s="224"/>
      <c r="J271" s="224"/>
      <c r="K271" s="224"/>
      <c r="L271" s="224"/>
      <c r="M271" s="224"/>
      <c r="N271" s="224"/>
      <c r="O271" s="224"/>
      <c r="P271" s="224"/>
      <c r="Q271" s="224"/>
      <c r="R271" s="224"/>
      <c r="S271" s="224"/>
      <c r="T271" s="224"/>
      <c r="U271" s="285"/>
      <c r="V271" s="285"/>
      <c r="W271" s="285"/>
      <c r="X271" s="285"/>
      <c r="Y271" s="285"/>
      <c r="Z271" s="285"/>
      <c r="AA271" s="285"/>
      <c r="AB271" s="285"/>
      <c r="AC271" s="285"/>
      <c r="AD271" s="285"/>
      <c r="AE271" s="285"/>
      <c r="AF271" s="285"/>
      <c r="AG271" s="285"/>
      <c r="AH271" s="285"/>
      <c r="AI271" s="285"/>
      <c r="AJ271" s="285"/>
      <c r="AK271" s="285"/>
      <c r="AL271" s="285"/>
      <c r="AM271" s="285"/>
      <c r="AN271" s="285"/>
      <c r="AO271" s="213"/>
    </row>
    <row r="272" spans="1:41" s="37" customFormat="1" ht="30" customHeight="1">
      <c r="A272" s="213"/>
      <c r="B272" s="213"/>
      <c r="C272" s="377">
        <v>1</v>
      </c>
      <c r="D272" s="379"/>
      <c r="E272" s="374" t="s">
        <v>377</v>
      </c>
      <c r="F272" s="375"/>
      <c r="G272" s="375"/>
      <c r="H272" s="375"/>
      <c r="I272" s="375"/>
      <c r="J272" s="375"/>
      <c r="K272" s="375"/>
      <c r="L272" s="375"/>
      <c r="M272" s="375"/>
      <c r="N272" s="375"/>
      <c r="O272" s="375"/>
      <c r="P272" s="375"/>
      <c r="Q272" s="375"/>
      <c r="R272" s="375"/>
      <c r="S272" s="375"/>
      <c r="T272" s="375"/>
      <c r="U272" s="375"/>
      <c r="V272" s="375"/>
      <c r="W272" s="375"/>
      <c r="X272" s="375"/>
      <c r="Y272" s="375"/>
      <c r="Z272" s="375"/>
      <c r="AA272" s="375"/>
      <c r="AB272" s="375"/>
      <c r="AC272" s="375"/>
      <c r="AD272" s="375"/>
      <c r="AE272" s="375"/>
      <c r="AF272" s="375"/>
      <c r="AG272" s="375"/>
      <c r="AH272" s="376"/>
      <c r="AI272" s="503"/>
      <c r="AJ272" s="504"/>
      <c r="AK272" s="504"/>
      <c r="AL272" s="504"/>
      <c r="AM272" s="504"/>
      <c r="AN272" s="505"/>
      <c r="AO272" s="213"/>
    </row>
    <row r="273" spans="1:41" s="37" customFormat="1" ht="30" customHeight="1">
      <c r="A273" s="213"/>
      <c r="B273" s="213"/>
      <c r="C273" s="377">
        <v>2</v>
      </c>
      <c r="D273" s="379"/>
      <c r="E273" s="374" t="s">
        <v>378</v>
      </c>
      <c r="F273" s="375"/>
      <c r="G273" s="375"/>
      <c r="H273" s="375"/>
      <c r="I273" s="375"/>
      <c r="J273" s="375"/>
      <c r="K273" s="375"/>
      <c r="L273" s="375"/>
      <c r="M273" s="375"/>
      <c r="N273" s="375"/>
      <c r="O273" s="375"/>
      <c r="P273" s="375"/>
      <c r="Q273" s="375"/>
      <c r="R273" s="375"/>
      <c r="S273" s="375"/>
      <c r="T273" s="375"/>
      <c r="U273" s="375"/>
      <c r="V273" s="375"/>
      <c r="W273" s="375"/>
      <c r="X273" s="375"/>
      <c r="Y273" s="375"/>
      <c r="Z273" s="375"/>
      <c r="AA273" s="375"/>
      <c r="AB273" s="375"/>
      <c r="AC273" s="375"/>
      <c r="AD273" s="375"/>
      <c r="AE273" s="375"/>
      <c r="AF273" s="375"/>
      <c r="AG273" s="375"/>
      <c r="AH273" s="376"/>
      <c r="AI273" s="503"/>
      <c r="AJ273" s="504"/>
      <c r="AK273" s="504"/>
      <c r="AL273" s="504"/>
      <c r="AM273" s="504"/>
      <c r="AN273" s="505"/>
      <c r="AO273" s="213"/>
    </row>
    <row r="274" spans="1:41" s="37" customFormat="1">
      <c r="A274" s="213"/>
      <c r="B274" s="213"/>
      <c r="C274" s="213"/>
      <c r="D274" s="213"/>
      <c r="E274" s="213"/>
      <c r="F274" s="213"/>
      <c r="G274" s="213"/>
      <c r="H274" s="213"/>
      <c r="I274" s="213"/>
      <c r="J274" s="213"/>
      <c r="K274" s="213"/>
      <c r="L274" s="213"/>
      <c r="M274" s="213"/>
      <c r="N274" s="213"/>
      <c r="O274" s="213"/>
      <c r="P274" s="213"/>
      <c r="Q274" s="213"/>
      <c r="R274" s="213"/>
      <c r="S274" s="213"/>
      <c r="T274" s="213"/>
      <c r="U274" s="213"/>
      <c r="V274" s="213"/>
      <c r="W274" s="213"/>
      <c r="X274" s="213"/>
      <c r="Y274" s="213"/>
      <c r="Z274" s="213"/>
      <c r="AA274" s="213"/>
      <c r="AB274" s="213"/>
      <c r="AC274" s="213"/>
      <c r="AD274" s="213"/>
      <c r="AE274" s="213"/>
      <c r="AF274" s="213"/>
      <c r="AG274" s="213"/>
      <c r="AH274" s="213"/>
      <c r="AI274" s="213"/>
      <c r="AJ274" s="213"/>
      <c r="AK274" s="213"/>
      <c r="AL274" s="213"/>
      <c r="AM274" s="213"/>
      <c r="AN274" s="213"/>
      <c r="AO274" s="213"/>
    </row>
    <row r="275" spans="1:41" s="37" customFormat="1" ht="30" customHeight="1">
      <c r="A275" s="213"/>
      <c r="B275" s="213"/>
      <c r="C275" s="227" t="s">
        <v>379</v>
      </c>
      <c r="D275" s="224"/>
      <c r="E275" s="224"/>
      <c r="F275" s="224"/>
      <c r="G275" s="224"/>
      <c r="H275" s="224"/>
      <c r="I275" s="224"/>
      <c r="J275" s="224"/>
      <c r="K275" s="224"/>
      <c r="L275" s="224"/>
      <c r="M275" s="224"/>
      <c r="N275" s="224"/>
      <c r="O275" s="224"/>
      <c r="P275" s="224"/>
      <c r="Q275" s="224"/>
      <c r="R275" s="224"/>
      <c r="S275" s="224"/>
      <c r="T275" s="224"/>
      <c r="U275" s="285"/>
      <c r="V275" s="285"/>
      <c r="W275" s="285"/>
      <c r="X275" s="285"/>
      <c r="Y275" s="285"/>
      <c r="Z275" s="285"/>
      <c r="AA275" s="285"/>
      <c r="AB275" s="285"/>
      <c r="AC275" s="285"/>
      <c r="AD275" s="285"/>
      <c r="AE275" s="285"/>
      <c r="AF275" s="285"/>
      <c r="AG275" s="285"/>
      <c r="AH275" s="285"/>
      <c r="AI275" s="285"/>
      <c r="AJ275" s="285"/>
      <c r="AK275" s="285"/>
      <c r="AL275" s="285"/>
      <c r="AM275" s="285"/>
      <c r="AN275" s="285"/>
      <c r="AO275" s="213"/>
    </row>
    <row r="276" spans="1:41" s="37" customFormat="1" ht="30" customHeight="1">
      <c r="A276" s="213"/>
      <c r="B276" s="213"/>
      <c r="C276" s="377">
        <v>1</v>
      </c>
      <c r="D276" s="379"/>
      <c r="E276" s="374" t="s">
        <v>380</v>
      </c>
      <c r="F276" s="375"/>
      <c r="G276" s="375"/>
      <c r="H276" s="375"/>
      <c r="I276" s="375"/>
      <c r="J276" s="375"/>
      <c r="K276" s="375"/>
      <c r="L276" s="375"/>
      <c r="M276" s="375"/>
      <c r="N276" s="375"/>
      <c r="O276" s="375"/>
      <c r="P276" s="375"/>
      <c r="Q276" s="375"/>
      <c r="R276" s="375"/>
      <c r="S276" s="375"/>
      <c r="T276" s="375"/>
      <c r="U276" s="375"/>
      <c r="V276" s="375"/>
      <c r="W276" s="375"/>
      <c r="X276" s="375"/>
      <c r="Y276" s="375"/>
      <c r="Z276" s="375"/>
      <c r="AA276" s="375"/>
      <c r="AB276" s="375"/>
      <c r="AC276" s="375"/>
      <c r="AD276" s="375"/>
      <c r="AE276" s="375"/>
      <c r="AF276" s="375"/>
      <c r="AG276" s="375"/>
      <c r="AH276" s="376"/>
      <c r="AI276" s="503"/>
      <c r="AJ276" s="504"/>
      <c r="AK276" s="504"/>
      <c r="AL276" s="504"/>
      <c r="AM276" s="504"/>
      <c r="AN276" s="505"/>
      <c r="AO276" s="213"/>
    </row>
    <row r="277" spans="1:41" s="37" customFormat="1" ht="30" customHeight="1">
      <c r="A277" s="213"/>
      <c r="B277" s="213"/>
      <c r="C277" s="377">
        <v>2</v>
      </c>
      <c r="D277" s="379"/>
      <c r="E277" s="374" t="s">
        <v>381</v>
      </c>
      <c r="F277" s="375"/>
      <c r="G277" s="375"/>
      <c r="H277" s="375"/>
      <c r="I277" s="375"/>
      <c r="J277" s="375"/>
      <c r="K277" s="375"/>
      <c r="L277" s="375"/>
      <c r="M277" s="375"/>
      <c r="N277" s="375"/>
      <c r="O277" s="375"/>
      <c r="P277" s="375"/>
      <c r="Q277" s="375"/>
      <c r="R277" s="375"/>
      <c r="S277" s="375"/>
      <c r="T277" s="375"/>
      <c r="U277" s="375"/>
      <c r="V277" s="375"/>
      <c r="W277" s="375"/>
      <c r="X277" s="375"/>
      <c r="Y277" s="375"/>
      <c r="Z277" s="375"/>
      <c r="AA277" s="375"/>
      <c r="AB277" s="375"/>
      <c r="AC277" s="375"/>
      <c r="AD277" s="375"/>
      <c r="AE277" s="375"/>
      <c r="AF277" s="375"/>
      <c r="AG277" s="375"/>
      <c r="AH277" s="376"/>
      <c r="AI277" s="503"/>
      <c r="AJ277" s="504"/>
      <c r="AK277" s="504"/>
      <c r="AL277" s="504"/>
      <c r="AM277" s="504"/>
      <c r="AN277" s="505"/>
      <c r="AO277" s="213"/>
    </row>
    <row r="278" spans="1:41" s="37" customFormat="1" ht="15.45" customHeight="1">
      <c r="A278" s="213"/>
      <c r="B278" s="213"/>
      <c r="C278" s="287"/>
      <c r="D278" s="287"/>
      <c r="E278" s="288"/>
      <c r="F278" s="288"/>
      <c r="G278" s="288"/>
      <c r="H278" s="288"/>
      <c r="I278" s="288"/>
      <c r="J278" s="288"/>
      <c r="K278" s="288"/>
      <c r="L278" s="288"/>
      <c r="M278" s="288"/>
      <c r="N278" s="288"/>
      <c r="O278" s="288"/>
      <c r="P278" s="288"/>
      <c r="Q278" s="288"/>
      <c r="R278" s="288"/>
      <c r="S278" s="288"/>
      <c r="T278" s="288"/>
      <c r="U278" s="288"/>
      <c r="V278" s="288"/>
      <c r="W278" s="288"/>
      <c r="X278" s="288"/>
      <c r="Y278" s="288"/>
      <c r="Z278" s="288"/>
      <c r="AA278" s="288"/>
      <c r="AB278" s="288"/>
      <c r="AC278" s="288"/>
      <c r="AD278" s="288"/>
      <c r="AE278" s="288"/>
      <c r="AF278" s="288"/>
      <c r="AG278" s="288"/>
      <c r="AH278" s="288"/>
      <c r="AI278" s="289"/>
      <c r="AJ278" s="289"/>
      <c r="AK278" s="289"/>
      <c r="AL278" s="289"/>
      <c r="AM278" s="289"/>
      <c r="AN278" s="289"/>
      <c r="AO278" s="213"/>
    </row>
    <row r="279" spans="1:41" ht="17.25" customHeight="1">
      <c r="A279" s="203"/>
      <c r="B279" s="203"/>
      <c r="C279" s="203" t="s">
        <v>228</v>
      </c>
      <c r="D279" s="203"/>
      <c r="E279" s="203"/>
      <c r="F279" s="203"/>
      <c r="G279" s="203"/>
      <c r="H279" s="203"/>
      <c r="I279" s="203"/>
      <c r="J279" s="203"/>
      <c r="K279" s="203"/>
      <c r="L279" s="203"/>
      <c r="M279" s="203"/>
      <c r="N279" s="203"/>
      <c r="O279" s="203"/>
      <c r="P279" s="203"/>
      <c r="Q279" s="203"/>
      <c r="R279" s="203"/>
      <c r="S279" s="203"/>
      <c r="T279" s="203"/>
      <c r="U279" s="203"/>
      <c r="V279" s="203"/>
      <c r="W279" s="203"/>
      <c r="X279" s="203"/>
      <c r="Y279" s="203"/>
      <c r="Z279" s="203"/>
      <c r="AA279" s="203"/>
      <c r="AB279" s="203"/>
      <c r="AC279" s="203"/>
      <c r="AD279" s="203"/>
      <c r="AE279" s="203"/>
      <c r="AF279" s="203"/>
      <c r="AG279" s="203"/>
      <c r="AH279" s="203"/>
      <c r="AI279" s="203"/>
      <c r="AJ279" s="203"/>
      <c r="AK279" s="203"/>
      <c r="AL279" s="203"/>
      <c r="AM279" s="203"/>
      <c r="AN279" s="203"/>
      <c r="AO279" s="203"/>
    </row>
    <row r="280" spans="1:41" ht="45" customHeight="1">
      <c r="A280" s="203"/>
      <c r="B280" s="203"/>
      <c r="C280" s="359">
        <v>1</v>
      </c>
      <c r="D280" s="359"/>
      <c r="E280" s="361" t="s">
        <v>229</v>
      </c>
      <c r="F280" s="361"/>
      <c r="G280" s="361"/>
      <c r="H280" s="361"/>
      <c r="I280" s="361"/>
      <c r="J280" s="361"/>
      <c r="K280" s="361"/>
      <c r="L280" s="361"/>
      <c r="M280" s="361"/>
      <c r="N280" s="361"/>
      <c r="O280" s="361"/>
      <c r="P280" s="361"/>
      <c r="Q280" s="361"/>
      <c r="R280" s="361"/>
      <c r="S280" s="361"/>
      <c r="T280" s="361"/>
      <c r="U280" s="361"/>
      <c r="V280" s="361"/>
      <c r="W280" s="361"/>
      <c r="X280" s="361"/>
      <c r="Y280" s="361"/>
      <c r="Z280" s="361"/>
      <c r="AA280" s="361"/>
      <c r="AB280" s="361"/>
      <c r="AC280" s="361"/>
      <c r="AD280" s="361"/>
      <c r="AE280" s="361"/>
      <c r="AF280" s="361"/>
      <c r="AG280" s="361"/>
      <c r="AH280" s="361"/>
      <c r="AI280" s="363"/>
      <c r="AJ280" s="363"/>
      <c r="AK280" s="363"/>
      <c r="AL280" s="363"/>
      <c r="AM280" s="363"/>
      <c r="AN280" s="363"/>
      <c r="AO280" s="203"/>
    </row>
    <row r="281" spans="1:41" ht="30" customHeight="1">
      <c r="A281" s="203"/>
      <c r="B281" s="203"/>
      <c r="C281" s="359">
        <v>2</v>
      </c>
      <c r="D281" s="359"/>
      <c r="E281" s="361" t="s">
        <v>230</v>
      </c>
      <c r="F281" s="361"/>
      <c r="G281" s="361"/>
      <c r="H281" s="361"/>
      <c r="I281" s="361"/>
      <c r="J281" s="361"/>
      <c r="K281" s="361"/>
      <c r="L281" s="361"/>
      <c r="M281" s="361"/>
      <c r="N281" s="361"/>
      <c r="O281" s="361"/>
      <c r="P281" s="361"/>
      <c r="Q281" s="361"/>
      <c r="R281" s="361"/>
      <c r="S281" s="361"/>
      <c r="T281" s="361"/>
      <c r="U281" s="361"/>
      <c r="V281" s="361"/>
      <c r="W281" s="361"/>
      <c r="X281" s="361"/>
      <c r="Y281" s="361"/>
      <c r="Z281" s="361"/>
      <c r="AA281" s="361"/>
      <c r="AB281" s="361"/>
      <c r="AC281" s="361"/>
      <c r="AD281" s="361"/>
      <c r="AE281" s="361"/>
      <c r="AF281" s="361"/>
      <c r="AG281" s="361"/>
      <c r="AH281" s="361"/>
      <c r="AI281" s="363"/>
      <c r="AJ281" s="363"/>
      <c r="AK281" s="363"/>
      <c r="AL281" s="363"/>
      <c r="AM281" s="363"/>
      <c r="AN281" s="363"/>
      <c r="AO281" s="203"/>
    </row>
    <row r="282" spans="1:41" ht="30" customHeight="1">
      <c r="A282" s="203"/>
      <c r="B282" s="203"/>
      <c r="C282" s="359">
        <v>3</v>
      </c>
      <c r="D282" s="359"/>
      <c r="E282" s="361" t="s">
        <v>231</v>
      </c>
      <c r="F282" s="361"/>
      <c r="G282" s="361"/>
      <c r="H282" s="361"/>
      <c r="I282" s="361"/>
      <c r="J282" s="361"/>
      <c r="K282" s="361"/>
      <c r="L282" s="361"/>
      <c r="M282" s="361"/>
      <c r="N282" s="361"/>
      <c r="O282" s="361"/>
      <c r="P282" s="361"/>
      <c r="Q282" s="361"/>
      <c r="R282" s="361"/>
      <c r="S282" s="361"/>
      <c r="T282" s="361"/>
      <c r="U282" s="361"/>
      <c r="V282" s="361"/>
      <c r="W282" s="361"/>
      <c r="X282" s="361"/>
      <c r="Y282" s="361"/>
      <c r="Z282" s="361"/>
      <c r="AA282" s="361"/>
      <c r="AB282" s="361"/>
      <c r="AC282" s="361"/>
      <c r="AD282" s="361"/>
      <c r="AE282" s="361"/>
      <c r="AF282" s="361"/>
      <c r="AG282" s="361"/>
      <c r="AH282" s="361"/>
      <c r="AI282" s="363"/>
      <c r="AJ282" s="363"/>
      <c r="AK282" s="363"/>
      <c r="AL282" s="363"/>
      <c r="AM282" s="363"/>
      <c r="AN282" s="363"/>
      <c r="AO282" s="203"/>
    </row>
    <row r="283" spans="1:41" s="36" customFormat="1">
      <c r="A283" s="213"/>
      <c r="B283" s="213"/>
      <c r="C283" s="213"/>
      <c r="D283" s="213"/>
      <c r="E283" s="213"/>
      <c r="F283" s="213"/>
      <c r="G283" s="213"/>
      <c r="H283" s="213"/>
      <c r="I283" s="213"/>
      <c r="J283" s="213"/>
      <c r="K283" s="213"/>
      <c r="L283" s="213"/>
      <c r="M283" s="213"/>
      <c r="N283" s="213"/>
      <c r="O283" s="213"/>
      <c r="P283" s="213"/>
      <c r="Q283" s="213"/>
      <c r="R283" s="213"/>
      <c r="S283" s="213"/>
      <c r="T283" s="213"/>
      <c r="U283" s="213"/>
      <c r="V283" s="213"/>
      <c r="W283" s="213"/>
      <c r="X283" s="213"/>
      <c r="Y283" s="213"/>
      <c r="Z283" s="213"/>
      <c r="AA283" s="213"/>
      <c r="AB283" s="213"/>
      <c r="AC283" s="213"/>
      <c r="AD283" s="213"/>
      <c r="AE283" s="213"/>
      <c r="AF283" s="213"/>
      <c r="AG283" s="213"/>
      <c r="AH283" s="213"/>
      <c r="AI283" s="213"/>
      <c r="AJ283" s="213"/>
      <c r="AK283" s="213"/>
      <c r="AL283" s="213"/>
      <c r="AM283" s="213"/>
      <c r="AN283" s="213"/>
      <c r="AO283" s="213"/>
    </row>
    <row r="284" spans="1:41" ht="17.25" customHeight="1">
      <c r="A284" s="203"/>
      <c r="B284" s="203"/>
      <c r="C284" s="203" t="s">
        <v>68</v>
      </c>
      <c r="D284" s="203"/>
      <c r="E284" s="203"/>
      <c r="F284" s="203"/>
      <c r="G284" s="203"/>
      <c r="H284" s="203"/>
      <c r="I284" s="203"/>
      <c r="J284" s="203"/>
      <c r="K284" s="203"/>
      <c r="L284" s="203"/>
      <c r="M284" s="203"/>
      <c r="N284" s="203"/>
      <c r="O284" s="203"/>
      <c r="P284" s="203"/>
      <c r="Q284" s="203"/>
      <c r="R284" s="203"/>
      <c r="S284" s="203"/>
      <c r="T284" s="203"/>
      <c r="U284" s="203"/>
      <c r="V284" s="203"/>
      <c r="W284" s="203"/>
      <c r="X284" s="203"/>
      <c r="Y284" s="203"/>
      <c r="Z284" s="203"/>
      <c r="AA284" s="203"/>
      <c r="AB284" s="203"/>
      <c r="AC284" s="203"/>
      <c r="AD284" s="203"/>
      <c r="AE284" s="203"/>
      <c r="AF284" s="203"/>
      <c r="AG284" s="203"/>
      <c r="AH284" s="203"/>
      <c r="AI284" s="203"/>
      <c r="AJ284" s="203"/>
      <c r="AK284" s="203"/>
      <c r="AL284" s="203"/>
      <c r="AM284" s="203"/>
      <c r="AN284" s="203"/>
      <c r="AO284" s="203"/>
    </row>
    <row r="285" spans="1:41" ht="60" customHeight="1">
      <c r="A285" s="209"/>
      <c r="B285" s="209"/>
      <c r="C285" s="359">
        <v>1</v>
      </c>
      <c r="D285" s="359"/>
      <c r="E285" s="361" t="s">
        <v>629</v>
      </c>
      <c r="F285" s="361"/>
      <c r="G285" s="361"/>
      <c r="H285" s="361"/>
      <c r="I285" s="361"/>
      <c r="J285" s="361"/>
      <c r="K285" s="361"/>
      <c r="L285" s="361"/>
      <c r="M285" s="361"/>
      <c r="N285" s="361"/>
      <c r="O285" s="361"/>
      <c r="P285" s="361"/>
      <c r="Q285" s="361"/>
      <c r="R285" s="361"/>
      <c r="S285" s="361"/>
      <c r="T285" s="361"/>
      <c r="U285" s="361"/>
      <c r="V285" s="361"/>
      <c r="W285" s="361"/>
      <c r="X285" s="361"/>
      <c r="Y285" s="361"/>
      <c r="Z285" s="361"/>
      <c r="AA285" s="361"/>
      <c r="AB285" s="361"/>
      <c r="AC285" s="361"/>
      <c r="AD285" s="361"/>
      <c r="AE285" s="361"/>
      <c r="AF285" s="361"/>
      <c r="AG285" s="361"/>
      <c r="AH285" s="361"/>
      <c r="AI285" s="363"/>
      <c r="AJ285" s="363"/>
      <c r="AK285" s="363"/>
      <c r="AL285" s="363"/>
      <c r="AM285" s="363"/>
      <c r="AN285" s="363"/>
      <c r="AO285" s="203"/>
    </row>
    <row r="286" spans="1:41" ht="15.45" customHeight="1">
      <c r="A286" s="209"/>
      <c r="B286" s="209"/>
      <c r="C286" s="211"/>
      <c r="D286" s="211"/>
      <c r="E286" s="211"/>
      <c r="F286" s="211"/>
      <c r="G286" s="211"/>
      <c r="H286" s="211"/>
      <c r="I286" s="211"/>
      <c r="J286" s="211"/>
      <c r="K286" s="211"/>
      <c r="L286" s="211"/>
      <c r="M286" s="211"/>
      <c r="N286" s="211"/>
      <c r="O286" s="211"/>
      <c r="P286" s="211"/>
      <c r="Q286" s="211"/>
      <c r="R286" s="211"/>
      <c r="S286" s="211"/>
      <c r="T286" s="211"/>
      <c r="U286" s="211"/>
      <c r="V286" s="211"/>
      <c r="W286" s="211"/>
      <c r="X286" s="211"/>
      <c r="Y286" s="211"/>
      <c r="Z286" s="211"/>
      <c r="AA286" s="211"/>
      <c r="AB286" s="211"/>
      <c r="AC286" s="211"/>
      <c r="AD286" s="211"/>
      <c r="AE286" s="211"/>
      <c r="AF286" s="211"/>
      <c r="AG286" s="211"/>
      <c r="AH286" s="211"/>
      <c r="AI286" s="211"/>
      <c r="AJ286" s="211"/>
      <c r="AK286" s="211"/>
      <c r="AL286" s="211"/>
      <c r="AM286" s="211"/>
      <c r="AN286" s="211"/>
      <c r="AO286" s="203"/>
    </row>
    <row r="287" spans="1:41" ht="17.25" customHeight="1">
      <c r="A287" s="203"/>
      <c r="B287" s="203"/>
      <c r="C287" s="203" t="s">
        <v>70</v>
      </c>
      <c r="D287" s="203"/>
      <c r="E287" s="203"/>
      <c r="F287" s="203"/>
      <c r="G287" s="203"/>
      <c r="H287" s="203"/>
      <c r="I287" s="203"/>
      <c r="J287" s="203"/>
      <c r="K287" s="203"/>
      <c r="L287" s="203"/>
      <c r="M287" s="203"/>
      <c r="N287" s="203"/>
      <c r="O287" s="203"/>
      <c r="P287" s="203"/>
      <c r="Q287" s="203"/>
      <c r="R287" s="203"/>
      <c r="S287" s="203"/>
      <c r="T287" s="203"/>
      <c r="U287" s="203"/>
      <c r="V287" s="203"/>
      <c r="W287" s="203"/>
      <c r="X287" s="203"/>
      <c r="Y287" s="203"/>
      <c r="Z287" s="203"/>
      <c r="AA287" s="203"/>
      <c r="AB287" s="203"/>
      <c r="AC287" s="203"/>
      <c r="AD287" s="203"/>
      <c r="AE287" s="203"/>
      <c r="AF287" s="203"/>
      <c r="AG287" s="203"/>
      <c r="AH287" s="203"/>
      <c r="AI287" s="203"/>
      <c r="AJ287" s="203"/>
      <c r="AK287" s="203"/>
      <c r="AL287" s="203"/>
      <c r="AM287" s="203"/>
      <c r="AN287" s="203"/>
      <c r="AO287" s="203"/>
    </row>
    <row r="288" spans="1:41" ht="30" customHeight="1">
      <c r="A288" s="209"/>
      <c r="B288" s="209"/>
      <c r="C288" s="359">
        <v>1</v>
      </c>
      <c r="D288" s="359"/>
      <c r="E288" s="361" t="s">
        <v>223</v>
      </c>
      <c r="F288" s="361"/>
      <c r="G288" s="361"/>
      <c r="H288" s="361"/>
      <c r="I288" s="361"/>
      <c r="J288" s="361"/>
      <c r="K288" s="361"/>
      <c r="L288" s="361"/>
      <c r="M288" s="361"/>
      <c r="N288" s="361"/>
      <c r="O288" s="361"/>
      <c r="P288" s="361"/>
      <c r="Q288" s="361"/>
      <c r="R288" s="361"/>
      <c r="S288" s="361"/>
      <c r="T288" s="361"/>
      <c r="U288" s="361"/>
      <c r="V288" s="361"/>
      <c r="W288" s="361"/>
      <c r="X288" s="361"/>
      <c r="Y288" s="361"/>
      <c r="Z288" s="361"/>
      <c r="AA288" s="361"/>
      <c r="AB288" s="361"/>
      <c r="AC288" s="361"/>
      <c r="AD288" s="361"/>
      <c r="AE288" s="361"/>
      <c r="AF288" s="361"/>
      <c r="AG288" s="361"/>
      <c r="AH288" s="361"/>
      <c r="AI288" s="363"/>
      <c r="AJ288" s="363"/>
      <c r="AK288" s="363"/>
      <c r="AL288" s="363"/>
      <c r="AM288" s="363"/>
      <c r="AN288" s="363"/>
      <c r="AO288" s="203"/>
    </row>
    <row r="289" spans="1:41">
      <c r="A289" s="203"/>
      <c r="B289" s="203"/>
      <c r="C289" s="203"/>
      <c r="D289" s="203"/>
      <c r="E289" s="203"/>
      <c r="F289" s="203"/>
      <c r="G289" s="203"/>
      <c r="H289" s="203"/>
      <c r="I289" s="203"/>
      <c r="J289" s="203"/>
      <c r="K289" s="203"/>
      <c r="L289" s="203"/>
      <c r="M289" s="203"/>
      <c r="N289" s="203"/>
      <c r="O289" s="203"/>
      <c r="P289" s="203"/>
      <c r="Q289" s="203"/>
      <c r="R289" s="203"/>
      <c r="S289" s="203"/>
      <c r="T289" s="203"/>
      <c r="U289" s="203"/>
      <c r="V289" s="203"/>
      <c r="W289" s="203"/>
      <c r="X289" s="203"/>
      <c r="Y289" s="203"/>
      <c r="Z289" s="203"/>
      <c r="AA289" s="203"/>
      <c r="AB289" s="203"/>
      <c r="AC289" s="203"/>
      <c r="AD289" s="203"/>
      <c r="AE289" s="203"/>
      <c r="AF289" s="203"/>
      <c r="AG289" s="203"/>
      <c r="AH289" s="203"/>
      <c r="AI289" s="203"/>
      <c r="AJ289" s="203"/>
      <c r="AK289" s="203"/>
      <c r="AL289" s="203"/>
      <c r="AM289" s="203"/>
      <c r="AN289" s="203"/>
      <c r="AO289" s="203"/>
    </row>
    <row r="290" spans="1:41">
      <c r="A290" s="203"/>
      <c r="B290" s="203"/>
      <c r="C290" s="203"/>
      <c r="D290" s="203"/>
      <c r="E290" s="203"/>
      <c r="F290" s="203"/>
      <c r="G290" s="203"/>
      <c r="H290" s="203"/>
      <c r="I290" s="203"/>
      <c r="J290" s="203"/>
      <c r="K290" s="203"/>
      <c r="L290" s="203"/>
      <c r="M290" s="203"/>
      <c r="N290" s="203"/>
      <c r="O290" s="203"/>
      <c r="P290" s="203"/>
      <c r="Q290" s="203"/>
      <c r="R290" s="203"/>
      <c r="S290" s="203"/>
      <c r="T290" s="203"/>
      <c r="U290" s="203"/>
      <c r="V290" s="203"/>
      <c r="W290" s="203"/>
      <c r="X290" s="203"/>
      <c r="Y290" s="203"/>
      <c r="Z290" s="203"/>
      <c r="AA290" s="203"/>
      <c r="AB290" s="203"/>
      <c r="AC290" s="203"/>
      <c r="AD290" s="203"/>
      <c r="AE290" s="203"/>
      <c r="AF290" s="203"/>
      <c r="AG290" s="203"/>
      <c r="AH290" s="203"/>
      <c r="AI290" s="203"/>
      <c r="AJ290" s="203"/>
      <c r="AK290" s="203"/>
      <c r="AL290" s="203"/>
      <c r="AM290" s="203"/>
      <c r="AN290" s="203"/>
      <c r="AO290" s="203"/>
    </row>
  </sheetData>
  <mergeCells count="451">
    <mergeCell ref="C285:D285"/>
    <mergeCell ref="C268:D268"/>
    <mergeCell ref="C237:D237"/>
    <mergeCell ref="E237:AH237"/>
    <mergeCell ref="AI237:AN237"/>
    <mergeCell ref="C238:D238"/>
    <mergeCell ref="E238:AH238"/>
    <mergeCell ref="AI238:AN238"/>
    <mergeCell ref="C239:D239"/>
    <mergeCell ref="E239:AH239"/>
    <mergeCell ref="E272:AH272"/>
    <mergeCell ref="AI276:AN276"/>
    <mergeCell ref="C277:D277"/>
    <mergeCell ref="E277:AH277"/>
    <mergeCell ref="AI277:AN277"/>
    <mergeCell ref="C276:D276"/>
    <mergeCell ref="E276:AH276"/>
    <mergeCell ref="C252:D252"/>
    <mergeCell ref="E252:AH252"/>
    <mergeCell ref="AI252:AN252"/>
    <mergeCell ref="C253:D253"/>
    <mergeCell ref="E253:AH253"/>
    <mergeCell ref="AI253:AN253"/>
    <mergeCell ref="G249:AH249"/>
    <mergeCell ref="C273:D273"/>
    <mergeCell ref="E273:AH273"/>
    <mergeCell ref="AI273:AN273"/>
    <mergeCell ref="E268:AH268"/>
    <mergeCell ref="AI268:AN268"/>
    <mergeCell ref="AI272:AN272"/>
    <mergeCell ref="C272:D272"/>
    <mergeCell ref="E269:AN269"/>
    <mergeCell ref="AI264:AN264"/>
    <mergeCell ref="C267:D267"/>
    <mergeCell ref="E267:AH267"/>
    <mergeCell ref="AI267:AN267"/>
    <mergeCell ref="C264:D264"/>
    <mergeCell ref="E264:AH264"/>
    <mergeCell ref="C248:D250"/>
    <mergeCell ref="AI250:AN250"/>
    <mergeCell ref="C251:D251"/>
    <mergeCell ref="E251:AH251"/>
    <mergeCell ref="AI251:AN251"/>
    <mergeCell ref="AI249:AN249"/>
    <mergeCell ref="E248:AH248"/>
    <mergeCell ref="AI248:AN248"/>
    <mergeCell ref="AI240:AN240"/>
    <mergeCell ref="AI246:AN246"/>
    <mergeCell ref="AI244:AN244"/>
    <mergeCell ref="E245:AH245"/>
    <mergeCell ref="AI245:AN245"/>
    <mergeCell ref="C240:D240"/>
    <mergeCell ref="E240:AH240"/>
    <mergeCell ref="G235:AH235"/>
    <mergeCell ref="G236:AH236"/>
    <mergeCell ref="AI235:AN235"/>
    <mergeCell ref="C241:D241"/>
    <mergeCell ref="E241:AH241"/>
    <mergeCell ref="AI241:AN241"/>
    <mergeCell ref="E242:AH242"/>
    <mergeCell ref="C258:AN258"/>
    <mergeCell ref="C221:D221"/>
    <mergeCell ref="E221:AH221"/>
    <mergeCell ref="AI221:AN221"/>
    <mergeCell ref="C257:AN257"/>
    <mergeCell ref="AI226:AN226"/>
    <mergeCell ref="AI229:AN229"/>
    <mergeCell ref="C230:D230"/>
    <mergeCell ref="E230:AH230"/>
    <mergeCell ref="AI230:AN230"/>
    <mergeCell ref="C231:D231"/>
    <mergeCell ref="E231:AH231"/>
    <mergeCell ref="AI231:AN231"/>
    <mergeCell ref="C229:D229"/>
    <mergeCell ref="E229:AH229"/>
    <mergeCell ref="E234:AH234"/>
    <mergeCell ref="AI234:AN234"/>
    <mergeCell ref="AI206:AN206"/>
    <mergeCell ref="AI213:AN213"/>
    <mergeCell ref="C220:D220"/>
    <mergeCell ref="E220:AH220"/>
    <mergeCell ref="AI220:AN220"/>
    <mergeCell ref="AI239:AN239"/>
    <mergeCell ref="C254:AN254"/>
    <mergeCell ref="C255:AN255"/>
    <mergeCell ref="C256:AN256"/>
    <mergeCell ref="C245:D247"/>
    <mergeCell ref="G246:AH246"/>
    <mergeCell ref="AI247:AN247"/>
    <mergeCell ref="G247:AH247"/>
    <mergeCell ref="AI242:AN242"/>
    <mergeCell ref="C242:D244"/>
    <mergeCell ref="G243:AH243"/>
    <mergeCell ref="AI243:AN243"/>
    <mergeCell ref="G244:AH244"/>
    <mergeCell ref="C225:D225"/>
    <mergeCell ref="E225:AH225"/>
    <mergeCell ref="AI225:AN225"/>
    <mergeCell ref="C226:D226"/>
    <mergeCell ref="G250:AH250"/>
    <mergeCell ref="E226:AH226"/>
    <mergeCell ref="C193:D193"/>
    <mergeCell ref="E193:AH193"/>
    <mergeCell ref="AI193:AN193"/>
    <mergeCell ref="C194:D194"/>
    <mergeCell ref="E194:AH194"/>
    <mergeCell ref="AI194:AN194"/>
    <mergeCell ref="C200:D200"/>
    <mergeCell ref="E200:AH200"/>
    <mergeCell ref="AI200:AN200"/>
    <mergeCell ref="F203:AN203"/>
    <mergeCell ref="F204:AN204"/>
    <mergeCell ref="C199:D199"/>
    <mergeCell ref="E199:AH199"/>
    <mergeCell ref="AI199:AN199"/>
    <mergeCell ref="C195:D198"/>
    <mergeCell ref="E195:AH195"/>
    <mergeCell ref="AI195:AN195"/>
    <mergeCell ref="E196:AN196"/>
    <mergeCell ref="E197:AN197"/>
    <mergeCell ref="E198:AN198"/>
    <mergeCell ref="C201:D201"/>
    <mergeCell ref="E201:AH201"/>
    <mergeCell ref="C192:D192"/>
    <mergeCell ref="E192:AH192"/>
    <mergeCell ref="AI192:AN192"/>
    <mergeCell ref="C212:D212"/>
    <mergeCell ref="E212:AH212"/>
    <mergeCell ref="AI212:AN212"/>
    <mergeCell ref="C209:D209"/>
    <mergeCell ref="E209:AH209"/>
    <mergeCell ref="AI209:AN209"/>
    <mergeCell ref="C210:D210"/>
    <mergeCell ref="E210:AH210"/>
    <mergeCell ref="AI210:AN210"/>
    <mergeCell ref="C207:D207"/>
    <mergeCell ref="E207:AH207"/>
    <mergeCell ref="AI207:AN207"/>
    <mergeCell ref="C208:D208"/>
    <mergeCell ref="E208:AH208"/>
    <mergeCell ref="AI208:AN208"/>
    <mergeCell ref="C206:D206"/>
    <mergeCell ref="E206:AH206"/>
    <mergeCell ref="AI201:AN201"/>
    <mergeCell ref="C202:D204"/>
    <mergeCell ref="E202:AH202"/>
    <mergeCell ref="AI202:AN202"/>
    <mergeCell ref="AI76:AN76"/>
    <mergeCell ref="E115:AH115"/>
    <mergeCell ref="C87:D87"/>
    <mergeCell ref="C111:D113"/>
    <mergeCell ref="C103:D103"/>
    <mergeCell ref="C102:D102"/>
    <mergeCell ref="C91:D91"/>
    <mergeCell ref="AI100:AN100"/>
    <mergeCell ref="C146:D146"/>
    <mergeCell ref="E146:AH146"/>
    <mergeCell ref="AI146:AN146"/>
    <mergeCell ref="AI117:AN117"/>
    <mergeCell ref="E136:AH139"/>
    <mergeCell ref="AI132:AN135"/>
    <mergeCell ref="E132:AH135"/>
    <mergeCell ref="C140:D143"/>
    <mergeCell ref="E140:AH143"/>
    <mergeCell ref="AI140:AN143"/>
    <mergeCell ref="AI124:AN127"/>
    <mergeCell ref="E128:AH131"/>
    <mergeCell ref="E124:AH127"/>
    <mergeCell ref="AI115:AN115"/>
    <mergeCell ref="AI87:AN87"/>
    <mergeCell ref="E109:AH109"/>
    <mergeCell ref="E110:AH110"/>
    <mergeCell ref="AI110:AN110"/>
    <mergeCell ref="E111:AH111"/>
    <mergeCell ref="E91:AH91"/>
    <mergeCell ref="AI91:AN91"/>
    <mergeCell ref="AI88:AN88"/>
    <mergeCell ref="E77:AH77"/>
    <mergeCell ref="AI77:AN77"/>
    <mergeCell ref="C101:D101"/>
    <mergeCell ref="E101:AH101"/>
    <mergeCell ref="AI101:AN101"/>
    <mergeCell ref="C104:D104"/>
    <mergeCell ref="AI97:AN97"/>
    <mergeCell ref="AI104:AN104"/>
    <mergeCell ref="C106:D106"/>
    <mergeCell ref="E106:AH106"/>
    <mergeCell ref="AI106:AN106"/>
    <mergeCell ref="C105:D105"/>
    <mergeCell ref="E105:AH105"/>
    <mergeCell ref="AI105:AN105"/>
    <mergeCell ref="C97:D97"/>
    <mergeCell ref="E103:AH103"/>
    <mergeCell ref="AI103:AN103"/>
    <mergeCell ref="E102:AH102"/>
    <mergeCell ref="E113:AN113"/>
    <mergeCell ref="C96:D96"/>
    <mergeCell ref="E96:AH96"/>
    <mergeCell ref="AI96:AN96"/>
    <mergeCell ref="E97:AH97"/>
    <mergeCell ref="C170:D173"/>
    <mergeCell ref="E170:AH173"/>
    <mergeCell ref="AI170:AN173"/>
    <mergeCell ref="C147:D150"/>
    <mergeCell ref="E147:AH150"/>
    <mergeCell ref="E157:F157"/>
    <mergeCell ref="G157:AH157"/>
    <mergeCell ref="C158:D166"/>
    <mergeCell ref="E158:AH161"/>
    <mergeCell ref="AI158:AN166"/>
    <mergeCell ref="E162:F162"/>
    <mergeCell ref="G162:AH162"/>
    <mergeCell ref="E163:F164"/>
    <mergeCell ref="G163:AH164"/>
    <mergeCell ref="E165:F165"/>
    <mergeCell ref="G165:AH165"/>
    <mergeCell ref="E166:F166"/>
    <mergeCell ref="G166:AH166"/>
    <mergeCell ref="E151:AH154"/>
    <mergeCell ref="E156:F156"/>
    <mergeCell ref="G156:AH156"/>
    <mergeCell ref="C288:D288"/>
    <mergeCell ref="E288:AH288"/>
    <mergeCell ref="AI288:AN288"/>
    <mergeCell ref="E285:AH285"/>
    <mergeCell ref="AI285:AN285"/>
    <mergeCell ref="C281:D281"/>
    <mergeCell ref="E281:AH281"/>
    <mergeCell ref="AI281:AN281"/>
    <mergeCell ref="AI216:AN216"/>
    <mergeCell ref="C217:D217"/>
    <mergeCell ref="E217:AH217"/>
    <mergeCell ref="AI217:AN217"/>
    <mergeCell ref="C223:D223"/>
    <mergeCell ref="E223:AH223"/>
    <mergeCell ref="AI223:AN223"/>
    <mergeCell ref="C228:D228"/>
    <mergeCell ref="E228:AH228"/>
    <mergeCell ref="AI228:AN228"/>
    <mergeCell ref="C234:D236"/>
    <mergeCell ref="C151:D157"/>
    <mergeCell ref="C213:D213"/>
    <mergeCell ref="E213:AH213"/>
    <mergeCell ref="E121:AH121"/>
    <mergeCell ref="AI121:AN121"/>
    <mergeCell ref="C119:D119"/>
    <mergeCell ref="C280:D280"/>
    <mergeCell ref="E280:AH280"/>
    <mergeCell ref="AI280:AN280"/>
    <mergeCell ref="C124:D127"/>
    <mergeCell ref="C128:D131"/>
    <mergeCell ref="C132:D135"/>
    <mergeCell ref="C136:D139"/>
    <mergeCell ref="AI136:AN139"/>
    <mergeCell ref="AI236:AN236"/>
    <mergeCell ref="AI119:AN119"/>
    <mergeCell ref="C178:D181"/>
    <mergeCell ref="E178:AH181"/>
    <mergeCell ref="AI178:AN181"/>
    <mergeCell ref="C182:D185"/>
    <mergeCell ref="E182:AH185"/>
    <mergeCell ref="AI182:AN185"/>
    <mergeCell ref="C216:D216"/>
    <mergeCell ref="E216:AH216"/>
    <mergeCell ref="AI151:AN157"/>
    <mergeCell ref="E155:F155"/>
    <mergeCell ref="G155:AH155"/>
    <mergeCell ref="A1:B2"/>
    <mergeCell ref="C1:AN2"/>
    <mergeCell ref="E282:AH282"/>
    <mergeCell ref="AI282:AN282"/>
    <mergeCell ref="E71:AN71"/>
    <mergeCell ref="C95:D95"/>
    <mergeCell ref="C282:D282"/>
    <mergeCell ref="C30:D30"/>
    <mergeCell ref="E30:AH30"/>
    <mergeCell ref="AI30:AN30"/>
    <mergeCell ref="C115:D115"/>
    <mergeCell ref="C120:D120"/>
    <mergeCell ref="E95:AH95"/>
    <mergeCell ref="E104:AH104"/>
    <mergeCell ref="C100:D100"/>
    <mergeCell ref="E100:AH100"/>
    <mergeCell ref="C114:D114"/>
    <mergeCell ref="E114:AH114"/>
    <mergeCell ref="C109:D109"/>
    <mergeCell ref="C110:D110"/>
    <mergeCell ref="AI95:AN95"/>
    <mergeCell ref="AI75:AN75"/>
    <mergeCell ref="AI68:AN68"/>
    <mergeCell ref="AI128:AN131"/>
    <mergeCell ref="AI34:AN34"/>
    <mergeCell ref="C35:D35"/>
    <mergeCell ref="E35:AH35"/>
    <mergeCell ref="AI35:AN35"/>
    <mergeCell ref="C36:D36"/>
    <mergeCell ref="E36:AH36"/>
    <mergeCell ref="AI36:AN36"/>
    <mergeCell ref="C69:D69"/>
    <mergeCell ref="E69:AH69"/>
    <mergeCell ref="C68:D68"/>
    <mergeCell ref="AI69:AN69"/>
    <mergeCell ref="E68:AH68"/>
    <mergeCell ref="E45:AH45"/>
    <mergeCell ref="AI45:AN45"/>
    <mergeCell ref="C46:D46"/>
    <mergeCell ref="E46:AH46"/>
    <mergeCell ref="AI46:AN46"/>
    <mergeCell ref="C47:D47"/>
    <mergeCell ref="E47:AH47"/>
    <mergeCell ref="AI47:AN47"/>
    <mergeCell ref="C48:D48"/>
    <mergeCell ref="E48:AH48"/>
    <mergeCell ref="AI48:AN48"/>
    <mergeCell ref="C58:D58"/>
    <mergeCell ref="C24:D24"/>
    <mergeCell ref="E24:AH24"/>
    <mergeCell ref="AI24:AN24"/>
    <mergeCell ref="E38:AN38"/>
    <mergeCell ref="C40:D40"/>
    <mergeCell ref="AI41:AN41"/>
    <mergeCell ref="C42:D42"/>
    <mergeCell ref="E85:AH85"/>
    <mergeCell ref="AI85:AN85"/>
    <mergeCell ref="C80:D80"/>
    <mergeCell ref="E80:AH80"/>
    <mergeCell ref="AI80:AN80"/>
    <mergeCell ref="C81:D81"/>
    <mergeCell ref="C33:D33"/>
    <mergeCell ref="E33:AH33"/>
    <mergeCell ref="AI33:AN33"/>
    <mergeCell ref="C34:D34"/>
    <mergeCell ref="E72:AN72"/>
    <mergeCell ref="C77:D77"/>
    <mergeCell ref="C74:D74"/>
    <mergeCell ref="E74:AH74"/>
    <mergeCell ref="AI74:AN74"/>
    <mergeCell ref="C76:D76"/>
    <mergeCell ref="E34:AH34"/>
    <mergeCell ref="C5:AN18"/>
    <mergeCell ref="C21:D21"/>
    <mergeCell ref="E21:AH21"/>
    <mergeCell ref="AI21:AN21"/>
    <mergeCell ref="C22:D22"/>
    <mergeCell ref="E22:AH22"/>
    <mergeCell ref="AI22:AN22"/>
    <mergeCell ref="C23:D23"/>
    <mergeCell ref="E23:AH23"/>
    <mergeCell ref="AI23:AN23"/>
    <mergeCell ref="C75:D75"/>
    <mergeCell ref="E76:AH76"/>
    <mergeCell ref="C70:D72"/>
    <mergeCell ref="E70:AH70"/>
    <mergeCell ref="AI70:AN70"/>
    <mergeCell ref="E75:AH75"/>
    <mergeCell ref="C92:D92"/>
    <mergeCell ref="E92:AH92"/>
    <mergeCell ref="AI92:AN92"/>
    <mergeCell ref="C86:D86"/>
    <mergeCell ref="E86:AH86"/>
    <mergeCell ref="AI86:AN86"/>
    <mergeCell ref="E81:AH81"/>
    <mergeCell ref="AI81:AN81"/>
    <mergeCell ref="C84:D84"/>
    <mergeCell ref="E84:AH84"/>
    <mergeCell ref="AI84:AN84"/>
    <mergeCell ref="C85:D85"/>
    <mergeCell ref="C88:D88"/>
    <mergeCell ref="E88:AH88"/>
    <mergeCell ref="C73:D73"/>
    <mergeCell ref="E73:AH73"/>
    <mergeCell ref="AI73:AN73"/>
    <mergeCell ref="E87:AH87"/>
    <mergeCell ref="C65:D65"/>
    <mergeCell ref="E65:AH65"/>
    <mergeCell ref="E58:AH58"/>
    <mergeCell ref="AI58:AN58"/>
    <mergeCell ref="C59:D59"/>
    <mergeCell ref="E59:AH59"/>
    <mergeCell ref="AI59:AN59"/>
    <mergeCell ref="C62:D62"/>
    <mergeCell ref="E62:AH62"/>
    <mergeCell ref="AI62:AN62"/>
    <mergeCell ref="C64:D64"/>
    <mergeCell ref="E64:AH64"/>
    <mergeCell ref="AI102:AN102"/>
    <mergeCell ref="C117:D117"/>
    <mergeCell ref="C121:D121"/>
    <mergeCell ref="C116:D116"/>
    <mergeCell ref="AI111:AN111"/>
    <mergeCell ref="AI109:AN109"/>
    <mergeCell ref="C186:D189"/>
    <mergeCell ref="E186:AH189"/>
    <mergeCell ref="AI186:AN189"/>
    <mergeCell ref="C174:D177"/>
    <mergeCell ref="E116:AH116"/>
    <mergeCell ref="E117:AH117"/>
    <mergeCell ref="AI116:AN116"/>
    <mergeCell ref="E174:AH177"/>
    <mergeCell ref="AI174:AN177"/>
    <mergeCell ref="E112:AN112"/>
    <mergeCell ref="AI114:AN114"/>
    <mergeCell ref="E120:AH120"/>
    <mergeCell ref="AI120:AN120"/>
    <mergeCell ref="E119:AH119"/>
    <mergeCell ref="AI147:AN150"/>
    <mergeCell ref="E118:AH118"/>
    <mergeCell ref="C118:D118"/>
    <mergeCell ref="AI118:AN118"/>
    <mergeCell ref="E52:AH52"/>
    <mergeCell ref="AI52:AN52"/>
    <mergeCell ref="C49:D49"/>
    <mergeCell ref="E49:AH49"/>
    <mergeCell ref="AI49:AN49"/>
    <mergeCell ref="C50:D50"/>
    <mergeCell ref="E50:AH50"/>
    <mergeCell ref="AI50:AN50"/>
    <mergeCell ref="AI53:AN53"/>
    <mergeCell ref="C55:D55"/>
    <mergeCell ref="E55:AH55"/>
    <mergeCell ref="AI55:AN55"/>
    <mergeCell ref="C54:D54"/>
    <mergeCell ref="E54:AH54"/>
    <mergeCell ref="AI54:AN54"/>
    <mergeCell ref="C63:D63"/>
    <mergeCell ref="E63:AH63"/>
    <mergeCell ref="AI63:AN63"/>
    <mergeCell ref="C37:D37"/>
    <mergeCell ref="E37:AH37"/>
    <mergeCell ref="AI37:AN37"/>
    <mergeCell ref="AI65:AN65"/>
    <mergeCell ref="AI64:AN64"/>
    <mergeCell ref="C53:D53"/>
    <mergeCell ref="E53:AH53"/>
    <mergeCell ref="C60:D60"/>
    <mergeCell ref="E60:AH60"/>
    <mergeCell ref="AI60:AN60"/>
    <mergeCell ref="C61:D61"/>
    <mergeCell ref="E61:AH61"/>
    <mergeCell ref="AI61:AN61"/>
    <mergeCell ref="C51:D51"/>
    <mergeCell ref="E51:AH51"/>
    <mergeCell ref="AI51:AN51"/>
    <mergeCell ref="C52:D52"/>
    <mergeCell ref="E40:AH40"/>
    <mergeCell ref="AI40:AN40"/>
    <mergeCell ref="C41:D41"/>
    <mergeCell ref="E41:AH41"/>
    <mergeCell ref="E42:AH42"/>
    <mergeCell ref="AI42:AN42"/>
    <mergeCell ref="C45:D45"/>
  </mergeCells>
  <phoneticPr fontId="10"/>
  <dataValidations disablePrompts="1" count="2">
    <dataValidation type="list" allowBlank="1" showInputMessage="1" showErrorMessage="1" sqref="AI56:AN56 AA251:AC253 AA237:AC241" xr:uid="{00000000-0002-0000-0300-000000000000}">
      <formula1>"○,×"</formula1>
    </dataValidation>
    <dataValidation type="list" allowBlank="1" showInputMessage="1" showErrorMessage="1" sqref="AI21:AN24 AI30:AN30 AI68:AN70 AI73:AN77 AI95:AN97 AI109:AN111 AI114:AN121 AI100:AI106 AI267:AN268 AI285:AN286 AI288:AN288 AI40:AN42 AI45:AN55 AI80:AN81 AJ100:AN101 AJ103:AN106 AI170:AN189 AI146:AN166 AI192:AN202 AI58:AN65 AI124:AN144 AI206:AN210 AI212:AN213 AI272:AN273 AI276:AN282 AI33:AN37 AI228:AN257 AI264:AN265 AI216:AN217 AI225:AN226 AI223:AN223 AI84:AN88 AI220:AN221" xr:uid="{00000000-0002-0000-0300-000001000000}">
      <formula1>"○,×,／"</formula1>
    </dataValidation>
  </dataValidations>
  <pageMargins left="0.44" right="0.44" top="0.34" bottom="0.45" header="0.26" footer="0.31"/>
  <pageSetup paperSize="9" scale="89" fitToHeight="0" orientation="portrait" r:id="rId1"/>
  <headerFooter alignWithMargins="0"/>
  <rowBreaks count="3" manualBreakCount="3">
    <brk id="42" max="39" man="1"/>
    <brk id="75" max="39" man="1"/>
    <brk id="258"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U80"/>
  <sheetViews>
    <sheetView tabSelected="1" zoomScale="50" zoomScaleNormal="50" workbookViewId="0">
      <selection activeCell="AB2" sqref="AB2"/>
    </sheetView>
  </sheetViews>
  <sheetFormatPr defaultColWidth="4.77734375" defaultRowHeight="14.4"/>
  <cols>
    <col min="1" max="1" width="1.77734375" style="66" customWidth="1"/>
    <col min="2" max="5" width="6.21875" style="66" customWidth="1"/>
    <col min="6" max="6" width="18" style="66" hidden="1" customWidth="1"/>
    <col min="7" max="58" width="6.109375" style="66" customWidth="1"/>
    <col min="59" max="16384" width="4.77734375" style="66"/>
  </cols>
  <sheetData>
    <row r="1" spans="2:64" s="39" customFormat="1" ht="20.25" customHeight="1">
      <c r="C1" s="40" t="s">
        <v>404</v>
      </c>
      <c r="D1" s="40"/>
      <c r="E1" s="40"/>
      <c r="F1" s="40"/>
      <c r="G1" s="40"/>
      <c r="H1" s="41" t="s">
        <v>405</v>
      </c>
      <c r="J1" s="41"/>
      <c r="L1" s="40"/>
      <c r="M1" s="40"/>
      <c r="N1" s="40"/>
      <c r="O1" s="40"/>
      <c r="P1" s="40"/>
      <c r="Q1" s="40"/>
      <c r="R1" s="40"/>
      <c r="AM1" s="42"/>
      <c r="AN1" s="43"/>
      <c r="AO1" s="43" t="s">
        <v>406</v>
      </c>
      <c r="AP1" s="797" t="s">
        <v>407</v>
      </c>
      <c r="AQ1" s="798"/>
      <c r="AR1" s="798"/>
      <c r="AS1" s="798"/>
      <c r="AT1" s="798"/>
      <c r="AU1" s="798"/>
      <c r="AV1" s="798"/>
      <c r="AW1" s="798"/>
      <c r="AX1" s="798"/>
      <c r="AY1" s="798"/>
      <c r="AZ1" s="798"/>
      <c r="BA1" s="798"/>
      <c r="BB1" s="798"/>
      <c r="BC1" s="798"/>
      <c r="BD1" s="798"/>
      <c r="BE1" s="798"/>
      <c r="BF1" s="43" t="s">
        <v>408</v>
      </c>
    </row>
    <row r="2" spans="2:64" s="39" customFormat="1" ht="20.25" customHeight="1">
      <c r="C2" s="40"/>
      <c r="D2" s="40"/>
      <c r="E2" s="40"/>
      <c r="F2" s="40"/>
      <c r="G2" s="40"/>
      <c r="J2" s="41"/>
      <c r="L2" s="40"/>
      <c r="M2" s="40"/>
      <c r="N2" s="40"/>
      <c r="O2" s="40"/>
      <c r="P2" s="40"/>
      <c r="Q2" s="40"/>
      <c r="R2" s="40"/>
      <c r="Y2" s="43" t="s">
        <v>409</v>
      </c>
      <c r="Z2" s="799">
        <v>8</v>
      </c>
      <c r="AA2" s="799"/>
      <c r="AB2" s="43" t="s">
        <v>410</v>
      </c>
      <c r="AC2" s="800">
        <f>IF(Z2=0,"",YEAR(DATE(2018+Z2,1,1)))</f>
        <v>2026</v>
      </c>
      <c r="AD2" s="800"/>
      <c r="AE2" s="45" t="s">
        <v>411</v>
      </c>
      <c r="AF2" s="45" t="s">
        <v>412</v>
      </c>
      <c r="AG2" s="799"/>
      <c r="AH2" s="799"/>
      <c r="AI2" s="45" t="s">
        <v>413</v>
      </c>
      <c r="AM2" s="42"/>
      <c r="AN2" s="43"/>
      <c r="AO2" s="43" t="s">
        <v>414</v>
      </c>
      <c r="AP2" s="799" t="s">
        <v>415</v>
      </c>
      <c r="AQ2" s="799"/>
      <c r="AR2" s="799"/>
      <c r="AS2" s="799"/>
      <c r="AT2" s="799"/>
      <c r="AU2" s="799"/>
      <c r="AV2" s="799"/>
      <c r="AW2" s="799"/>
      <c r="AX2" s="799"/>
      <c r="AY2" s="799"/>
      <c r="AZ2" s="799"/>
      <c r="BA2" s="799"/>
      <c r="BB2" s="799"/>
      <c r="BC2" s="799"/>
      <c r="BD2" s="799"/>
      <c r="BE2" s="799"/>
      <c r="BF2" s="43" t="s">
        <v>408</v>
      </c>
    </row>
    <row r="3" spans="2:64" s="45" customFormat="1" ht="20.25" customHeight="1">
      <c r="G3" s="41"/>
      <c r="J3" s="41"/>
      <c r="L3" s="43"/>
      <c r="M3" s="43"/>
      <c r="N3" s="43"/>
      <c r="O3" s="43"/>
      <c r="P3" s="43"/>
      <c r="Q3" s="43"/>
      <c r="R3" s="43"/>
      <c r="Z3" s="46"/>
      <c r="AA3" s="46"/>
      <c r="AB3" s="46"/>
      <c r="AC3" s="47"/>
      <c r="AD3" s="46"/>
      <c r="BA3" s="48" t="s">
        <v>416</v>
      </c>
      <c r="BB3" s="801" t="s">
        <v>417</v>
      </c>
      <c r="BC3" s="802"/>
      <c r="BD3" s="802"/>
      <c r="BE3" s="803"/>
      <c r="BF3" s="43"/>
    </row>
    <row r="4" spans="2:64" s="45" customFormat="1" ht="19.2">
      <c r="G4" s="41"/>
      <c r="J4" s="41"/>
      <c r="L4" s="43"/>
      <c r="M4" s="43"/>
      <c r="N4" s="43"/>
      <c r="O4" s="43"/>
      <c r="P4" s="43"/>
      <c r="Q4" s="43"/>
      <c r="R4" s="43"/>
      <c r="Z4" s="44"/>
      <c r="AA4" s="44"/>
      <c r="AG4" s="39"/>
      <c r="AH4" s="39"/>
      <c r="AI4" s="39"/>
      <c r="AJ4" s="39"/>
      <c r="AK4" s="39"/>
      <c r="AL4" s="39"/>
      <c r="AM4" s="39"/>
      <c r="AN4" s="39"/>
      <c r="AO4" s="39"/>
      <c r="AP4" s="39"/>
      <c r="AQ4" s="39"/>
      <c r="AR4" s="39"/>
      <c r="AS4" s="39"/>
      <c r="AT4" s="39"/>
      <c r="AU4" s="39"/>
      <c r="AV4" s="39"/>
      <c r="AW4" s="39"/>
      <c r="AX4" s="39"/>
      <c r="AY4" s="39"/>
      <c r="AZ4" s="39"/>
      <c r="BA4" s="48" t="s">
        <v>418</v>
      </c>
      <c r="BB4" s="801" t="s">
        <v>419</v>
      </c>
      <c r="BC4" s="802"/>
      <c r="BD4" s="802"/>
      <c r="BE4" s="803"/>
      <c r="BF4" s="49"/>
    </row>
    <row r="5" spans="2:64" s="45" customFormat="1" ht="6.75" customHeight="1">
      <c r="C5" s="39"/>
      <c r="D5" s="39"/>
      <c r="E5" s="39"/>
      <c r="F5" s="39"/>
      <c r="G5" s="40"/>
      <c r="H5" s="39"/>
      <c r="I5" s="39"/>
      <c r="J5" s="40"/>
      <c r="K5" s="39"/>
      <c r="L5" s="49"/>
      <c r="M5" s="49"/>
      <c r="N5" s="49"/>
      <c r="O5" s="49"/>
      <c r="P5" s="49"/>
      <c r="Q5" s="49"/>
      <c r="R5" s="49"/>
      <c r="S5" s="39"/>
      <c r="T5" s="39"/>
      <c r="U5" s="39"/>
      <c r="V5" s="39"/>
      <c r="W5" s="39"/>
      <c r="X5" s="39"/>
      <c r="Y5" s="39"/>
      <c r="Z5" s="50"/>
      <c r="AA5" s="50"/>
      <c r="AB5" s="39"/>
      <c r="AC5" s="39"/>
      <c r="AD5" s="39"/>
      <c r="AE5" s="39"/>
      <c r="AG5" s="39"/>
      <c r="AH5" s="39"/>
      <c r="AI5" s="39"/>
      <c r="AJ5" s="39"/>
      <c r="AK5" s="39"/>
      <c r="AL5" s="39"/>
      <c r="AM5" s="39"/>
      <c r="AN5" s="39"/>
      <c r="AO5" s="39"/>
      <c r="AP5" s="39"/>
      <c r="AQ5" s="39"/>
      <c r="AR5" s="39"/>
      <c r="AS5" s="39"/>
      <c r="AT5" s="39"/>
      <c r="AU5" s="39"/>
      <c r="AV5" s="39"/>
      <c r="AW5" s="39"/>
      <c r="AX5" s="39"/>
      <c r="AY5" s="39"/>
      <c r="AZ5" s="39"/>
      <c r="BA5" s="39"/>
      <c r="BB5" s="39"/>
      <c r="BC5" s="39"/>
      <c r="BD5" s="39"/>
      <c r="BE5" s="49"/>
      <c r="BF5" s="49"/>
    </row>
    <row r="6" spans="2:64" s="45" customFormat="1" ht="20.25" customHeight="1">
      <c r="C6" s="39"/>
      <c r="D6" s="39"/>
      <c r="E6" s="39"/>
      <c r="F6" s="39"/>
      <c r="G6" s="40"/>
      <c r="H6" s="39"/>
      <c r="I6" s="39"/>
      <c r="J6" s="40"/>
      <c r="K6" s="39"/>
      <c r="L6" s="49"/>
      <c r="M6" s="49"/>
      <c r="N6" s="49"/>
      <c r="O6" s="49"/>
      <c r="P6" s="49"/>
      <c r="Q6" s="49"/>
      <c r="R6" s="49"/>
      <c r="S6" s="39"/>
      <c r="T6" s="39"/>
      <c r="U6" s="39"/>
      <c r="V6" s="39"/>
      <c r="W6" s="39"/>
      <c r="X6" s="39"/>
      <c r="Y6" s="39"/>
      <c r="Z6" s="50"/>
      <c r="AA6" s="50"/>
      <c r="AB6" s="39"/>
      <c r="AC6" s="39"/>
      <c r="AD6" s="39"/>
      <c r="AE6" s="39"/>
      <c r="AG6" s="39"/>
      <c r="AH6" s="39"/>
      <c r="AI6" s="39"/>
      <c r="AJ6" s="39"/>
      <c r="AK6" s="39"/>
      <c r="AL6" s="39" t="s">
        <v>420</v>
      </c>
      <c r="AM6" s="39"/>
      <c r="AN6" s="39"/>
      <c r="AO6" s="39"/>
      <c r="AP6" s="39"/>
      <c r="AQ6" s="39"/>
      <c r="AR6" s="39"/>
      <c r="AS6" s="39"/>
      <c r="AT6" s="51"/>
      <c r="AU6" s="51"/>
      <c r="AV6" s="52"/>
      <c r="AW6" s="39"/>
      <c r="AX6" s="735">
        <v>40</v>
      </c>
      <c r="AY6" s="737"/>
      <c r="AZ6" s="52" t="s">
        <v>421</v>
      </c>
      <c r="BA6" s="39"/>
      <c r="BB6" s="735">
        <v>160</v>
      </c>
      <c r="BC6" s="737"/>
      <c r="BD6" s="52" t="s">
        <v>422</v>
      </c>
      <c r="BE6" s="39"/>
      <c r="BF6" s="49"/>
    </row>
    <row r="7" spans="2:64" s="45" customFormat="1" ht="6.75" customHeight="1">
      <c r="C7" s="39"/>
      <c r="D7" s="39"/>
      <c r="E7" s="39"/>
      <c r="F7" s="39"/>
      <c r="G7" s="40"/>
      <c r="H7" s="39"/>
      <c r="I7" s="39"/>
      <c r="J7" s="40"/>
      <c r="K7" s="39"/>
      <c r="L7" s="49"/>
      <c r="M7" s="49"/>
      <c r="N7" s="49"/>
      <c r="O7" s="49"/>
      <c r="P7" s="49"/>
      <c r="Q7" s="49"/>
      <c r="R7" s="49"/>
      <c r="S7" s="39"/>
      <c r="T7" s="39"/>
      <c r="U7" s="39"/>
      <c r="V7" s="39"/>
      <c r="W7" s="39"/>
      <c r="X7" s="39"/>
      <c r="Y7" s="39"/>
      <c r="Z7" s="50"/>
      <c r="AA7" s="50"/>
      <c r="AB7" s="39"/>
      <c r="AC7" s="39"/>
      <c r="AD7" s="39"/>
      <c r="AE7" s="39"/>
      <c r="AG7" s="39"/>
      <c r="AH7" s="39"/>
      <c r="AI7" s="39"/>
      <c r="AJ7" s="39"/>
      <c r="AK7" s="39"/>
      <c r="AL7" s="39"/>
      <c r="AM7" s="39"/>
      <c r="AN7" s="39"/>
      <c r="AO7" s="39"/>
      <c r="AP7" s="39"/>
      <c r="AQ7" s="39"/>
      <c r="AR7" s="39"/>
      <c r="AS7" s="39"/>
      <c r="AT7" s="39"/>
      <c r="AU7" s="39"/>
      <c r="AV7" s="39"/>
      <c r="AW7" s="39"/>
      <c r="AX7" s="39"/>
      <c r="AY7" s="39"/>
      <c r="AZ7" s="39"/>
      <c r="BA7" s="39"/>
      <c r="BB7" s="39"/>
      <c r="BC7" s="39"/>
      <c r="BD7" s="39"/>
      <c r="BE7" s="49"/>
      <c r="BF7" s="49"/>
    </row>
    <row r="8" spans="2:64" s="45" customFormat="1" ht="20.25" customHeight="1">
      <c r="B8" s="53"/>
      <c r="C8" s="53"/>
      <c r="D8" s="53"/>
      <c r="E8" s="53"/>
      <c r="F8" s="53"/>
      <c r="G8" s="54"/>
      <c r="H8" s="54"/>
      <c r="I8" s="54"/>
      <c r="J8" s="53"/>
      <c r="K8" s="53"/>
      <c r="L8" s="54"/>
      <c r="M8" s="54"/>
      <c r="N8" s="54"/>
      <c r="O8" s="53"/>
      <c r="P8" s="54"/>
      <c r="Q8" s="54"/>
      <c r="R8" s="54"/>
      <c r="S8" s="55"/>
      <c r="T8" s="56"/>
      <c r="U8" s="56"/>
      <c r="V8" s="57"/>
      <c r="Z8" s="50"/>
      <c r="AA8" s="58"/>
      <c r="AB8" s="40"/>
      <c r="AC8" s="50"/>
      <c r="AD8" s="50"/>
      <c r="AE8" s="50"/>
      <c r="AF8" s="44"/>
      <c r="AG8" s="59"/>
      <c r="AH8" s="59"/>
      <c r="AI8" s="59"/>
      <c r="AJ8" s="39"/>
      <c r="AK8" s="49"/>
      <c r="AL8" s="58"/>
      <c r="AM8" s="58"/>
      <c r="AN8" s="40"/>
      <c r="AO8" s="51"/>
      <c r="AP8" s="51"/>
      <c r="AQ8" s="51"/>
      <c r="AR8" s="60"/>
      <c r="AS8" s="60"/>
      <c r="AT8" s="39"/>
      <c r="AU8" s="155"/>
      <c r="AV8" s="155"/>
      <c r="AW8" s="53"/>
      <c r="AX8" s="39"/>
      <c r="AY8" s="39" t="s">
        <v>423</v>
      </c>
      <c r="AZ8" s="39"/>
      <c r="BA8" s="39"/>
      <c r="BB8" s="733">
        <f>DAY(EOMONTH(DATE(AC2,AG2,1),0))</f>
        <v>31</v>
      </c>
      <c r="BC8" s="734"/>
      <c r="BD8" s="39" t="s">
        <v>424</v>
      </c>
      <c r="BE8" s="39"/>
      <c r="BF8" s="39"/>
      <c r="BJ8" s="43"/>
      <c r="BK8" s="43"/>
      <c r="BL8" s="43"/>
    </row>
    <row r="9" spans="2:64" s="45" customFormat="1" ht="6" customHeight="1">
      <c r="B9" s="51"/>
      <c r="C9" s="51"/>
      <c r="D9" s="51"/>
      <c r="E9" s="51"/>
      <c r="F9" s="51"/>
      <c r="G9" s="53"/>
      <c r="H9" s="54"/>
      <c r="I9" s="51"/>
      <c r="J9" s="51"/>
      <c r="K9" s="51"/>
      <c r="L9" s="53"/>
      <c r="M9" s="54"/>
      <c r="N9" s="51"/>
      <c r="O9" s="51"/>
      <c r="P9" s="53"/>
      <c r="Q9" s="51"/>
      <c r="R9" s="51"/>
      <c r="S9" s="51"/>
      <c r="T9" s="51"/>
      <c r="U9" s="51"/>
      <c r="V9" s="51"/>
      <c r="Z9" s="39"/>
      <c r="AA9" s="39"/>
      <c r="AB9" s="39"/>
      <c r="AC9" s="39"/>
      <c r="AD9" s="39"/>
      <c r="AE9" s="39"/>
      <c r="AG9" s="50"/>
      <c r="AH9" s="39"/>
      <c r="AI9" s="39"/>
      <c r="AJ9" s="59"/>
      <c r="AK9" s="39"/>
      <c r="AL9" s="39"/>
      <c r="AM9" s="39"/>
      <c r="AN9" s="39"/>
      <c r="AO9" s="39"/>
      <c r="AP9" s="39"/>
      <c r="AQ9" s="50"/>
      <c r="AR9" s="50"/>
      <c r="AS9" s="50"/>
      <c r="AT9" s="39"/>
      <c r="AU9" s="39"/>
      <c r="AV9" s="39"/>
      <c r="AW9" s="39"/>
      <c r="AX9" s="39"/>
      <c r="AY9" s="39"/>
      <c r="AZ9" s="39"/>
      <c r="BA9" s="39"/>
      <c r="BB9" s="39"/>
      <c r="BC9" s="39"/>
      <c r="BD9" s="39"/>
      <c r="BE9" s="39"/>
      <c r="BF9" s="39"/>
      <c r="BJ9" s="43"/>
      <c r="BK9" s="43"/>
      <c r="BL9" s="43"/>
    </row>
    <row r="10" spans="2:64" s="45" customFormat="1" ht="19.2">
      <c r="B10" s="53"/>
      <c r="C10" s="53"/>
      <c r="D10" s="53"/>
      <c r="E10" s="53"/>
      <c r="F10" s="53"/>
      <c r="G10" s="54"/>
      <c r="H10" s="54"/>
      <c r="I10" s="54"/>
      <c r="J10" s="53"/>
      <c r="K10" s="53"/>
      <c r="L10" s="54"/>
      <c r="M10" s="54"/>
      <c r="N10" s="54"/>
      <c r="O10" s="53"/>
      <c r="P10" s="54"/>
      <c r="Q10" s="54"/>
      <c r="R10" s="54"/>
      <c r="S10" s="55"/>
      <c r="T10" s="56"/>
      <c r="U10" s="56"/>
      <c r="V10" s="57"/>
      <c r="Z10" s="50"/>
      <c r="AA10" s="58"/>
      <c r="AB10" s="40"/>
      <c r="AC10" s="50"/>
      <c r="AD10" s="50"/>
      <c r="AE10" s="50"/>
      <c r="AG10" s="59"/>
      <c r="AH10" s="59"/>
      <c r="AI10" s="59"/>
      <c r="AJ10" s="39"/>
      <c r="AK10" s="49"/>
      <c r="AL10" s="58"/>
      <c r="AM10" s="39"/>
      <c r="AN10" s="39"/>
      <c r="AO10" s="61"/>
      <c r="AP10" s="61"/>
      <c r="AQ10" s="61"/>
      <c r="AR10" s="52"/>
      <c r="AS10" s="50"/>
      <c r="AT10" s="50"/>
      <c r="AU10" s="50"/>
      <c r="AV10" s="39"/>
      <c r="AW10" s="39"/>
      <c r="AX10" s="62"/>
      <c r="AY10" s="62"/>
      <c r="AZ10" s="49" t="s">
        <v>425</v>
      </c>
      <c r="BA10" s="39"/>
      <c r="BB10" s="735">
        <v>1</v>
      </c>
      <c r="BC10" s="736"/>
      <c r="BD10" s="737"/>
      <c r="BE10" s="63" t="s">
        <v>426</v>
      </c>
      <c r="BF10" s="39"/>
      <c r="BJ10" s="43"/>
      <c r="BK10" s="43"/>
      <c r="BL10" s="43"/>
    </row>
    <row r="11" spans="2:64" s="45" customFormat="1" ht="6" customHeight="1">
      <c r="B11" s="51"/>
      <c r="C11" s="51"/>
      <c r="D11" s="51"/>
      <c r="E11" s="51"/>
      <c r="F11" s="46"/>
      <c r="G11" s="51"/>
      <c r="H11" s="51"/>
      <c r="I11" s="51"/>
      <c r="J11" s="51"/>
      <c r="K11" s="53"/>
      <c r="L11" s="54"/>
      <c r="M11" s="51"/>
      <c r="N11" s="51"/>
      <c r="O11" s="53"/>
      <c r="P11" s="51"/>
      <c r="Q11" s="51"/>
      <c r="R11" s="51"/>
      <c r="S11" s="51"/>
      <c r="T11" s="51"/>
      <c r="U11" s="51"/>
      <c r="V11" s="46"/>
      <c r="Z11" s="39"/>
      <c r="AA11" s="39"/>
      <c r="AB11" s="39"/>
      <c r="AC11" s="39"/>
      <c r="AD11" s="39"/>
      <c r="AE11" s="39"/>
      <c r="AG11" s="50"/>
      <c r="AH11" s="59"/>
      <c r="AI11" s="39"/>
      <c r="AJ11" s="59"/>
      <c r="AK11" s="39"/>
      <c r="AL11" s="39"/>
      <c r="AM11" s="39"/>
      <c r="AN11" s="39"/>
      <c r="AO11" s="51"/>
      <c r="AP11" s="51"/>
      <c r="AQ11" s="53"/>
      <c r="AR11" s="64"/>
      <c r="AS11" s="50"/>
      <c r="AT11" s="50"/>
      <c r="AU11" s="50"/>
      <c r="AV11" s="39"/>
      <c r="AW11" s="39"/>
      <c r="AX11" s="62"/>
      <c r="AY11" s="62"/>
      <c r="AZ11" s="39"/>
      <c r="BA11" s="39"/>
      <c r="BB11" s="50"/>
      <c r="BC11" s="50"/>
      <c r="BD11" s="50"/>
      <c r="BE11" s="63"/>
      <c r="BF11" s="39"/>
      <c r="BJ11" s="43"/>
      <c r="BK11" s="43"/>
      <c r="BL11" s="43"/>
    </row>
    <row r="12" spans="2:64" s="45" customFormat="1" ht="20.25" customHeight="1">
      <c r="B12" s="65"/>
      <c r="C12" s="65"/>
      <c r="D12" s="65"/>
      <c r="E12" s="65"/>
      <c r="F12" s="65"/>
      <c r="G12" s="65"/>
      <c r="H12" s="65"/>
      <c r="I12" s="65"/>
      <c r="J12" s="65"/>
      <c r="K12" s="65"/>
      <c r="L12" s="65"/>
      <c r="M12" s="65"/>
      <c r="N12" s="65"/>
      <c r="O12" s="65"/>
      <c r="P12" s="65"/>
      <c r="Q12" s="65"/>
      <c r="R12" s="65"/>
      <c r="S12" s="65"/>
      <c r="T12" s="65"/>
      <c r="U12" s="65"/>
      <c r="V12" s="65"/>
      <c r="Z12" s="53"/>
      <c r="AA12" s="66"/>
      <c r="AB12" s="66"/>
      <c r="AC12" s="53"/>
      <c r="AD12" s="50"/>
      <c r="AE12" s="50"/>
      <c r="AF12" s="44"/>
      <c r="AG12" s="40"/>
      <c r="AH12" s="59"/>
      <c r="AI12" s="39"/>
      <c r="AJ12" s="59"/>
      <c r="AK12" s="39"/>
      <c r="AL12" s="39"/>
      <c r="AM12" s="39"/>
      <c r="AN12" s="39"/>
      <c r="AO12" s="738"/>
      <c r="AP12" s="738"/>
      <c r="AQ12" s="738"/>
      <c r="AR12" s="52"/>
      <c r="AS12" s="50"/>
      <c r="AT12" s="50"/>
      <c r="AU12" s="50"/>
      <c r="AV12" s="39"/>
      <c r="AW12" s="39"/>
      <c r="AX12" s="62"/>
      <c r="AY12" s="62"/>
      <c r="AZ12" s="39"/>
      <c r="BA12" s="39"/>
      <c r="BB12" s="735">
        <v>1</v>
      </c>
      <c r="BC12" s="736"/>
      <c r="BD12" s="737"/>
      <c r="BE12" s="67" t="s">
        <v>427</v>
      </c>
      <c r="BF12" s="39"/>
      <c r="BJ12" s="43"/>
      <c r="BK12" s="43"/>
      <c r="BL12" s="43"/>
    </row>
    <row r="13" spans="2:64" s="45" customFormat="1" ht="6.75" customHeight="1">
      <c r="B13" s="65"/>
      <c r="C13" s="65"/>
      <c r="D13" s="65"/>
      <c r="E13" s="65"/>
      <c r="F13" s="65"/>
      <c r="G13" s="65"/>
      <c r="H13" s="65"/>
      <c r="I13" s="65"/>
      <c r="J13" s="65"/>
      <c r="K13" s="65"/>
      <c r="L13" s="65"/>
      <c r="M13" s="65"/>
      <c r="N13" s="65"/>
      <c r="O13" s="65"/>
      <c r="P13" s="65"/>
      <c r="Q13" s="65"/>
      <c r="R13" s="65"/>
      <c r="S13" s="65"/>
      <c r="T13" s="65"/>
      <c r="U13" s="65"/>
      <c r="V13" s="65"/>
      <c r="Z13" s="54"/>
      <c r="AA13" s="68"/>
      <c r="AB13" s="68"/>
      <c r="AC13" s="54"/>
      <c r="AD13" s="59"/>
      <c r="AE13" s="59"/>
      <c r="AG13" s="39"/>
      <c r="AH13" s="39"/>
      <c r="AI13" s="39"/>
      <c r="AJ13" s="39"/>
      <c r="AK13" s="39"/>
      <c r="AL13" s="39"/>
      <c r="AM13" s="39"/>
      <c r="AN13" s="39"/>
      <c r="AO13" s="51"/>
      <c r="AP13" s="51"/>
      <c r="AQ13" s="51"/>
      <c r="AR13" s="39"/>
      <c r="AS13" s="50"/>
      <c r="AT13" s="50"/>
      <c r="AU13" s="50"/>
      <c r="AV13" s="39"/>
      <c r="AW13" s="39"/>
      <c r="AX13" s="62"/>
      <c r="AY13" s="62"/>
      <c r="AZ13" s="39"/>
      <c r="BA13" s="39"/>
      <c r="BB13" s="50"/>
      <c r="BC13" s="50"/>
      <c r="BD13" s="50"/>
      <c r="BE13" s="63"/>
      <c r="BF13" s="39"/>
      <c r="BJ13" s="43"/>
      <c r="BK13" s="43"/>
      <c r="BL13" s="43"/>
    </row>
    <row r="14" spans="2:64" s="45" customFormat="1" ht="19.2">
      <c r="B14" s="65"/>
      <c r="C14" s="65"/>
      <c r="D14" s="65"/>
      <c r="E14" s="65"/>
      <c r="F14" s="65"/>
      <c r="G14" s="65"/>
      <c r="H14" s="65"/>
      <c r="I14" s="65"/>
      <c r="J14" s="65"/>
      <c r="K14" s="65"/>
      <c r="L14" s="65"/>
      <c r="M14" s="65"/>
      <c r="N14" s="65"/>
      <c r="O14" s="65"/>
      <c r="P14" s="65"/>
      <c r="Q14" s="65"/>
      <c r="R14" s="65"/>
      <c r="S14" s="65"/>
      <c r="T14" s="65"/>
      <c r="U14" s="65"/>
      <c r="V14" s="65"/>
      <c r="Z14" s="53"/>
      <c r="AA14" s="66"/>
      <c r="AB14" s="66"/>
      <c r="AC14" s="53"/>
      <c r="AD14" s="50"/>
      <c r="AE14" s="50"/>
      <c r="AG14" s="39"/>
      <c r="AH14" s="39"/>
      <c r="AI14" s="39"/>
      <c r="AJ14" s="39"/>
      <c r="AK14" s="39"/>
      <c r="AL14" s="39"/>
      <c r="AM14" s="39"/>
      <c r="AN14" s="39"/>
      <c r="AO14" s="51"/>
      <c r="AP14" s="51"/>
      <c r="AQ14" s="51"/>
      <c r="AR14" s="39"/>
      <c r="AS14" s="50"/>
      <c r="AT14" s="49" t="s">
        <v>428</v>
      </c>
      <c r="AU14" s="739"/>
      <c r="AV14" s="740"/>
      <c r="AW14" s="741"/>
      <c r="AX14" s="50" t="s">
        <v>429</v>
      </c>
      <c r="AY14" s="739"/>
      <c r="AZ14" s="740"/>
      <c r="BA14" s="741"/>
      <c r="BB14" s="49" t="s">
        <v>430</v>
      </c>
      <c r="BC14" s="742">
        <f>(AY14-AU14)*24</f>
        <v>0</v>
      </c>
      <c r="BD14" s="743"/>
      <c r="BE14" s="40" t="s">
        <v>431</v>
      </c>
      <c r="BF14" s="50"/>
      <c r="BJ14" s="43"/>
      <c r="BK14" s="43"/>
      <c r="BL14" s="43"/>
    </row>
    <row r="15" spans="2:64" s="45" customFormat="1" ht="6.75" customHeight="1">
      <c r="C15" s="60"/>
      <c r="D15" s="60"/>
      <c r="E15" s="60"/>
      <c r="F15" s="60"/>
      <c r="G15" s="39"/>
      <c r="H15" s="39"/>
      <c r="I15" s="49"/>
      <c r="J15" s="50"/>
      <c r="K15" s="59"/>
      <c r="L15" s="39"/>
      <c r="M15" s="39"/>
      <c r="N15" s="50"/>
      <c r="O15" s="39"/>
      <c r="P15" s="39"/>
      <c r="Q15" s="59"/>
      <c r="R15" s="39"/>
      <c r="S15" s="39"/>
      <c r="T15" s="39"/>
      <c r="U15" s="39"/>
      <c r="V15" s="39"/>
      <c r="W15" s="49"/>
      <c r="X15" s="50"/>
      <c r="Y15" s="50"/>
      <c r="Z15" s="40"/>
      <c r="AA15" s="50"/>
      <c r="AB15" s="49"/>
      <c r="AC15" s="50"/>
      <c r="AD15" s="59"/>
      <c r="AE15" s="39"/>
      <c r="AG15" s="44"/>
      <c r="AH15" s="69"/>
      <c r="AJ15" s="69"/>
      <c r="AQ15" s="44"/>
      <c r="AR15" s="44"/>
      <c r="AS15" s="44"/>
      <c r="AT15" s="44"/>
      <c r="AU15" s="44"/>
      <c r="AX15" s="70"/>
      <c r="AY15" s="70"/>
      <c r="BB15" s="44"/>
      <c r="BC15" s="44"/>
      <c r="BD15" s="44"/>
      <c r="BE15" s="71"/>
      <c r="BJ15" s="43"/>
      <c r="BK15" s="43"/>
      <c r="BL15" s="43"/>
    </row>
    <row r="16" spans="2:64" ht="8.4" customHeight="1" thickBot="1">
      <c r="C16" s="68"/>
      <c r="D16" s="68"/>
      <c r="E16" s="68"/>
      <c r="F16" s="68"/>
      <c r="G16" s="68"/>
      <c r="X16" s="68"/>
      <c r="AN16" s="68"/>
      <c r="BE16" s="72"/>
      <c r="BF16" s="72"/>
      <c r="BG16" s="72"/>
    </row>
    <row r="17" spans="2:58" ht="20.25" customHeight="1">
      <c r="B17" s="744" t="s">
        <v>432</v>
      </c>
      <c r="C17" s="747" t="s">
        <v>433</v>
      </c>
      <c r="D17" s="748"/>
      <c r="E17" s="749"/>
      <c r="F17" s="73"/>
      <c r="G17" s="756" t="s">
        <v>434</v>
      </c>
      <c r="H17" s="759" t="s">
        <v>435</v>
      </c>
      <c r="I17" s="748"/>
      <c r="J17" s="748"/>
      <c r="K17" s="749"/>
      <c r="L17" s="759" t="s">
        <v>436</v>
      </c>
      <c r="M17" s="748"/>
      <c r="N17" s="748"/>
      <c r="O17" s="762"/>
      <c r="P17" s="765"/>
      <c r="Q17" s="766"/>
      <c r="R17" s="767"/>
      <c r="S17" s="774" t="s">
        <v>437</v>
      </c>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5"/>
      <c r="AS17" s="775"/>
      <c r="AT17" s="775"/>
      <c r="AU17" s="775"/>
      <c r="AV17" s="775"/>
      <c r="AW17" s="776"/>
      <c r="AX17" s="777" t="str">
        <f>IF(BB3="４週","(11) 1～4週目の勤務時間数合計","(11) 1か月の勤務時間数   合計")</f>
        <v>(11) 1～4週目の勤務時間数合計</v>
      </c>
      <c r="AY17" s="778"/>
      <c r="AZ17" s="783" t="s">
        <v>438</v>
      </c>
      <c r="BA17" s="784"/>
      <c r="BB17" s="789" t="s">
        <v>439</v>
      </c>
      <c r="BC17" s="583"/>
      <c r="BD17" s="583"/>
      <c r="BE17" s="583"/>
      <c r="BF17" s="790"/>
    </row>
    <row r="18" spans="2:58" ht="20.25" customHeight="1">
      <c r="B18" s="745"/>
      <c r="C18" s="750"/>
      <c r="D18" s="751"/>
      <c r="E18" s="752"/>
      <c r="F18" s="74"/>
      <c r="G18" s="757"/>
      <c r="H18" s="760"/>
      <c r="I18" s="751"/>
      <c r="J18" s="751"/>
      <c r="K18" s="752"/>
      <c r="L18" s="760"/>
      <c r="M18" s="751"/>
      <c r="N18" s="751"/>
      <c r="O18" s="763"/>
      <c r="P18" s="768"/>
      <c r="Q18" s="769"/>
      <c r="R18" s="770"/>
      <c r="S18" s="791" t="s">
        <v>440</v>
      </c>
      <c r="T18" s="792"/>
      <c r="U18" s="792"/>
      <c r="V18" s="792"/>
      <c r="W18" s="792"/>
      <c r="X18" s="792"/>
      <c r="Y18" s="793"/>
      <c r="Z18" s="791" t="s">
        <v>441</v>
      </c>
      <c r="AA18" s="792"/>
      <c r="AB18" s="792"/>
      <c r="AC18" s="792"/>
      <c r="AD18" s="792"/>
      <c r="AE18" s="792"/>
      <c r="AF18" s="793"/>
      <c r="AG18" s="791" t="s">
        <v>442</v>
      </c>
      <c r="AH18" s="792"/>
      <c r="AI18" s="792"/>
      <c r="AJ18" s="792"/>
      <c r="AK18" s="792"/>
      <c r="AL18" s="792"/>
      <c r="AM18" s="793"/>
      <c r="AN18" s="791" t="s">
        <v>443</v>
      </c>
      <c r="AO18" s="792"/>
      <c r="AP18" s="792"/>
      <c r="AQ18" s="792"/>
      <c r="AR18" s="792"/>
      <c r="AS18" s="792"/>
      <c r="AT18" s="793"/>
      <c r="AU18" s="794" t="s">
        <v>444</v>
      </c>
      <c r="AV18" s="795"/>
      <c r="AW18" s="796"/>
      <c r="AX18" s="779"/>
      <c r="AY18" s="780"/>
      <c r="AZ18" s="785"/>
      <c r="BA18" s="786"/>
      <c r="BB18" s="621"/>
      <c r="BC18" s="585"/>
      <c r="BD18" s="585"/>
      <c r="BE18" s="585"/>
      <c r="BF18" s="622"/>
    </row>
    <row r="19" spans="2:58" ht="20.25" customHeight="1">
      <c r="B19" s="745"/>
      <c r="C19" s="750"/>
      <c r="D19" s="751"/>
      <c r="E19" s="752"/>
      <c r="F19" s="74"/>
      <c r="G19" s="757"/>
      <c r="H19" s="760"/>
      <c r="I19" s="751"/>
      <c r="J19" s="751"/>
      <c r="K19" s="752"/>
      <c r="L19" s="760"/>
      <c r="M19" s="751"/>
      <c r="N19" s="751"/>
      <c r="O19" s="763"/>
      <c r="P19" s="768"/>
      <c r="Q19" s="769"/>
      <c r="R19" s="770"/>
      <c r="S19" s="75">
        <v>1</v>
      </c>
      <c r="T19" s="76">
        <v>2</v>
      </c>
      <c r="U19" s="76">
        <v>3</v>
      </c>
      <c r="V19" s="76">
        <v>4</v>
      </c>
      <c r="W19" s="76">
        <v>5</v>
      </c>
      <c r="X19" s="76">
        <v>6</v>
      </c>
      <c r="Y19" s="77">
        <v>7</v>
      </c>
      <c r="Z19" s="75">
        <v>8</v>
      </c>
      <c r="AA19" s="76">
        <v>9</v>
      </c>
      <c r="AB19" s="76">
        <v>10</v>
      </c>
      <c r="AC19" s="76">
        <v>11</v>
      </c>
      <c r="AD19" s="76">
        <v>12</v>
      </c>
      <c r="AE19" s="76">
        <v>13</v>
      </c>
      <c r="AF19" s="77">
        <v>14</v>
      </c>
      <c r="AG19" s="78">
        <v>15</v>
      </c>
      <c r="AH19" s="76">
        <v>16</v>
      </c>
      <c r="AI19" s="76">
        <v>17</v>
      </c>
      <c r="AJ19" s="76">
        <v>18</v>
      </c>
      <c r="AK19" s="76">
        <v>19</v>
      </c>
      <c r="AL19" s="76">
        <v>20</v>
      </c>
      <c r="AM19" s="77">
        <v>21</v>
      </c>
      <c r="AN19" s="75">
        <v>22</v>
      </c>
      <c r="AO19" s="76">
        <v>23</v>
      </c>
      <c r="AP19" s="76">
        <v>24</v>
      </c>
      <c r="AQ19" s="76">
        <v>25</v>
      </c>
      <c r="AR19" s="76">
        <v>26</v>
      </c>
      <c r="AS19" s="76">
        <v>27</v>
      </c>
      <c r="AT19" s="77">
        <v>28</v>
      </c>
      <c r="AU19" s="75" t="str">
        <f>IF($BB$3="暦月",IF(DAY(DATE($AC$2,$AG$2,29))=29,29,""),"")</f>
        <v/>
      </c>
      <c r="AV19" s="76" t="str">
        <f>IF($BB$3="暦月",IF(DAY(DATE($AC$2,$AG$2,30))=30,30,""),"")</f>
        <v/>
      </c>
      <c r="AW19" s="77" t="str">
        <f>IF($BB$3="暦月",IF(DAY(DATE($AC$2,$AG$2,31))=31,31,""),"")</f>
        <v/>
      </c>
      <c r="AX19" s="779"/>
      <c r="AY19" s="780"/>
      <c r="AZ19" s="785"/>
      <c r="BA19" s="786"/>
      <c r="BB19" s="621"/>
      <c r="BC19" s="585"/>
      <c r="BD19" s="585"/>
      <c r="BE19" s="585"/>
      <c r="BF19" s="622"/>
    </row>
    <row r="20" spans="2:58" ht="20.25" hidden="1" customHeight="1">
      <c r="B20" s="745"/>
      <c r="C20" s="750"/>
      <c r="D20" s="751"/>
      <c r="E20" s="752"/>
      <c r="F20" s="74"/>
      <c r="G20" s="757"/>
      <c r="H20" s="760"/>
      <c r="I20" s="751"/>
      <c r="J20" s="751"/>
      <c r="K20" s="752"/>
      <c r="L20" s="760"/>
      <c r="M20" s="751"/>
      <c r="N20" s="751"/>
      <c r="O20" s="763"/>
      <c r="P20" s="768"/>
      <c r="Q20" s="769"/>
      <c r="R20" s="770"/>
      <c r="S20" s="75">
        <f>WEEKDAY(DATE($AC$2,$AG$2,1))</f>
        <v>2</v>
      </c>
      <c r="T20" s="76">
        <f>WEEKDAY(DATE($AC$2,$AG$2,2))</f>
        <v>3</v>
      </c>
      <c r="U20" s="76">
        <f>WEEKDAY(DATE($AC$2,$AG$2,3))</f>
        <v>4</v>
      </c>
      <c r="V20" s="76">
        <f>WEEKDAY(DATE($AC$2,$AG$2,4))</f>
        <v>5</v>
      </c>
      <c r="W20" s="76">
        <f>WEEKDAY(DATE($AC$2,$AG$2,5))</f>
        <v>6</v>
      </c>
      <c r="X20" s="76">
        <f>WEEKDAY(DATE($AC$2,$AG$2,6))</f>
        <v>7</v>
      </c>
      <c r="Y20" s="77">
        <f>WEEKDAY(DATE($AC$2,$AG$2,7))</f>
        <v>1</v>
      </c>
      <c r="Z20" s="75">
        <f>WEEKDAY(DATE($AC$2,$AG$2,8))</f>
        <v>2</v>
      </c>
      <c r="AA20" s="76">
        <f>WEEKDAY(DATE($AC$2,$AG$2,9))</f>
        <v>3</v>
      </c>
      <c r="AB20" s="76">
        <f>WEEKDAY(DATE($AC$2,$AG$2,10))</f>
        <v>4</v>
      </c>
      <c r="AC20" s="76">
        <f>WEEKDAY(DATE($AC$2,$AG$2,11))</f>
        <v>5</v>
      </c>
      <c r="AD20" s="76">
        <f>WEEKDAY(DATE($AC$2,$AG$2,12))</f>
        <v>6</v>
      </c>
      <c r="AE20" s="76">
        <f>WEEKDAY(DATE($AC$2,$AG$2,13))</f>
        <v>7</v>
      </c>
      <c r="AF20" s="77">
        <f>WEEKDAY(DATE($AC$2,$AG$2,14))</f>
        <v>1</v>
      </c>
      <c r="AG20" s="75">
        <f>WEEKDAY(DATE($AC$2,$AG$2,15))</f>
        <v>2</v>
      </c>
      <c r="AH20" s="76">
        <f>WEEKDAY(DATE($AC$2,$AG$2,16))</f>
        <v>3</v>
      </c>
      <c r="AI20" s="76">
        <f>WEEKDAY(DATE($AC$2,$AG$2,17))</f>
        <v>4</v>
      </c>
      <c r="AJ20" s="76">
        <f>WEEKDAY(DATE($AC$2,$AG$2,18))</f>
        <v>5</v>
      </c>
      <c r="AK20" s="76">
        <f>WEEKDAY(DATE($AC$2,$AG$2,19))</f>
        <v>6</v>
      </c>
      <c r="AL20" s="76">
        <f>WEEKDAY(DATE($AC$2,$AG$2,20))</f>
        <v>7</v>
      </c>
      <c r="AM20" s="77">
        <f>WEEKDAY(DATE($AC$2,$AG$2,21))</f>
        <v>1</v>
      </c>
      <c r="AN20" s="75">
        <f>WEEKDAY(DATE($AC$2,$AG$2,22))</f>
        <v>2</v>
      </c>
      <c r="AO20" s="76">
        <f>WEEKDAY(DATE($AC$2,$AG$2,23))</f>
        <v>3</v>
      </c>
      <c r="AP20" s="76">
        <f>WEEKDAY(DATE($AC$2,$AG$2,24))</f>
        <v>4</v>
      </c>
      <c r="AQ20" s="76">
        <f>WEEKDAY(DATE($AC$2,$AG$2,25))</f>
        <v>5</v>
      </c>
      <c r="AR20" s="76">
        <f>WEEKDAY(DATE($AC$2,$AG$2,26))</f>
        <v>6</v>
      </c>
      <c r="AS20" s="76">
        <f>WEEKDAY(DATE($AC$2,$AG$2,27))</f>
        <v>7</v>
      </c>
      <c r="AT20" s="77">
        <f>WEEKDAY(DATE($AC$2,$AG$2,28))</f>
        <v>1</v>
      </c>
      <c r="AU20" s="75">
        <f>IF(AU19=29,WEEKDAY(DATE($AC$2,$AG$2,29)),0)</f>
        <v>0</v>
      </c>
      <c r="AV20" s="76">
        <f>IF(AV19=30,WEEKDAY(DATE($AC$2,$AG$2,30)),0)</f>
        <v>0</v>
      </c>
      <c r="AW20" s="77">
        <f>IF(AW19=31,WEEKDAY(DATE($AC$2,$AG$2,31)),0)</f>
        <v>0</v>
      </c>
      <c r="AX20" s="779"/>
      <c r="AY20" s="780"/>
      <c r="AZ20" s="785"/>
      <c r="BA20" s="786"/>
      <c r="BB20" s="621"/>
      <c r="BC20" s="585"/>
      <c r="BD20" s="585"/>
      <c r="BE20" s="585"/>
      <c r="BF20" s="622"/>
    </row>
    <row r="21" spans="2:58" ht="22.5" customHeight="1" thickBot="1">
      <c r="B21" s="746"/>
      <c r="C21" s="753"/>
      <c r="D21" s="754"/>
      <c r="E21" s="755"/>
      <c r="F21" s="79"/>
      <c r="G21" s="758"/>
      <c r="H21" s="761"/>
      <c r="I21" s="754"/>
      <c r="J21" s="754"/>
      <c r="K21" s="755"/>
      <c r="L21" s="761"/>
      <c r="M21" s="754"/>
      <c r="N21" s="754"/>
      <c r="O21" s="764"/>
      <c r="P21" s="771"/>
      <c r="Q21" s="772"/>
      <c r="R21" s="773"/>
      <c r="S21" s="80" t="str">
        <f>IF(S20=1,"日",IF(S20=2,"月",IF(S20=3,"火",IF(S20=4,"水",IF(S20=5,"木",IF(S20=6,"金","土"))))))</f>
        <v>月</v>
      </c>
      <c r="T21" s="81" t="str">
        <f t="shared" ref="T21:AT21" si="0">IF(T20=1,"日",IF(T20=2,"月",IF(T20=3,"火",IF(T20=4,"水",IF(T20=5,"木",IF(T20=6,"金","土"))))))</f>
        <v>火</v>
      </c>
      <c r="U21" s="81" t="str">
        <f t="shared" si="0"/>
        <v>水</v>
      </c>
      <c r="V21" s="81" t="str">
        <f t="shared" si="0"/>
        <v>木</v>
      </c>
      <c r="W21" s="81" t="str">
        <f t="shared" si="0"/>
        <v>金</v>
      </c>
      <c r="X21" s="81" t="str">
        <f t="shared" si="0"/>
        <v>土</v>
      </c>
      <c r="Y21" s="82" t="str">
        <f t="shared" si="0"/>
        <v>日</v>
      </c>
      <c r="Z21" s="80" t="str">
        <f>IF(Z20=1,"日",IF(Z20=2,"月",IF(Z20=3,"火",IF(Z20=4,"水",IF(Z20=5,"木",IF(Z20=6,"金","土"))))))</f>
        <v>月</v>
      </c>
      <c r="AA21" s="81" t="str">
        <f t="shared" si="0"/>
        <v>火</v>
      </c>
      <c r="AB21" s="81" t="str">
        <f t="shared" si="0"/>
        <v>水</v>
      </c>
      <c r="AC21" s="81" t="str">
        <f t="shared" si="0"/>
        <v>木</v>
      </c>
      <c r="AD21" s="81" t="str">
        <f t="shared" si="0"/>
        <v>金</v>
      </c>
      <c r="AE21" s="81" t="str">
        <f t="shared" si="0"/>
        <v>土</v>
      </c>
      <c r="AF21" s="82" t="str">
        <f t="shared" si="0"/>
        <v>日</v>
      </c>
      <c r="AG21" s="80" t="str">
        <f>IF(AG20=1,"日",IF(AG20=2,"月",IF(AG20=3,"火",IF(AG20=4,"水",IF(AG20=5,"木",IF(AG20=6,"金","土"))))))</f>
        <v>月</v>
      </c>
      <c r="AH21" s="81" t="str">
        <f t="shared" si="0"/>
        <v>火</v>
      </c>
      <c r="AI21" s="81" t="str">
        <f t="shared" si="0"/>
        <v>水</v>
      </c>
      <c r="AJ21" s="81" t="str">
        <f t="shared" si="0"/>
        <v>木</v>
      </c>
      <c r="AK21" s="81" t="str">
        <f t="shared" si="0"/>
        <v>金</v>
      </c>
      <c r="AL21" s="81" t="str">
        <f t="shared" si="0"/>
        <v>土</v>
      </c>
      <c r="AM21" s="82" t="str">
        <f t="shared" si="0"/>
        <v>日</v>
      </c>
      <c r="AN21" s="80" t="str">
        <f>IF(AN20=1,"日",IF(AN20=2,"月",IF(AN20=3,"火",IF(AN20=4,"水",IF(AN20=5,"木",IF(AN20=6,"金","土"))))))</f>
        <v>月</v>
      </c>
      <c r="AO21" s="81" t="str">
        <f t="shared" si="0"/>
        <v>火</v>
      </c>
      <c r="AP21" s="81" t="str">
        <f t="shared" si="0"/>
        <v>水</v>
      </c>
      <c r="AQ21" s="81" t="str">
        <f t="shared" si="0"/>
        <v>木</v>
      </c>
      <c r="AR21" s="81" t="str">
        <f t="shared" si="0"/>
        <v>金</v>
      </c>
      <c r="AS21" s="81" t="str">
        <f t="shared" si="0"/>
        <v>土</v>
      </c>
      <c r="AT21" s="82" t="str">
        <f t="shared" si="0"/>
        <v>日</v>
      </c>
      <c r="AU21" s="81" t="str">
        <f>IF(AU20=1,"日",IF(AU20=2,"月",IF(AU20=3,"火",IF(AU20=4,"水",IF(AU20=5,"木",IF(AU20=6,"金",IF(AU20=0,"","土")))))))</f>
        <v/>
      </c>
      <c r="AV21" s="81" t="str">
        <f>IF(AV20=1,"日",IF(AV20=2,"月",IF(AV20=3,"火",IF(AV20=4,"水",IF(AV20=5,"木",IF(AV20=6,"金",IF(AV20=0,"","土")))))))</f>
        <v/>
      </c>
      <c r="AW21" s="81" t="str">
        <f>IF(AW20=1,"日",IF(AW20=2,"月",IF(AW20=3,"火",IF(AW20=4,"水",IF(AW20=5,"木",IF(AW20=6,"金",IF(AW20=0,"","土")))))))</f>
        <v/>
      </c>
      <c r="AX21" s="781"/>
      <c r="AY21" s="782"/>
      <c r="AZ21" s="787"/>
      <c r="BA21" s="788"/>
      <c r="BB21" s="623"/>
      <c r="BC21" s="624"/>
      <c r="BD21" s="624"/>
      <c r="BE21" s="624"/>
      <c r="BF21" s="625"/>
    </row>
    <row r="22" spans="2:58" ht="20.25" customHeight="1">
      <c r="B22" s="712">
        <v>1</v>
      </c>
      <c r="C22" s="713"/>
      <c r="D22" s="714"/>
      <c r="E22" s="715"/>
      <c r="F22" s="83"/>
      <c r="G22" s="716"/>
      <c r="H22" s="717"/>
      <c r="I22" s="718"/>
      <c r="J22" s="718"/>
      <c r="K22" s="719"/>
      <c r="L22" s="720"/>
      <c r="M22" s="721"/>
      <c r="N22" s="721"/>
      <c r="O22" s="722"/>
      <c r="P22" s="723" t="s">
        <v>449</v>
      </c>
      <c r="Q22" s="724"/>
      <c r="R22" s="725"/>
      <c r="S22" s="84"/>
      <c r="T22" s="85"/>
      <c r="U22" s="85"/>
      <c r="V22" s="85"/>
      <c r="W22" s="85"/>
      <c r="X22" s="85"/>
      <c r="Y22" s="86"/>
      <c r="Z22" s="84"/>
      <c r="AA22" s="85"/>
      <c r="AB22" s="85"/>
      <c r="AC22" s="85"/>
      <c r="AD22" s="85"/>
      <c r="AE22" s="85"/>
      <c r="AF22" s="86"/>
      <c r="AG22" s="84"/>
      <c r="AH22" s="85"/>
      <c r="AI22" s="85"/>
      <c r="AJ22" s="85"/>
      <c r="AK22" s="85"/>
      <c r="AL22" s="85"/>
      <c r="AM22" s="86"/>
      <c r="AN22" s="84"/>
      <c r="AO22" s="85"/>
      <c r="AP22" s="85"/>
      <c r="AQ22" s="85"/>
      <c r="AR22" s="85"/>
      <c r="AS22" s="85"/>
      <c r="AT22" s="86"/>
      <c r="AU22" s="84"/>
      <c r="AV22" s="85"/>
      <c r="AW22" s="85"/>
      <c r="AX22" s="726"/>
      <c r="AY22" s="727"/>
      <c r="AZ22" s="728"/>
      <c r="BA22" s="729"/>
      <c r="BB22" s="730"/>
      <c r="BC22" s="731"/>
      <c r="BD22" s="731"/>
      <c r="BE22" s="731"/>
      <c r="BF22" s="732"/>
    </row>
    <row r="23" spans="2:58" ht="20.25" customHeight="1">
      <c r="B23" s="632"/>
      <c r="C23" s="706"/>
      <c r="D23" s="707"/>
      <c r="E23" s="708"/>
      <c r="F23" s="87"/>
      <c r="G23" s="644"/>
      <c r="H23" s="649"/>
      <c r="I23" s="647"/>
      <c r="J23" s="647"/>
      <c r="K23" s="648"/>
      <c r="L23" s="656"/>
      <c r="M23" s="657"/>
      <c r="N23" s="657"/>
      <c r="O23" s="658"/>
      <c r="P23" s="672" t="s">
        <v>452</v>
      </c>
      <c r="Q23" s="673"/>
      <c r="R23" s="674"/>
      <c r="S23" s="88" t="str">
        <f>IF(S22="","",VLOOKUP(S22,'[1]シフト記号表（勤務時間帯）'!$C$6:$K$35,9,FALSE))</f>
        <v/>
      </c>
      <c r="T23" s="89" t="str">
        <f>IF(T22="","",VLOOKUP(T22,'[1]シフト記号表（勤務時間帯）'!$C$6:$K$35,9,FALSE))</f>
        <v/>
      </c>
      <c r="U23" s="89" t="str">
        <f>IF(U22="","",VLOOKUP(U22,'[1]シフト記号表（勤務時間帯）'!$C$6:$K$35,9,FALSE))</f>
        <v/>
      </c>
      <c r="V23" s="89" t="str">
        <f>IF(V22="","",VLOOKUP(V22,'[1]シフト記号表（勤務時間帯）'!$C$6:$K$35,9,FALSE))</f>
        <v/>
      </c>
      <c r="W23" s="89" t="str">
        <f>IF(W22="","",VLOOKUP(W22,'[1]シフト記号表（勤務時間帯）'!$C$6:$K$35,9,FALSE))</f>
        <v/>
      </c>
      <c r="X23" s="89" t="str">
        <f>IF(X22="","",VLOOKUP(X22,'[1]シフト記号表（勤務時間帯）'!$C$6:$K$35,9,FALSE))</f>
        <v/>
      </c>
      <c r="Y23" s="90" t="str">
        <f>IF(Y22="","",VLOOKUP(Y22,'[1]シフト記号表（勤務時間帯）'!$C$6:$K$35,9,FALSE))</f>
        <v/>
      </c>
      <c r="Z23" s="88" t="str">
        <f>IF(Z22="","",VLOOKUP(Z22,'[1]シフト記号表（勤務時間帯）'!$C$6:$K$35,9,FALSE))</f>
        <v/>
      </c>
      <c r="AA23" s="89" t="str">
        <f>IF(AA22="","",VLOOKUP(AA22,'[1]シフト記号表（勤務時間帯）'!$C$6:$K$35,9,FALSE))</f>
        <v/>
      </c>
      <c r="AB23" s="89" t="str">
        <f>IF(AB22="","",VLOOKUP(AB22,'[1]シフト記号表（勤務時間帯）'!$C$6:$K$35,9,FALSE))</f>
        <v/>
      </c>
      <c r="AC23" s="89" t="str">
        <f>IF(AC22="","",VLOOKUP(AC22,'[1]シフト記号表（勤務時間帯）'!$C$6:$K$35,9,FALSE))</f>
        <v/>
      </c>
      <c r="AD23" s="89" t="str">
        <f>IF(AD22="","",VLOOKUP(AD22,'[1]シフト記号表（勤務時間帯）'!$C$6:$K$35,9,FALSE))</f>
        <v/>
      </c>
      <c r="AE23" s="89" t="str">
        <f>IF(AE22="","",VLOOKUP(AE22,'[1]シフト記号表（勤務時間帯）'!$C$6:$K$35,9,FALSE))</f>
        <v/>
      </c>
      <c r="AF23" s="90" t="str">
        <f>IF(AF22="","",VLOOKUP(AF22,'[1]シフト記号表（勤務時間帯）'!$C$6:$K$35,9,FALSE))</f>
        <v/>
      </c>
      <c r="AG23" s="88" t="str">
        <f>IF(AG22="","",VLOOKUP(AG22,'[1]シフト記号表（勤務時間帯）'!$C$6:$K$35,9,FALSE))</f>
        <v/>
      </c>
      <c r="AH23" s="89" t="str">
        <f>IF(AH22="","",VLOOKUP(AH22,'[1]シフト記号表（勤務時間帯）'!$C$6:$K$35,9,FALSE))</f>
        <v/>
      </c>
      <c r="AI23" s="89" t="str">
        <f>IF(AI22="","",VLOOKUP(AI22,'[1]シフト記号表（勤務時間帯）'!$C$6:$K$35,9,FALSE))</f>
        <v/>
      </c>
      <c r="AJ23" s="89" t="str">
        <f>IF(AJ22="","",VLOOKUP(AJ22,'[1]シフト記号表（勤務時間帯）'!$C$6:$K$35,9,FALSE))</f>
        <v/>
      </c>
      <c r="AK23" s="89" t="str">
        <f>IF(AK22="","",VLOOKUP(AK22,'[1]シフト記号表（勤務時間帯）'!$C$6:$K$35,9,FALSE))</f>
        <v/>
      </c>
      <c r="AL23" s="89" t="str">
        <f>IF(AL22="","",VLOOKUP(AL22,'[1]シフト記号表（勤務時間帯）'!$C$6:$K$35,9,FALSE))</f>
        <v/>
      </c>
      <c r="AM23" s="90" t="str">
        <f>IF(AM22="","",VLOOKUP(AM22,'[1]シフト記号表（勤務時間帯）'!$C$6:$K$35,9,FALSE))</f>
        <v/>
      </c>
      <c r="AN23" s="88" t="str">
        <f>IF(AN22="","",VLOOKUP(AN22,'[1]シフト記号表（勤務時間帯）'!$C$6:$K$35,9,FALSE))</f>
        <v/>
      </c>
      <c r="AO23" s="89" t="str">
        <f>IF(AO22="","",VLOOKUP(AO22,'[1]シフト記号表（勤務時間帯）'!$C$6:$K$35,9,FALSE))</f>
        <v/>
      </c>
      <c r="AP23" s="89" t="str">
        <f>IF(AP22="","",VLOOKUP(AP22,'[1]シフト記号表（勤務時間帯）'!$C$6:$K$35,9,FALSE))</f>
        <v/>
      </c>
      <c r="AQ23" s="89" t="str">
        <f>IF(AQ22="","",VLOOKUP(AQ22,'[1]シフト記号表（勤務時間帯）'!$C$6:$K$35,9,FALSE))</f>
        <v/>
      </c>
      <c r="AR23" s="89" t="str">
        <f>IF(AR22="","",VLOOKUP(AR22,'[1]シフト記号表（勤務時間帯）'!$C$6:$K$35,9,FALSE))</f>
        <v/>
      </c>
      <c r="AS23" s="89" t="str">
        <f>IF(AS22="","",VLOOKUP(AS22,'[1]シフト記号表（勤務時間帯）'!$C$6:$K$35,9,FALSE))</f>
        <v/>
      </c>
      <c r="AT23" s="90" t="str">
        <f>IF(AT22="","",VLOOKUP(AT22,'[1]シフト記号表（勤務時間帯）'!$C$6:$K$35,9,FALSE))</f>
        <v/>
      </c>
      <c r="AU23" s="88" t="str">
        <f>IF(AU22="","",VLOOKUP(AU22,'[1]シフト記号表（勤務時間帯）'!$C$6:$K$35,9,FALSE))</f>
        <v/>
      </c>
      <c r="AV23" s="89" t="str">
        <f>IF(AV22="","",VLOOKUP(AV22,'[1]シフト記号表（勤務時間帯）'!$C$6:$K$35,9,FALSE))</f>
        <v/>
      </c>
      <c r="AW23" s="89" t="str">
        <f>IF(AW22="","",VLOOKUP(AW22,'[1]シフト記号表（勤務時間帯）'!$C$6:$K$35,9,FALSE))</f>
        <v/>
      </c>
      <c r="AX23" s="675">
        <f>IF($BB$3="４週",SUM(S23:AT23),IF($BB$3="暦月",SUM(S23:AW23),""))</f>
        <v>0</v>
      </c>
      <c r="AY23" s="676"/>
      <c r="AZ23" s="677">
        <f>IF($BB$3="４週",AX23/4,IF($BB$3="暦月",'[1]認知症対応型通所（1枚版）'!AX23/('[1]認知症対応型通所（1枚版）'!$BB$8/7),""))</f>
        <v>0</v>
      </c>
      <c r="BA23" s="678"/>
      <c r="BB23" s="697"/>
      <c r="BC23" s="698"/>
      <c r="BD23" s="698"/>
      <c r="BE23" s="698"/>
      <c r="BF23" s="699"/>
    </row>
    <row r="24" spans="2:58" ht="20.25" customHeight="1">
      <c r="B24" s="632"/>
      <c r="C24" s="709"/>
      <c r="D24" s="710"/>
      <c r="E24" s="711"/>
      <c r="F24" s="91">
        <f>C22</f>
        <v>0</v>
      </c>
      <c r="G24" s="644"/>
      <c r="H24" s="649"/>
      <c r="I24" s="647"/>
      <c r="J24" s="647"/>
      <c r="K24" s="648"/>
      <c r="L24" s="656"/>
      <c r="M24" s="657"/>
      <c r="N24" s="657"/>
      <c r="O24" s="658"/>
      <c r="P24" s="691" t="s">
        <v>453</v>
      </c>
      <c r="Q24" s="692"/>
      <c r="R24" s="693"/>
      <c r="S24" s="92" t="str">
        <f>IF(S22="","",VLOOKUP(S22,'[1]シフト記号表（勤務時間帯）'!$C$6:$U$35,19,FALSE))</f>
        <v/>
      </c>
      <c r="T24" s="93" t="str">
        <f>IF(T22="","",VLOOKUP(T22,'[1]シフト記号表（勤務時間帯）'!$C$6:$U$35,19,FALSE))</f>
        <v/>
      </c>
      <c r="U24" s="93" t="str">
        <f>IF(U22="","",VLOOKUP(U22,'[1]シフト記号表（勤務時間帯）'!$C$6:$U$35,19,FALSE))</f>
        <v/>
      </c>
      <c r="V24" s="93" t="str">
        <f>IF(V22="","",VLOOKUP(V22,'[1]シフト記号表（勤務時間帯）'!$C$6:$U$35,19,FALSE))</f>
        <v/>
      </c>
      <c r="W24" s="93" t="str">
        <f>IF(W22="","",VLOOKUP(W22,'[1]シフト記号表（勤務時間帯）'!$C$6:$U$35,19,FALSE))</f>
        <v/>
      </c>
      <c r="X24" s="93" t="str">
        <f>IF(X22="","",VLOOKUP(X22,'[1]シフト記号表（勤務時間帯）'!$C$6:$U$35,19,FALSE))</f>
        <v/>
      </c>
      <c r="Y24" s="94" t="str">
        <f>IF(Y22="","",VLOOKUP(Y22,'[1]シフト記号表（勤務時間帯）'!$C$6:$U$35,19,FALSE))</f>
        <v/>
      </c>
      <c r="Z24" s="92" t="str">
        <f>IF(Z22="","",VLOOKUP(Z22,'[1]シフト記号表（勤務時間帯）'!$C$6:$U$35,19,FALSE))</f>
        <v/>
      </c>
      <c r="AA24" s="93" t="str">
        <f>IF(AA22="","",VLOOKUP(AA22,'[1]シフト記号表（勤務時間帯）'!$C$6:$U$35,19,FALSE))</f>
        <v/>
      </c>
      <c r="AB24" s="93" t="str">
        <f>IF(AB22="","",VLOOKUP(AB22,'[1]シフト記号表（勤務時間帯）'!$C$6:$U$35,19,FALSE))</f>
        <v/>
      </c>
      <c r="AC24" s="93" t="str">
        <f>IF(AC22="","",VLOOKUP(AC22,'[1]シフト記号表（勤務時間帯）'!$C$6:$U$35,19,FALSE))</f>
        <v/>
      </c>
      <c r="AD24" s="93" t="str">
        <f>IF(AD22="","",VLOOKUP(AD22,'[1]シフト記号表（勤務時間帯）'!$C$6:$U$35,19,FALSE))</f>
        <v/>
      </c>
      <c r="AE24" s="93" t="str">
        <f>IF(AE22="","",VLOOKUP(AE22,'[1]シフト記号表（勤務時間帯）'!$C$6:$U$35,19,FALSE))</f>
        <v/>
      </c>
      <c r="AF24" s="94" t="str">
        <f>IF(AF22="","",VLOOKUP(AF22,'[1]シフト記号表（勤務時間帯）'!$C$6:$U$35,19,FALSE))</f>
        <v/>
      </c>
      <c r="AG24" s="92" t="str">
        <f>IF(AG22="","",VLOOKUP(AG22,'[1]シフト記号表（勤務時間帯）'!$C$6:$U$35,19,FALSE))</f>
        <v/>
      </c>
      <c r="AH24" s="93" t="str">
        <f>IF(AH22="","",VLOOKUP(AH22,'[1]シフト記号表（勤務時間帯）'!$C$6:$U$35,19,FALSE))</f>
        <v/>
      </c>
      <c r="AI24" s="93" t="str">
        <f>IF(AI22="","",VLOOKUP(AI22,'[1]シフト記号表（勤務時間帯）'!$C$6:$U$35,19,FALSE))</f>
        <v/>
      </c>
      <c r="AJ24" s="93" t="str">
        <f>IF(AJ22="","",VLOOKUP(AJ22,'[1]シフト記号表（勤務時間帯）'!$C$6:$U$35,19,FALSE))</f>
        <v/>
      </c>
      <c r="AK24" s="93" t="str">
        <f>IF(AK22="","",VLOOKUP(AK22,'[1]シフト記号表（勤務時間帯）'!$C$6:$U$35,19,FALSE))</f>
        <v/>
      </c>
      <c r="AL24" s="93" t="str">
        <f>IF(AL22="","",VLOOKUP(AL22,'[1]シフト記号表（勤務時間帯）'!$C$6:$U$35,19,FALSE))</f>
        <v/>
      </c>
      <c r="AM24" s="94" t="str">
        <f>IF(AM22="","",VLOOKUP(AM22,'[1]シフト記号表（勤務時間帯）'!$C$6:$U$35,19,FALSE))</f>
        <v/>
      </c>
      <c r="AN24" s="92" t="str">
        <f>IF(AN22="","",VLOOKUP(AN22,'[1]シフト記号表（勤務時間帯）'!$C$6:$U$35,19,FALSE))</f>
        <v/>
      </c>
      <c r="AO24" s="93" t="str">
        <f>IF(AO22="","",VLOOKUP(AO22,'[1]シフト記号表（勤務時間帯）'!$C$6:$U$35,19,FALSE))</f>
        <v/>
      </c>
      <c r="AP24" s="93" t="str">
        <f>IF(AP22="","",VLOOKUP(AP22,'[1]シフト記号表（勤務時間帯）'!$C$6:$U$35,19,FALSE))</f>
        <v/>
      </c>
      <c r="AQ24" s="93" t="str">
        <f>IF(AQ22="","",VLOOKUP(AQ22,'[1]シフト記号表（勤務時間帯）'!$C$6:$U$35,19,FALSE))</f>
        <v/>
      </c>
      <c r="AR24" s="93" t="str">
        <f>IF(AR22="","",VLOOKUP(AR22,'[1]シフト記号表（勤務時間帯）'!$C$6:$U$35,19,FALSE))</f>
        <v/>
      </c>
      <c r="AS24" s="93" t="str">
        <f>IF(AS22="","",VLOOKUP(AS22,'[1]シフト記号表（勤務時間帯）'!$C$6:$U$35,19,FALSE))</f>
        <v/>
      </c>
      <c r="AT24" s="94" t="str">
        <f>IF(AT22="","",VLOOKUP(AT22,'[1]シフト記号表（勤務時間帯）'!$C$6:$U$35,19,FALSE))</f>
        <v/>
      </c>
      <c r="AU24" s="92" t="str">
        <f>IF(AU22="","",VLOOKUP(AU22,'[1]シフト記号表（勤務時間帯）'!$C$6:$U$35,19,FALSE))</f>
        <v/>
      </c>
      <c r="AV24" s="93" t="str">
        <f>IF(AV22="","",VLOOKUP(AV22,'[1]シフト記号表（勤務時間帯）'!$C$6:$U$35,19,FALSE))</f>
        <v/>
      </c>
      <c r="AW24" s="93" t="str">
        <f>IF(AW22="","",VLOOKUP(AW22,'[1]シフト記号表（勤務時間帯）'!$C$6:$U$35,19,FALSE))</f>
        <v/>
      </c>
      <c r="AX24" s="682">
        <f>IF($BB$3="４週",SUM(S24:AT24),IF($BB$3="暦月",SUM(S24:AW24),""))</f>
        <v>0</v>
      </c>
      <c r="AY24" s="683"/>
      <c r="AZ24" s="684">
        <f>IF($BB$3="４週",AX24/4,IF($BB$3="暦月",'[1]認知症対応型通所（1枚版）'!AX24/('[1]認知症対応型通所（1枚版）'!$BB$8/7),""))</f>
        <v>0</v>
      </c>
      <c r="BA24" s="685"/>
      <c r="BB24" s="700"/>
      <c r="BC24" s="701"/>
      <c r="BD24" s="701"/>
      <c r="BE24" s="701"/>
      <c r="BF24" s="702"/>
    </row>
    <row r="25" spans="2:58" ht="20.25" customHeight="1">
      <c r="B25" s="632">
        <f>B22+1</f>
        <v>2</v>
      </c>
      <c r="C25" s="703"/>
      <c r="D25" s="704"/>
      <c r="E25" s="705"/>
      <c r="F25" s="95"/>
      <c r="G25" s="643"/>
      <c r="H25" s="646"/>
      <c r="I25" s="647"/>
      <c r="J25" s="647"/>
      <c r="K25" s="648"/>
      <c r="L25" s="653"/>
      <c r="M25" s="654"/>
      <c r="N25" s="654"/>
      <c r="O25" s="655"/>
      <c r="P25" s="662" t="s">
        <v>449</v>
      </c>
      <c r="Q25" s="663"/>
      <c r="R25" s="664"/>
      <c r="S25" s="84"/>
      <c r="T25" s="85"/>
      <c r="U25" s="85"/>
      <c r="V25" s="85"/>
      <c r="W25" s="85"/>
      <c r="X25" s="85"/>
      <c r="Y25" s="86"/>
      <c r="Z25" s="84"/>
      <c r="AA25" s="85"/>
      <c r="AB25" s="85"/>
      <c r="AC25" s="85"/>
      <c r="AD25" s="85"/>
      <c r="AE25" s="85"/>
      <c r="AF25" s="86"/>
      <c r="AG25" s="84"/>
      <c r="AH25" s="85"/>
      <c r="AI25" s="85"/>
      <c r="AJ25" s="85"/>
      <c r="AK25" s="85"/>
      <c r="AL25" s="85"/>
      <c r="AM25" s="86"/>
      <c r="AN25" s="84"/>
      <c r="AO25" s="85"/>
      <c r="AP25" s="85"/>
      <c r="AQ25" s="85"/>
      <c r="AR25" s="85"/>
      <c r="AS25" s="85"/>
      <c r="AT25" s="86"/>
      <c r="AU25" s="84"/>
      <c r="AV25" s="85"/>
      <c r="AW25" s="85"/>
      <c r="AX25" s="665"/>
      <c r="AY25" s="666"/>
      <c r="AZ25" s="667"/>
      <c r="BA25" s="668"/>
      <c r="BB25" s="694"/>
      <c r="BC25" s="695"/>
      <c r="BD25" s="695"/>
      <c r="BE25" s="695"/>
      <c r="BF25" s="696"/>
    </row>
    <row r="26" spans="2:58" ht="20.25" customHeight="1">
      <c r="B26" s="632"/>
      <c r="C26" s="706"/>
      <c r="D26" s="707"/>
      <c r="E26" s="708"/>
      <c r="F26" s="87"/>
      <c r="G26" s="644"/>
      <c r="H26" s="649"/>
      <c r="I26" s="647"/>
      <c r="J26" s="647"/>
      <c r="K26" s="648"/>
      <c r="L26" s="656"/>
      <c r="M26" s="657"/>
      <c r="N26" s="657"/>
      <c r="O26" s="658"/>
      <c r="P26" s="672" t="s">
        <v>452</v>
      </c>
      <c r="Q26" s="673"/>
      <c r="R26" s="674"/>
      <c r="S26" s="88" t="str">
        <f>IF(S25="","",VLOOKUP(S25,'[1]シフト記号表（勤務時間帯）'!$C$6:$K$35,9,FALSE))</f>
        <v/>
      </c>
      <c r="T26" s="89" t="str">
        <f>IF(T25="","",VLOOKUP(T25,'[1]シフト記号表（勤務時間帯）'!$C$6:$K$35,9,FALSE))</f>
        <v/>
      </c>
      <c r="U26" s="89" t="str">
        <f>IF(U25="","",VLOOKUP(U25,'[1]シフト記号表（勤務時間帯）'!$C$6:$K$35,9,FALSE))</f>
        <v/>
      </c>
      <c r="V26" s="89" t="str">
        <f>IF(V25="","",VLOOKUP(V25,'[1]シフト記号表（勤務時間帯）'!$C$6:$K$35,9,FALSE))</f>
        <v/>
      </c>
      <c r="W26" s="89" t="str">
        <f>IF(W25="","",VLOOKUP(W25,'[1]シフト記号表（勤務時間帯）'!$C$6:$K$35,9,FALSE))</f>
        <v/>
      </c>
      <c r="X26" s="89" t="str">
        <f>IF(X25="","",VLOOKUP(X25,'[1]シフト記号表（勤務時間帯）'!$C$6:$K$35,9,FALSE))</f>
        <v/>
      </c>
      <c r="Y26" s="90" t="str">
        <f>IF(Y25="","",VLOOKUP(Y25,'[1]シフト記号表（勤務時間帯）'!$C$6:$K$35,9,FALSE))</f>
        <v/>
      </c>
      <c r="Z26" s="88" t="str">
        <f>IF(Z25="","",VLOOKUP(Z25,'[1]シフト記号表（勤務時間帯）'!$C$6:$K$35,9,FALSE))</f>
        <v/>
      </c>
      <c r="AA26" s="89" t="str">
        <f>IF(AA25="","",VLOOKUP(AA25,'[1]シフト記号表（勤務時間帯）'!$C$6:$K$35,9,FALSE))</f>
        <v/>
      </c>
      <c r="AB26" s="89" t="str">
        <f>IF(AB25="","",VLOOKUP(AB25,'[1]シフト記号表（勤務時間帯）'!$C$6:$K$35,9,FALSE))</f>
        <v/>
      </c>
      <c r="AC26" s="89" t="str">
        <f>IF(AC25="","",VLOOKUP(AC25,'[1]シフト記号表（勤務時間帯）'!$C$6:$K$35,9,FALSE))</f>
        <v/>
      </c>
      <c r="AD26" s="89" t="str">
        <f>IF(AD25="","",VLOOKUP(AD25,'[1]シフト記号表（勤務時間帯）'!$C$6:$K$35,9,FALSE))</f>
        <v/>
      </c>
      <c r="AE26" s="89" t="str">
        <f>IF(AE25="","",VLOOKUP(AE25,'[1]シフト記号表（勤務時間帯）'!$C$6:$K$35,9,FALSE))</f>
        <v/>
      </c>
      <c r="AF26" s="90" t="str">
        <f>IF(AF25="","",VLOOKUP(AF25,'[1]シフト記号表（勤務時間帯）'!$C$6:$K$35,9,FALSE))</f>
        <v/>
      </c>
      <c r="AG26" s="88" t="str">
        <f>IF(AG25="","",VLOOKUP(AG25,'[1]シフト記号表（勤務時間帯）'!$C$6:$K$35,9,FALSE))</f>
        <v/>
      </c>
      <c r="AH26" s="89" t="str">
        <f>IF(AH25="","",VLOOKUP(AH25,'[1]シフト記号表（勤務時間帯）'!$C$6:$K$35,9,FALSE))</f>
        <v/>
      </c>
      <c r="AI26" s="89" t="str">
        <f>IF(AI25="","",VLOOKUP(AI25,'[1]シフト記号表（勤務時間帯）'!$C$6:$K$35,9,FALSE))</f>
        <v/>
      </c>
      <c r="AJ26" s="89" t="str">
        <f>IF(AJ25="","",VLOOKUP(AJ25,'[1]シフト記号表（勤務時間帯）'!$C$6:$K$35,9,FALSE))</f>
        <v/>
      </c>
      <c r="AK26" s="89" t="str">
        <f>IF(AK25="","",VLOOKUP(AK25,'[1]シフト記号表（勤務時間帯）'!$C$6:$K$35,9,FALSE))</f>
        <v/>
      </c>
      <c r="AL26" s="89" t="str">
        <f>IF(AL25="","",VLOOKUP(AL25,'[1]シフト記号表（勤務時間帯）'!$C$6:$K$35,9,FALSE))</f>
        <v/>
      </c>
      <c r="AM26" s="90" t="str">
        <f>IF(AM25="","",VLOOKUP(AM25,'[1]シフト記号表（勤務時間帯）'!$C$6:$K$35,9,FALSE))</f>
        <v/>
      </c>
      <c r="AN26" s="88" t="str">
        <f>IF(AN25="","",VLOOKUP(AN25,'[1]シフト記号表（勤務時間帯）'!$C$6:$K$35,9,FALSE))</f>
        <v/>
      </c>
      <c r="AO26" s="89" t="str">
        <f>IF(AO25="","",VLOOKUP(AO25,'[1]シフト記号表（勤務時間帯）'!$C$6:$K$35,9,FALSE))</f>
        <v/>
      </c>
      <c r="AP26" s="89" t="str">
        <f>IF(AP25="","",VLOOKUP(AP25,'[1]シフト記号表（勤務時間帯）'!$C$6:$K$35,9,FALSE))</f>
        <v/>
      </c>
      <c r="AQ26" s="89" t="str">
        <f>IF(AQ25="","",VLOOKUP(AQ25,'[1]シフト記号表（勤務時間帯）'!$C$6:$K$35,9,FALSE))</f>
        <v/>
      </c>
      <c r="AR26" s="89" t="str">
        <f>IF(AR25="","",VLOOKUP(AR25,'[1]シフト記号表（勤務時間帯）'!$C$6:$K$35,9,FALSE))</f>
        <v/>
      </c>
      <c r="AS26" s="89" t="str">
        <f>IF(AS25="","",VLOOKUP(AS25,'[1]シフト記号表（勤務時間帯）'!$C$6:$K$35,9,FALSE))</f>
        <v/>
      </c>
      <c r="AT26" s="90" t="str">
        <f>IF(AT25="","",VLOOKUP(AT25,'[1]シフト記号表（勤務時間帯）'!$C$6:$K$35,9,FALSE))</f>
        <v/>
      </c>
      <c r="AU26" s="88" t="str">
        <f>IF(AU25="","",VLOOKUP(AU25,'[1]シフト記号表（勤務時間帯）'!$C$6:$K$35,9,FALSE))</f>
        <v/>
      </c>
      <c r="AV26" s="89" t="str">
        <f>IF(AV25="","",VLOOKUP(AV25,'[1]シフト記号表（勤務時間帯）'!$C$6:$K$35,9,FALSE))</f>
        <v/>
      </c>
      <c r="AW26" s="89" t="str">
        <f>IF(AW25="","",VLOOKUP(AW25,'[1]シフト記号表（勤務時間帯）'!$C$6:$K$35,9,FALSE))</f>
        <v/>
      </c>
      <c r="AX26" s="675">
        <f>IF($BB$3="４週",SUM(S26:AT26),IF($BB$3="暦月",SUM(S26:AW26),""))</f>
        <v>0</v>
      </c>
      <c r="AY26" s="676"/>
      <c r="AZ26" s="677">
        <f>IF($BB$3="４週",AX26/4,IF($BB$3="暦月",'[1]認知症対応型通所（1枚版）'!AX26/('[1]認知症対応型通所（1枚版）'!$BB$8/7),""))</f>
        <v>0</v>
      </c>
      <c r="BA26" s="678"/>
      <c r="BB26" s="697"/>
      <c r="BC26" s="698"/>
      <c r="BD26" s="698"/>
      <c r="BE26" s="698"/>
      <c r="BF26" s="699"/>
    </row>
    <row r="27" spans="2:58" ht="20.25" customHeight="1">
      <c r="B27" s="632"/>
      <c r="C27" s="709"/>
      <c r="D27" s="710"/>
      <c r="E27" s="711"/>
      <c r="F27" s="87">
        <f>C25</f>
        <v>0</v>
      </c>
      <c r="G27" s="686"/>
      <c r="H27" s="649"/>
      <c r="I27" s="647"/>
      <c r="J27" s="647"/>
      <c r="K27" s="648"/>
      <c r="L27" s="687"/>
      <c r="M27" s="688"/>
      <c r="N27" s="688"/>
      <c r="O27" s="689"/>
      <c r="P27" s="691" t="s">
        <v>453</v>
      </c>
      <c r="Q27" s="692"/>
      <c r="R27" s="693"/>
      <c r="S27" s="92" t="str">
        <f>IF(S25="","",VLOOKUP(S25,'[1]シフト記号表（勤務時間帯）'!$C$6:$U$35,19,FALSE))</f>
        <v/>
      </c>
      <c r="T27" s="93" t="str">
        <f>IF(T25="","",VLOOKUP(T25,'[1]シフト記号表（勤務時間帯）'!$C$6:$U$35,19,FALSE))</f>
        <v/>
      </c>
      <c r="U27" s="93" t="str">
        <f>IF(U25="","",VLOOKUP(U25,'[1]シフト記号表（勤務時間帯）'!$C$6:$U$35,19,FALSE))</f>
        <v/>
      </c>
      <c r="V27" s="93" t="str">
        <f>IF(V25="","",VLOOKUP(V25,'[1]シフト記号表（勤務時間帯）'!$C$6:$U$35,19,FALSE))</f>
        <v/>
      </c>
      <c r="W27" s="93" t="str">
        <f>IF(W25="","",VLOOKUP(W25,'[1]シフト記号表（勤務時間帯）'!$C$6:$U$35,19,FALSE))</f>
        <v/>
      </c>
      <c r="X27" s="93" t="str">
        <f>IF(X25="","",VLOOKUP(X25,'[1]シフト記号表（勤務時間帯）'!$C$6:$U$35,19,FALSE))</f>
        <v/>
      </c>
      <c r="Y27" s="94" t="str">
        <f>IF(Y25="","",VLOOKUP(Y25,'[1]シフト記号表（勤務時間帯）'!$C$6:$U$35,19,FALSE))</f>
        <v/>
      </c>
      <c r="Z27" s="92" t="str">
        <f>IF(Z25="","",VLOOKUP(Z25,'[1]シフト記号表（勤務時間帯）'!$C$6:$U$35,19,FALSE))</f>
        <v/>
      </c>
      <c r="AA27" s="93" t="str">
        <f>IF(AA25="","",VLOOKUP(AA25,'[1]シフト記号表（勤務時間帯）'!$C$6:$U$35,19,FALSE))</f>
        <v/>
      </c>
      <c r="AB27" s="93" t="str">
        <f>IF(AB25="","",VLOOKUP(AB25,'[1]シフト記号表（勤務時間帯）'!$C$6:$U$35,19,FALSE))</f>
        <v/>
      </c>
      <c r="AC27" s="93" t="str">
        <f>IF(AC25="","",VLOOKUP(AC25,'[1]シフト記号表（勤務時間帯）'!$C$6:$U$35,19,FALSE))</f>
        <v/>
      </c>
      <c r="AD27" s="93" t="str">
        <f>IF(AD25="","",VLOOKUP(AD25,'[1]シフト記号表（勤務時間帯）'!$C$6:$U$35,19,FALSE))</f>
        <v/>
      </c>
      <c r="AE27" s="93" t="str">
        <f>IF(AE25="","",VLOOKUP(AE25,'[1]シフト記号表（勤務時間帯）'!$C$6:$U$35,19,FALSE))</f>
        <v/>
      </c>
      <c r="AF27" s="94" t="str">
        <f>IF(AF25="","",VLOOKUP(AF25,'[1]シフト記号表（勤務時間帯）'!$C$6:$U$35,19,FALSE))</f>
        <v/>
      </c>
      <c r="AG27" s="92" t="str">
        <f>IF(AG25="","",VLOOKUP(AG25,'[1]シフト記号表（勤務時間帯）'!$C$6:$U$35,19,FALSE))</f>
        <v/>
      </c>
      <c r="AH27" s="93" t="str">
        <f>IF(AH25="","",VLOOKUP(AH25,'[1]シフト記号表（勤務時間帯）'!$C$6:$U$35,19,FALSE))</f>
        <v/>
      </c>
      <c r="AI27" s="93" t="str">
        <f>IF(AI25="","",VLOOKUP(AI25,'[1]シフト記号表（勤務時間帯）'!$C$6:$U$35,19,FALSE))</f>
        <v/>
      </c>
      <c r="AJ27" s="93" t="str">
        <f>IF(AJ25="","",VLOOKUP(AJ25,'[1]シフト記号表（勤務時間帯）'!$C$6:$U$35,19,FALSE))</f>
        <v/>
      </c>
      <c r="AK27" s="93" t="str">
        <f>IF(AK25="","",VLOOKUP(AK25,'[1]シフト記号表（勤務時間帯）'!$C$6:$U$35,19,FALSE))</f>
        <v/>
      </c>
      <c r="AL27" s="93" t="str">
        <f>IF(AL25="","",VLOOKUP(AL25,'[1]シフト記号表（勤務時間帯）'!$C$6:$U$35,19,FALSE))</f>
        <v/>
      </c>
      <c r="AM27" s="94" t="str">
        <f>IF(AM25="","",VLOOKUP(AM25,'[1]シフト記号表（勤務時間帯）'!$C$6:$U$35,19,FALSE))</f>
        <v/>
      </c>
      <c r="AN27" s="92" t="str">
        <f>IF(AN25="","",VLOOKUP(AN25,'[1]シフト記号表（勤務時間帯）'!$C$6:$U$35,19,FALSE))</f>
        <v/>
      </c>
      <c r="AO27" s="93" t="str">
        <f>IF(AO25="","",VLOOKUP(AO25,'[1]シフト記号表（勤務時間帯）'!$C$6:$U$35,19,FALSE))</f>
        <v/>
      </c>
      <c r="AP27" s="93" t="str">
        <f>IF(AP25="","",VLOOKUP(AP25,'[1]シフト記号表（勤務時間帯）'!$C$6:$U$35,19,FALSE))</f>
        <v/>
      </c>
      <c r="AQ27" s="93" t="str">
        <f>IF(AQ25="","",VLOOKUP(AQ25,'[1]シフト記号表（勤務時間帯）'!$C$6:$U$35,19,FALSE))</f>
        <v/>
      </c>
      <c r="AR27" s="93" t="str">
        <f>IF(AR25="","",VLOOKUP(AR25,'[1]シフト記号表（勤務時間帯）'!$C$6:$U$35,19,FALSE))</f>
        <v/>
      </c>
      <c r="AS27" s="93" t="str">
        <f>IF(AS25="","",VLOOKUP(AS25,'[1]シフト記号表（勤務時間帯）'!$C$6:$U$35,19,FALSE))</f>
        <v/>
      </c>
      <c r="AT27" s="94" t="str">
        <f>IF(AT25="","",VLOOKUP(AT25,'[1]シフト記号表（勤務時間帯）'!$C$6:$U$35,19,FALSE))</f>
        <v/>
      </c>
      <c r="AU27" s="92" t="str">
        <f>IF(AU25="","",VLOOKUP(AU25,'[1]シフト記号表（勤務時間帯）'!$C$6:$U$35,19,FALSE))</f>
        <v/>
      </c>
      <c r="AV27" s="93" t="str">
        <f>IF(AV25="","",VLOOKUP(AV25,'[1]シフト記号表（勤務時間帯）'!$C$6:$U$35,19,FALSE))</f>
        <v/>
      </c>
      <c r="AW27" s="93" t="str">
        <f>IF(AW25="","",VLOOKUP(AW25,'[1]シフト記号表（勤務時間帯）'!$C$6:$U$35,19,FALSE))</f>
        <v/>
      </c>
      <c r="AX27" s="682">
        <f>IF($BB$3="４週",SUM(S27:AT27),IF($BB$3="暦月",SUM(S27:AW27),""))</f>
        <v>0</v>
      </c>
      <c r="AY27" s="683"/>
      <c r="AZ27" s="684">
        <f>IF($BB$3="４週",AX27/4,IF($BB$3="暦月",'[1]認知症対応型通所（1枚版）'!AX27/('[1]認知症対応型通所（1枚版）'!$BB$8/7),""))</f>
        <v>0</v>
      </c>
      <c r="BA27" s="685"/>
      <c r="BB27" s="700"/>
      <c r="BC27" s="701"/>
      <c r="BD27" s="701"/>
      <c r="BE27" s="701"/>
      <c r="BF27" s="702"/>
    </row>
    <row r="28" spans="2:58" ht="20.25" customHeight="1">
      <c r="B28" s="632">
        <f>B25+1</f>
        <v>3</v>
      </c>
      <c r="C28" s="634"/>
      <c r="D28" s="635"/>
      <c r="E28" s="636"/>
      <c r="F28" s="95"/>
      <c r="G28" s="643"/>
      <c r="H28" s="646"/>
      <c r="I28" s="647"/>
      <c r="J28" s="647"/>
      <c r="K28" s="648"/>
      <c r="L28" s="653"/>
      <c r="M28" s="654"/>
      <c r="N28" s="654"/>
      <c r="O28" s="655"/>
      <c r="P28" s="662" t="s">
        <v>449</v>
      </c>
      <c r="Q28" s="663"/>
      <c r="R28" s="664"/>
      <c r="S28" s="84"/>
      <c r="T28" s="85"/>
      <c r="U28" s="85"/>
      <c r="V28" s="85"/>
      <c r="W28" s="85"/>
      <c r="X28" s="85"/>
      <c r="Y28" s="86"/>
      <c r="Z28" s="84"/>
      <c r="AA28" s="85"/>
      <c r="AB28" s="85"/>
      <c r="AC28" s="85"/>
      <c r="AD28" s="85"/>
      <c r="AE28" s="85"/>
      <c r="AF28" s="86"/>
      <c r="AG28" s="84"/>
      <c r="AH28" s="85"/>
      <c r="AI28" s="85"/>
      <c r="AJ28" s="85"/>
      <c r="AK28" s="85"/>
      <c r="AL28" s="85"/>
      <c r="AM28" s="86"/>
      <c r="AN28" s="84"/>
      <c r="AO28" s="85"/>
      <c r="AP28" s="85"/>
      <c r="AQ28" s="85"/>
      <c r="AR28" s="85"/>
      <c r="AS28" s="85"/>
      <c r="AT28" s="86"/>
      <c r="AU28" s="84"/>
      <c r="AV28" s="85"/>
      <c r="AW28" s="85"/>
      <c r="AX28" s="665"/>
      <c r="AY28" s="666"/>
      <c r="AZ28" s="667"/>
      <c r="BA28" s="668"/>
      <c r="BB28" s="694"/>
      <c r="BC28" s="695"/>
      <c r="BD28" s="695"/>
      <c r="BE28" s="695"/>
      <c r="BF28" s="696"/>
    </row>
    <row r="29" spans="2:58" ht="20.25" customHeight="1">
      <c r="B29" s="632"/>
      <c r="C29" s="637"/>
      <c r="D29" s="638"/>
      <c r="E29" s="639"/>
      <c r="F29" s="87"/>
      <c r="G29" s="644"/>
      <c r="H29" s="649"/>
      <c r="I29" s="647"/>
      <c r="J29" s="647"/>
      <c r="K29" s="648"/>
      <c r="L29" s="656"/>
      <c r="M29" s="657"/>
      <c r="N29" s="657"/>
      <c r="O29" s="658"/>
      <c r="P29" s="672" t="s">
        <v>452</v>
      </c>
      <c r="Q29" s="673"/>
      <c r="R29" s="674"/>
      <c r="S29" s="88" t="str">
        <f>IF(S28="","",VLOOKUP(S28,'[1]シフト記号表（勤務時間帯）'!$C$6:$K$35,9,FALSE))</f>
        <v/>
      </c>
      <c r="T29" s="89" t="str">
        <f>IF(T28="","",VLOOKUP(T28,'[1]シフト記号表（勤務時間帯）'!$C$6:$K$35,9,FALSE))</f>
        <v/>
      </c>
      <c r="U29" s="89" t="str">
        <f>IF(U28="","",VLOOKUP(U28,'[1]シフト記号表（勤務時間帯）'!$C$6:$K$35,9,FALSE))</f>
        <v/>
      </c>
      <c r="V29" s="89" t="str">
        <f>IF(V28="","",VLOOKUP(V28,'[1]シフト記号表（勤務時間帯）'!$C$6:$K$35,9,FALSE))</f>
        <v/>
      </c>
      <c r="W29" s="89" t="str">
        <f>IF(W28="","",VLOOKUP(W28,'[1]シフト記号表（勤務時間帯）'!$C$6:$K$35,9,FALSE))</f>
        <v/>
      </c>
      <c r="X29" s="89" t="str">
        <f>IF(X28="","",VLOOKUP(X28,'[1]シフト記号表（勤務時間帯）'!$C$6:$K$35,9,FALSE))</f>
        <v/>
      </c>
      <c r="Y29" s="90" t="str">
        <f>IF(Y28="","",VLOOKUP(Y28,'[1]シフト記号表（勤務時間帯）'!$C$6:$K$35,9,FALSE))</f>
        <v/>
      </c>
      <c r="Z29" s="88" t="str">
        <f>IF(Z28="","",VLOOKUP(Z28,'[1]シフト記号表（勤務時間帯）'!$C$6:$K$35,9,FALSE))</f>
        <v/>
      </c>
      <c r="AA29" s="89" t="str">
        <f>IF(AA28="","",VLOOKUP(AA28,'[1]シフト記号表（勤務時間帯）'!$C$6:$K$35,9,FALSE))</f>
        <v/>
      </c>
      <c r="AB29" s="89" t="str">
        <f>IF(AB28="","",VLOOKUP(AB28,'[1]シフト記号表（勤務時間帯）'!$C$6:$K$35,9,FALSE))</f>
        <v/>
      </c>
      <c r="AC29" s="89" t="str">
        <f>IF(AC28="","",VLOOKUP(AC28,'[1]シフト記号表（勤務時間帯）'!$C$6:$K$35,9,FALSE))</f>
        <v/>
      </c>
      <c r="AD29" s="89" t="str">
        <f>IF(AD28="","",VLOOKUP(AD28,'[1]シフト記号表（勤務時間帯）'!$C$6:$K$35,9,FALSE))</f>
        <v/>
      </c>
      <c r="AE29" s="89" t="str">
        <f>IF(AE28="","",VLOOKUP(AE28,'[1]シフト記号表（勤務時間帯）'!$C$6:$K$35,9,FALSE))</f>
        <v/>
      </c>
      <c r="AF29" s="90" t="str">
        <f>IF(AF28="","",VLOOKUP(AF28,'[1]シフト記号表（勤務時間帯）'!$C$6:$K$35,9,FALSE))</f>
        <v/>
      </c>
      <c r="AG29" s="88" t="str">
        <f>IF(AG28="","",VLOOKUP(AG28,'[1]シフト記号表（勤務時間帯）'!$C$6:$K$35,9,FALSE))</f>
        <v/>
      </c>
      <c r="AH29" s="89" t="str">
        <f>IF(AH28="","",VLOOKUP(AH28,'[1]シフト記号表（勤務時間帯）'!$C$6:$K$35,9,FALSE))</f>
        <v/>
      </c>
      <c r="AI29" s="89" t="str">
        <f>IF(AI28="","",VLOOKUP(AI28,'[1]シフト記号表（勤務時間帯）'!$C$6:$K$35,9,FALSE))</f>
        <v/>
      </c>
      <c r="AJ29" s="89" t="str">
        <f>IF(AJ28="","",VLOOKUP(AJ28,'[1]シフト記号表（勤務時間帯）'!$C$6:$K$35,9,FALSE))</f>
        <v/>
      </c>
      <c r="AK29" s="89" t="str">
        <f>IF(AK28="","",VLOOKUP(AK28,'[1]シフト記号表（勤務時間帯）'!$C$6:$K$35,9,FALSE))</f>
        <v/>
      </c>
      <c r="AL29" s="89" t="str">
        <f>IF(AL28="","",VLOOKUP(AL28,'[1]シフト記号表（勤務時間帯）'!$C$6:$K$35,9,FALSE))</f>
        <v/>
      </c>
      <c r="AM29" s="90" t="str">
        <f>IF(AM28="","",VLOOKUP(AM28,'[1]シフト記号表（勤務時間帯）'!$C$6:$K$35,9,FALSE))</f>
        <v/>
      </c>
      <c r="AN29" s="88" t="str">
        <f>IF(AN28="","",VLOOKUP(AN28,'[1]シフト記号表（勤務時間帯）'!$C$6:$K$35,9,FALSE))</f>
        <v/>
      </c>
      <c r="AO29" s="89" t="str">
        <f>IF(AO28="","",VLOOKUP(AO28,'[1]シフト記号表（勤務時間帯）'!$C$6:$K$35,9,FALSE))</f>
        <v/>
      </c>
      <c r="AP29" s="89" t="str">
        <f>IF(AP28="","",VLOOKUP(AP28,'[1]シフト記号表（勤務時間帯）'!$C$6:$K$35,9,FALSE))</f>
        <v/>
      </c>
      <c r="AQ29" s="89" t="str">
        <f>IF(AQ28="","",VLOOKUP(AQ28,'[1]シフト記号表（勤務時間帯）'!$C$6:$K$35,9,FALSE))</f>
        <v/>
      </c>
      <c r="AR29" s="89" t="str">
        <f>IF(AR28="","",VLOOKUP(AR28,'[1]シフト記号表（勤務時間帯）'!$C$6:$K$35,9,FALSE))</f>
        <v/>
      </c>
      <c r="AS29" s="89" t="str">
        <f>IF(AS28="","",VLOOKUP(AS28,'[1]シフト記号表（勤務時間帯）'!$C$6:$K$35,9,FALSE))</f>
        <v/>
      </c>
      <c r="AT29" s="90" t="str">
        <f>IF(AT28="","",VLOOKUP(AT28,'[1]シフト記号表（勤務時間帯）'!$C$6:$K$35,9,FALSE))</f>
        <v/>
      </c>
      <c r="AU29" s="88" t="str">
        <f>IF(AU28="","",VLOOKUP(AU28,'[1]シフト記号表（勤務時間帯）'!$C$6:$K$35,9,FALSE))</f>
        <v/>
      </c>
      <c r="AV29" s="89" t="str">
        <f>IF(AV28="","",VLOOKUP(AV28,'[1]シフト記号表（勤務時間帯）'!$C$6:$K$35,9,FALSE))</f>
        <v/>
      </c>
      <c r="AW29" s="89" t="str">
        <f>IF(AW28="","",VLOOKUP(AW28,'[1]シフト記号表（勤務時間帯）'!$C$6:$K$35,9,FALSE))</f>
        <v/>
      </c>
      <c r="AX29" s="675">
        <f>IF($BB$3="４週",SUM(S29:AT29),IF($BB$3="暦月",SUM(S29:AW29),""))</f>
        <v>0</v>
      </c>
      <c r="AY29" s="676"/>
      <c r="AZ29" s="677">
        <f>IF($BB$3="４週",AX29/4,IF($BB$3="暦月",'[1]認知症対応型通所（1枚版）'!AX29/('[1]認知症対応型通所（1枚版）'!$BB$8/7),""))</f>
        <v>0</v>
      </c>
      <c r="BA29" s="678"/>
      <c r="BB29" s="697"/>
      <c r="BC29" s="698"/>
      <c r="BD29" s="698"/>
      <c r="BE29" s="698"/>
      <c r="BF29" s="699"/>
    </row>
    <row r="30" spans="2:58" ht="20.25" customHeight="1">
      <c r="B30" s="632"/>
      <c r="C30" s="640"/>
      <c r="D30" s="641"/>
      <c r="E30" s="642"/>
      <c r="F30" s="87">
        <f>C28</f>
        <v>0</v>
      </c>
      <c r="G30" s="686"/>
      <c r="H30" s="649"/>
      <c r="I30" s="647"/>
      <c r="J30" s="647"/>
      <c r="K30" s="648"/>
      <c r="L30" s="687"/>
      <c r="M30" s="688"/>
      <c r="N30" s="688"/>
      <c r="O30" s="689"/>
      <c r="P30" s="691" t="s">
        <v>453</v>
      </c>
      <c r="Q30" s="692"/>
      <c r="R30" s="693"/>
      <c r="S30" s="92" t="str">
        <f>IF(S28="","",VLOOKUP(S28,'[1]シフト記号表（勤務時間帯）'!$C$6:$U$35,19,FALSE))</f>
        <v/>
      </c>
      <c r="T30" s="93" t="str">
        <f>IF(T28="","",VLOOKUP(T28,'[1]シフト記号表（勤務時間帯）'!$C$6:$U$35,19,FALSE))</f>
        <v/>
      </c>
      <c r="U30" s="93" t="str">
        <f>IF(U28="","",VLOOKUP(U28,'[1]シフト記号表（勤務時間帯）'!$C$6:$U$35,19,FALSE))</f>
        <v/>
      </c>
      <c r="V30" s="93" t="str">
        <f>IF(V28="","",VLOOKUP(V28,'[1]シフト記号表（勤務時間帯）'!$C$6:$U$35,19,FALSE))</f>
        <v/>
      </c>
      <c r="W30" s="93" t="str">
        <f>IF(W28="","",VLOOKUP(W28,'[1]シフト記号表（勤務時間帯）'!$C$6:$U$35,19,FALSE))</f>
        <v/>
      </c>
      <c r="X30" s="93" t="str">
        <f>IF(X28="","",VLOOKUP(X28,'[1]シフト記号表（勤務時間帯）'!$C$6:$U$35,19,FALSE))</f>
        <v/>
      </c>
      <c r="Y30" s="94" t="str">
        <f>IF(Y28="","",VLOOKUP(Y28,'[1]シフト記号表（勤務時間帯）'!$C$6:$U$35,19,FALSE))</f>
        <v/>
      </c>
      <c r="Z30" s="92" t="str">
        <f>IF(Z28="","",VLOOKUP(Z28,'[1]シフト記号表（勤務時間帯）'!$C$6:$U$35,19,FALSE))</f>
        <v/>
      </c>
      <c r="AA30" s="93" t="str">
        <f>IF(AA28="","",VLOOKUP(AA28,'[1]シフト記号表（勤務時間帯）'!$C$6:$U$35,19,FALSE))</f>
        <v/>
      </c>
      <c r="AB30" s="93" t="str">
        <f>IF(AB28="","",VLOOKUP(AB28,'[1]シフト記号表（勤務時間帯）'!$C$6:$U$35,19,FALSE))</f>
        <v/>
      </c>
      <c r="AC30" s="93" t="str">
        <f>IF(AC28="","",VLOOKUP(AC28,'[1]シフト記号表（勤務時間帯）'!$C$6:$U$35,19,FALSE))</f>
        <v/>
      </c>
      <c r="AD30" s="93" t="str">
        <f>IF(AD28="","",VLOOKUP(AD28,'[1]シフト記号表（勤務時間帯）'!$C$6:$U$35,19,FALSE))</f>
        <v/>
      </c>
      <c r="AE30" s="93" t="str">
        <f>IF(AE28="","",VLOOKUP(AE28,'[1]シフト記号表（勤務時間帯）'!$C$6:$U$35,19,FALSE))</f>
        <v/>
      </c>
      <c r="AF30" s="94" t="str">
        <f>IF(AF28="","",VLOOKUP(AF28,'[1]シフト記号表（勤務時間帯）'!$C$6:$U$35,19,FALSE))</f>
        <v/>
      </c>
      <c r="AG30" s="92" t="str">
        <f>IF(AG28="","",VLOOKUP(AG28,'[1]シフト記号表（勤務時間帯）'!$C$6:$U$35,19,FALSE))</f>
        <v/>
      </c>
      <c r="AH30" s="93" t="str">
        <f>IF(AH28="","",VLOOKUP(AH28,'[1]シフト記号表（勤務時間帯）'!$C$6:$U$35,19,FALSE))</f>
        <v/>
      </c>
      <c r="AI30" s="93" t="str">
        <f>IF(AI28="","",VLOOKUP(AI28,'[1]シフト記号表（勤務時間帯）'!$C$6:$U$35,19,FALSE))</f>
        <v/>
      </c>
      <c r="AJ30" s="93" t="str">
        <f>IF(AJ28="","",VLOOKUP(AJ28,'[1]シフト記号表（勤務時間帯）'!$C$6:$U$35,19,FALSE))</f>
        <v/>
      </c>
      <c r="AK30" s="93" t="str">
        <f>IF(AK28="","",VLOOKUP(AK28,'[1]シフト記号表（勤務時間帯）'!$C$6:$U$35,19,FALSE))</f>
        <v/>
      </c>
      <c r="AL30" s="93" t="str">
        <f>IF(AL28="","",VLOOKUP(AL28,'[1]シフト記号表（勤務時間帯）'!$C$6:$U$35,19,FALSE))</f>
        <v/>
      </c>
      <c r="AM30" s="94" t="str">
        <f>IF(AM28="","",VLOOKUP(AM28,'[1]シフト記号表（勤務時間帯）'!$C$6:$U$35,19,FALSE))</f>
        <v/>
      </c>
      <c r="AN30" s="92" t="str">
        <f>IF(AN28="","",VLOOKUP(AN28,'[1]シフト記号表（勤務時間帯）'!$C$6:$U$35,19,FALSE))</f>
        <v/>
      </c>
      <c r="AO30" s="93" t="str">
        <f>IF(AO28="","",VLOOKUP(AO28,'[1]シフト記号表（勤務時間帯）'!$C$6:$U$35,19,FALSE))</f>
        <v/>
      </c>
      <c r="AP30" s="93" t="str">
        <f>IF(AP28="","",VLOOKUP(AP28,'[1]シフト記号表（勤務時間帯）'!$C$6:$U$35,19,FALSE))</f>
        <v/>
      </c>
      <c r="AQ30" s="93" t="str">
        <f>IF(AQ28="","",VLOOKUP(AQ28,'[1]シフト記号表（勤務時間帯）'!$C$6:$U$35,19,FALSE))</f>
        <v/>
      </c>
      <c r="AR30" s="93" t="str">
        <f>IF(AR28="","",VLOOKUP(AR28,'[1]シフト記号表（勤務時間帯）'!$C$6:$U$35,19,FALSE))</f>
        <v/>
      </c>
      <c r="AS30" s="93" t="str">
        <f>IF(AS28="","",VLOOKUP(AS28,'[1]シフト記号表（勤務時間帯）'!$C$6:$U$35,19,FALSE))</f>
        <v/>
      </c>
      <c r="AT30" s="94" t="str">
        <f>IF(AT28="","",VLOOKUP(AT28,'[1]シフト記号表（勤務時間帯）'!$C$6:$U$35,19,FALSE))</f>
        <v/>
      </c>
      <c r="AU30" s="92" t="str">
        <f>IF(AU28="","",VLOOKUP(AU28,'[1]シフト記号表（勤務時間帯）'!$C$6:$U$35,19,FALSE))</f>
        <v/>
      </c>
      <c r="AV30" s="93" t="str">
        <f>IF(AV28="","",VLOOKUP(AV28,'[1]シフト記号表（勤務時間帯）'!$C$6:$U$35,19,FALSE))</f>
        <v/>
      </c>
      <c r="AW30" s="93" t="str">
        <f>IF(AW28="","",VLOOKUP(AW28,'[1]シフト記号表（勤務時間帯）'!$C$6:$U$35,19,FALSE))</f>
        <v/>
      </c>
      <c r="AX30" s="682">
        <f>IF($BB$3="４週",SUM(S30:AT30),IF($BB$3="暦月",SUM(S30:AW30),""))</f>
        <v>0</v>
      </c>
      <c r="AY30" s="683"/>
      <c r="AZ30" s="684">
        <f>IF($BB$3="４週",AX30/4,IF($BB$3="暦月",'[1]認知症対応型通所（1枚版）'!AX30/('[1]認知症対応型通所（1枚版）'!$BB$8/7),""))</f>
        <v>0</v>
      </c>
      <c r="BA30" s="685"/>
      <c r="BB30" s="700"/>
      <c r="BC30" s="701"/>
      <c r="BD30" s="701"/>
      <c r="BE30" s="701"/>
      <c r="BF30" s="702"/>
    </row>
    <row r="31" spans="2:58" ht="20.25" customHeight="1">
      <c r="B31" s="632">
        <f>B28+1</f>
        <v>4</v>
      </c>
      <c r="C31" s="634"/>
      <c r="D31" s="635"/>
      <c r="E31" s="636"/>
      <c r="F31" s="95"/>
      <c r="G31" s="643"/>
      <c r="H31" s="646"/>
      <c r="I31" s="647"/>
      <c r="J31" s="647"/>
      <c r="K31" s="648"/>
      <c r="L31" s="653"/>
      <c r="M31" s="654"/>
      <c r="N31" s="654"/>
      <c r="O31" s="655"/>
      <c r="P31" s="662" t="s">
        <v>449</v>
      </c>
      <c r="Q31" s="663"/>
      <c r="R31" s="664"/>
      <c r="S31" s="84"/>
      <c r="T31" s="85"/>
      <c r="U31" s="85"/>
      <c r="V31" s="85"/>
      <c r="W31" s="85"/>
      <c r="X31" s="85"/>
      <c r="Y31" s="86"/>
      <c r="Z31" s="84"/>
      <c r="AA31" s="85"/>
      <c r="AB31" s="85"/>
      <c r="AC31" s="85"/>
      <c r="AD31" s="85"/>
      <c r="AE31" s="85"/>
      <c r="AF31" s="86"/>
      <c r="AG31" s="84"/>
      <c r="AH31" s="85"/>
      <c r="AI31" s="85"/>
      <c r="AJ31" s="85"/>
      <c r="AK31" s="85"/>
      <c r="AL31" s="85"/>
      <c r="AM31" s="86"/>
      <c r="AN31" s="84"/>
      <c r="AO31" s="85"/>
      <c r="AP31" s="85"/>
      <c r="AQ31" s="85"/>
      <c r="AR31" s="85"/>
      <c r="AS31" s="85"/>
      <c r="AT31" s="86"/>
      <c r="AU31" s="84"/>
      <c r="AV31" s="85"/>
      <c r="AW31" s="85"/>
      <c r="AX31" s="665"/>
      <c r="AY31" s="666"/>
      <c r="AZ31" s="667"/>
      <c r="BA31" s="668"/>
      <c r="BB31" s="694"/>
      <c r="BC31" s="695"/>
      <c r="BD31" s="695"/>
      <c r="BE31" s="695"/>
      <c r="BF31" s="696"/>
    </row>
    <row r="32" spans="2:58" ht="20.25" customHeight="1">
      <c r="B32" s="632"/>
      <c r="C32" s="637"/>
      <c r="D32" s="638"/>
      <c r="E32" s="639"/>
      <c r="F32" s="87"/>
      <c r="G32" s="644"/>
      <c r="H32" s="649"/>
      <c r="I32" s="647"/>
      <c r="J32" s="647"/>
      <c r="K32" s="648"/>
      <c r="L32" s="656"/>
      <c r="M32" s="657"/>
      <c r="N32" s="657"/>
      <c r="O32" s="658"/>
      <c r="P32" s="672" t="s">
        <v>452</v>
      </c>
      <c r="Q32" s="673"/>
      <c r="R32" s="674"/>
      <c r="S32" s="88" t="str">
        <f>IF(S31="","",VLOOKUP(S31,'[1]シフト記号表（勤務時間帯）'!$C$6:$K$35,9,FALSE))</f>
        <v/>
      </c>
      <c r="T32" s="89" t="str">
        <f>IF(T31="","",VLOOKUP(T31,'[1]シフト記号表（勤務時間帯）'!$C$6:$K$35,9,FALSE))</f>
        <v/>
      </c>
      <c r="U32" s="89" t="str">
        <f>IF(U31="","",VLOOKUP(U31,'[1]シフト記号表（勤務時間帯）'!$C$6:$K$35,9,FALSE))</f>
        <v/>
      </c>
      <c r="V32" s="89" t="str">
        <f>IF(V31="","",VLOOKUP(V31,'[1]シフト記号表（勤務時間帯）'!$C$6:$K$35,9,FALSE))</f>
        <v/>
      </c>
      <c r="W32" s="89" t="str">
        <f>IF(W31="","",VLOOKUP(W31,'[1]シフト記号表（勤務時間帯）'!$C$6:$K$35,9,FALSE))</f>
        <v/>
      </c>
      <c r="X32" s="89" t="str">
        <f>IF(X31="","",VLOOKUP(X31,'[1]シフト記号表（勤務時間帯）'!$C$6:$K$35,9,FALSE))</f>
        <v/>
      </c>
      <c r="Y32" s="90" t="str">
        <f>IF(Y31="","",VLOOKUP(Y31,'[1]シフト記号表（勤務時間帯）'!$C$6:$K$35,9,FALSE))</f>
        <v/>
      </c>
      <c r="Z32" s="88" t="str">
        <f>IF(Z31="","",VLOOKUP(Z31,'[1]シフト記号表（勤務時間帯）'!$C$6:$K$35,9,FALSE))</f>
        <v/>
      </c>
      <c r="AA32" s="89" t="str">
        <f>IF(AA31="","",VLOOKUP(AA31,'[1]シフト記号表（勤務時間帯）'!$C$6:$K$35,9,FALSE))</f>
        <v/>
      </c>
      <c r="AB32" s="89" t="str">
        <f>IF(AB31="","",VLOOKUP(AB31,'[1]シフト記号表（勤務時間帯）'!$C$6:$K$35,9,FALSE))</f>
        <v/>
      </c>
      <c r="AC32" s="89" t="str">
        <f>IF(AC31="","",VLOOKUP(AC31,'[1]シフト記号表（勤務時間帯）'!$C$6:$K$35,9,FALSE))</f>
        <v/>
      </c>
      <c r="AD32" s="89" t="str">
        <f>IF(AD31="","",VLOOKUP(AD31,'[1]シフト記号表（勤務時間帯）'!$C$6:$K$35,9,FALSE))</f>
        <v/>
      </c>
      <c r="AE32" s="89" t="str">
        <f>IF(AE31="","",VLOOKUP(AE31,'[1]シフト記号表（勤務時間帯）'!$C$6:$K$35,9,FALSE))</f>
        <v/>
      </c>
      <c r="AF32" s="90" t="str">
        <f>IF(AF31="","",VLOOKUP(AF31,'[1]シフト記号表（勤務時間帯）'!$C$6:$K$35,9,FALSE))</f>
        <v/>
      </c>
      <c r="AG32" s="88" t="str">
        <f>IF(AG31="","",VLOOKUP(AG31,'[1]シフト記号表（勤務時間帯）'!$C$6:$K$35,9,FALSE))</f>
        <v/>
      </c>
      <c r="AH32" s="89" t="str">
        <f>IF(AH31="","",VLOOKUP(AH31,'[1]シフト記号表（勤務時間帯）'!$C$6:$K$35,9,FALSE))</f>
        <v/>
      </c>
      <c r="AI32" s="89" t="str">
        <f>IF(AI31="","",VLOOKUP(AI31,'[1]シフト記号表（勤務時間帯）'!$C$6:$K$35,9,FALSE))</f>
        <v/>
      </c>
      <c r="AJ32" s="89" t="str">
        <f>IF(AJ31="","",VLOOKUP(AJ31,'[1]シフト記号表（勤務時間帯）'!$C$6:$K$35,9,FALSE))</f>
        <v/>
      </c>
      <c r="AK32" s="89" t="str">
        <f>IF(AK31="","",VLOOKUP(AK31,'[1]シフト記号表（勤務時間帯）'!$C$6:$K$35,9,FALSE))</f>
        <v/>
      </c>
      <c r="AL32" s="89" t="str">
        <f>IF(AL31="","",VLOOKUP(AL31,'[1]シフト記号表（勤務時間帯）'!$C$6:$K$35,9,FALSE))</f>
        <v/>
      </c>
      <c r="AM32" s="90" t="str">
        <f>IF(AM31="","",VLOOKUP(AM31,'[1]シフト記号表（勤務時間帯）'!$C$6:$K$35,9,FALSE))</f>
        <v/>
      </c>
      <c r="AN32" s="88" t="str">
        <f>IF(AN31="","",VLOOKUP(AN31,'[1]シフト記号表（勤務時間帯）'!$C$6:$K$35,9,FALSE))</f>
        <v/>
      </c>
      <c r="AO32" s="89" t="str">
        <f>IF(AO31="","",VLOOKUP(AO31,'[1]シフト記号表（勤務時間帯）'!$C$6:$K$35,9,FALSE))</f>
        <v/>
      </c>
      <c r="AP32" s="89" t="str">
        <f>IF(AP31="","",VLOOKUP(AP31,'[1]シフト記号表（勤務時間帯）'!$C$6:$K$35,9,FALSE))</f>
        <v/>
      </c>
      <c r="AQ32" s="89" t="str">
        <f>IF(AQ31="","",VLOOKUP(AQ31,'[1]シフト記号表（勤務時間帯）'!$C$6:$K$35,9,FALSE))</f>
        <v/>
      </c>
      <c r="AR32" s="89" t="str">
        <f>IF(AR31="","",VLOOKUP(AR31,'[1]シフト記号表（勤務時間帯）'!$C$6:$K$35,9,FALSE))</f>
        <v/>
      </c>
      <c r="AS32" s="89" t="str">
        <f>IF(AS31="","",VLOOKUP(AS31,'[1]シフト記号表（勤務時間帯）'!$C$6:$K$35,9,FALSE))</f>
        <v/>
      </c>
      <c r="AT32" s="90" t="str">
        <f>IF(AT31="","",VLOOKUP(AT31,'[1]シフト記号表（勤務時間帯）'!$C$6:$K$35,9,FALSE))</f>
        <v/>
      </c>
      <c r="AU32" s="88" t="str">
        <f>IF(AU31="","",VLOOKUP(AU31,'[1]シフト記号表（勤務時間帯）'!$C$6:$K$35,9,FALSE))</f>
        <v/>
      </c>
      <c r="AV32" s="89" t="str">
        <f>IF(AV31="","",VLOOKUP(AV31,'[1]シフト記号表（勤務時間帯）'!$C$6:$K$35,9,FALSE))</f>
        <v/>
      </c>
      <c r="AW32" s="89" t="str">
        <f>IF(AW31="","",VLOOKUP(AW31,'[1]シフト記号表（勤務時間帯）'!$C$6:$K$35,9,FALSE))</f>
        <v/>
      </c>
      <c r="AX32" s="675">
        <f>IF($BB$3="４週",SUM(S32:AT32),IF($BB$3="暦月",SUM(S32:AW32),""))</f>
        <v>0</v>
      </c>
      <c r="AY32" s="676"/>
      <c r="AZ32" s="677">
        <f>IF($BB$3="４週",AX32/4,IF($BB$3="暦月",'[1]認知症対応型通所（1枚版）'!AX32/('[1]認知症対応型通所（1枚版）'!$BB$8/7),""))</f>
        <v>0</v>
      </c>
      <c r="BA32" s="678"/>
      <c r="BB32" s="697"/>
      <c r="BC32" s="698"/>
      <c r="BD32" s="698"/>
      <c r="BE32" s="698"/>
      <c r="BF32" s="699"/>
    </row>
    <row r="33" spans="2:58" ht="20.25" customHeight="1">
      <c r="B33" s="632"/>
      <c r="C33" s="640"/>
      <c r="D33" s="641"/>
      <c r="E33" s="642"/>
      <c r="F33" s="87">
        <f>C31</f>
        <v>0</v>
      </c>
      <c r="G33" s="686"/>
      <c r="H33" s="649"/>
      <c r="I33" s="647"/>
      <c r="J33" s="647"/>
      <c r="K33" s="648"/>
      <c r="L33" s="687"/>
      <c r="M33" s="688"/>
      <c r="N33" s="688"/>
      <c r="O33" s="689"/>
      <c r="P33" s="691" t="s">
        <v>453</v>
      </c>
      <c r="Q33" s="692"/>
      <c r="R33" s="693"/>
      <c r="S33" s="92" t="str">
        <f>IF(S31="","",VLOOKUP(S31,'[1]シフト記号表（勤務時間帯）'!$C$6:$U$35,19,FALSE))</f>
        <v/>
      </c>
      <c r="T33" s="93" t="str">
        <f>IF(T31="","",VLOOKUP(T31,'[1]シフト記号表（勤務時間帯）'!$C$6:$U$35,19,FALSE))</f>
        <v/>
      </c>
      <c r="U33" s="93" t="str">
        <f>IF(U31="","",VLOOKUP(U31,'[1]シフト記号表（勤務時間帯）'!$C$6:$U$35,19,FALSE))</f>
        <v/>
      </c>
      <c r="V33" s="93" t="str">
        <f>IF(V31="","",VLOOKUP(V31,'[1]シフト記号表（勤務時間帯）'!$C$6:$U$35,19,FALSE))</f>
        <v/>
      </c>
      <c r="W33" s="93" t="str">
        <f>IF(W31="","",VLOOKUP(W31,'[1]シフト記号表（勤務時間帯）'!$C$6:$U$35,19,FALSE))</f>
        <v/>
      </c>
      <c r="X33" s="93" t="str">
        <f>IF(X31="","",VLOOKUP(X31,'[1]シフト記号表（勤務時間帯）'!$C$6:$U$35,19,FALSE))</f>
        <v/>
      </c>
      <c r="Y33" s="94" t="str">
        <f>IF(Y31="","",VLOOKUP(Y31,'[1]シフト記号表（勤務時間帯）'!$C$6:$U$35,19,FALSE))</f>
        <v/>
      </c>
      <c r="Z33" s="92" t="str">
        <f>IF(Z31="","",VLOOKUP(Z31,'[1]シフト記号表（勤務時間帯）'!$C$6:$U$35,19,FALSE))</f>
        <v/>
      </c>
      <c r="AA33" s="93" t="str">
        <f>IF(AA31="","",VLOOKUP(AA31,'[1]シフト記号表（勤務時間帯）'!$C$6:$U$35,19,FALSE))</f>
        <v/>
      </c>
      <c r="AB33" s="93" t="str">
        <f>IF(AB31="","",VLOOKUP(AB31,'[1]シフト記号表（勤務時間帯）'!$C$6:$U$35,19,FALSE))</f>
        <v/>
      </c>
      <c r="AC33" s="93" t="str">
        <f>IF(AC31="","",VLOOKUP(AC31,'[1]シフト記号表（勤務時間帯）'!$C$6:$U$35,19,FALSE))</f>
        <v/>
      </c>
      <c r="AD33" s="93" t="str">
        <f>IF(AD31="","",VLOOKUP(AD31,'[1]シフト記号表（勤務時間帯）'!$C$6:$U$35,19,FALSE))</f>
        <v/>
      </c>
      <c r="AE33" s="93" t="str">
        <f>IF(AE31="","",VLOOKUP(AE31,'[1]シフト記号表（勤務時間帯）'!$C$6:$U$35,19,FALSE))</f>
        <v/>
      </c>
      <c r="AF33" s="94" t="str">
        <f>IF(AF31="","",VLOOKUP(AF31,'[1]シフト記号表（勤務時間帯）'!$C$6:$U$35,19,FALSE))</f>
        <v/>
      </c>
      <c r="AG33" s="92" t="str">
        <f>IF(AG31="","",VLOOKUP(AG31,'[1]シフト記号表（勤務時間帯）'!$C$6:$U$35,19,FALSE))</f>
        <v/>
      </c>
      <c r="AH33" s="93" t="str">
        <f>IF(AH31="","",VLOOKUP(AH31,'[1]シフト記号表（勤務時間帯）'!$C$6:$U$35,19,FALSE))</f>
        <v/>
      </c>
      <c r="AI33" s="93" t="str">
        <f>IF(AI31="","",VLOOKUP(AI31,'[1]シフト記号表（勤務時間帯）'!$C$6:$U$35,19,FALSE))</f>
        <v/>
      </c>
      <c r="AJ33" s="93" t="str">
        <f>IF(AJ31="","",VLOOKUP(AJ31,'[1]シフト記号表（勤務時間帯）'!$C$6:$U$35,19,FALSE))</f>
        <v/>
      </c>
      <c r="AK33" s="93" t="str">
        <f>IF(AK31="","",VLOOKUP(AK31,'[1]シフト記号表（勤務時間帯）'!$C$6:$U$35,19,FALSE))</f>
        <v/>
      </c>
      <c r="AL33" s="93" t="str">
        <f>IF(AL31="","",VLOOKUP(AL31,'[1]シフト記号表（勤務時間帯）'!$C$6:$U$35,19,FALSE))</f>
        <v/>
      </c>
      <c r="AM33" s="94" t="str">
        <f>IF(AM31="","",VLOOKUP(AM31,'[1]シフト記号表（勤務時間帯）'!$C$6:$U$35,19,FALSE))</f>
        <v/>
      </c>
      <c r="AN33" s="92" t="str">
        <f>IF(AN31="","",VLOOKUP(AN31,'[1]シフト記号表（勤務時間帯）'!$C$6:$U$35,19,FALSE))</f>
        <v/>
      </c>
      <c r="AO33" s="93" t="str">
        <f>IF(AO31="","",VLOOKUP(AO31,'[1]シフト記号表（勤務時間帯）'!$C$6:$U$35,19,FALSE))</f>
        <v/>
      </c>
      <c r="AP33" s="93" t="str">
        <f>IF(AP31="","",VLOOKUP(AP31,'[1]シフト記号表（勤務時間帯）'!$C$6:$U$35,19,FALSE))</f>
        <v/>
      </c>
      <c r="AQ33" s="93" t="str">
        <f>IF(AQ31="","",VLOOKUP(AQ31,'[1]シフト記号表（勤務時間帯）'!$C$6:$U$35,19,FALSE))</f>
        <v/>
      </c>
      <c r="AR33" s="93" t="str">
        <f>IF(AR31="","",VLOOKUP(AR31,'[1]シフト記号表（勤務時間帯）'!$C$6:$U$35,19,FALSE))</f>
        <v/>
      </c>
      <c r="AS33" s="93" t="str">
        <f>IF(AS31="","",VLOOKUP(AS31,'[1]シフト記号表（勤務時間帯）'!$C$6:$U$35,19,FALSE))</f>
        <v/>
      </c>
      <c r="AT33" s="94" t="str">
        <f>IF(AT31="","",VLOOKUP(AT31,'[1]シフト記号表（勤務時間帯）'!$C$6:$U$35,19,FALSE))</f>
        <v/>
      </c>
      <c r="AU33" s="92" t="str">
        <f>IF(AU31="","",VLOOKUP(AU31,'[1]シフト記号表（勤務時間帯）'!$C$6:$U$35,19,FALSE))</f>
        <v/>
      </c>
      <c r="AV33" s="93" t="str">
        <f>IF(AV31="","",VLOOKUP(AV31,'[1]シフト記号表（勤務時間帯）'!$C$6:$U$35,19,FALSE))</f>
        <v/>
      </c>
      <c r="AW33" s="93" t="str">
        <f>IF(AW31="","",VLOOKUP(AW31,'[1]シフト記号表（勤務時間帯）'!$C$6:$U$35,19,FALSE))</f>
        <v/>
      </c>
      <c r="AX33" s="682">
        <f>IF($BB$3="４週",SUM(S33:AT33),IF($BB$3="暦月",SUM(S33:AW33),""))</f>
        <v>0</v>
      </c>
      <c r="AY33" s="683"/>
      <c r="AZ33" s="684">
        <f>IF($BB$3="４週",AX33/4,IF($BB$3="暦月",'[1]認知症対応型通所（1枚版）'!AX33/('[1]認知症対応型通所（1枚版）'!$BB$8/7),""))</f>
        <v>0</v>
      </c>
      <c r="BA33" s="685"/>
      <c r="BB33" s="700"/>
      <c r="BC33" s="701"/>
      <c r="BD33" s="701"/>
      <c r="BE33" s="701"/>
      <c r="BF33" s="702"/>
    </row>
    <row r="34" spans="2:58" ht="20.25" customHeight="1">
      <c r="B34" s="632">
        <f>B31+1</f>
        <v>5</v>
      </c>
      <c r="C34" s="634"/>
      <c r="D34" s="635"/>
      <c r="E34" s="636"/>
      <c r="F34" s="95"/>
      <c r="G34" s="643"/>
      <c r="H34" s="646"/>
      <c r="I34" s="647"/>
      <c r="J34" s="647"/>
      <c r="K34" s="648"/>
      <c r="L34" s="653"/>
      <c r="M34" s="654"/>
      <c r="N34" s="654"/>
      <c r="O34" s="655"/>
      <c r="P34" s="662" t="s">
        <v>449</v>
      </c>
      <c r="Q34" s="663"/>
      <c r="R34" s="664"/>
      <c r="S34" s="84"/>
      <c r="T34" s="85"/>
      <c r="U34" s="85"/>
      <c r="V34" s="85"/>
      <c r="W34" s="85"/>
      <c r="X34" s="85"/>
      <c r="Y34" s="86"/>
      <c r="Z34" s="84"/>
      <c r="AA34" s="85"/>
      <c r="AB34" s="85"/>
      <c r="AC34" s="85"/>
      <c r="AD34" s="85"/>
      <c r="AE34" s="85"/>
      <c r="AF34" s="86"/>
      <c r="AG34" s="84"/>
      <c r="AH34" s="85"/>
      <c r="AI34" s="85"/>
      <c r="AJ34" s="85"/>
      <c r="AK34" s="85"/>
      <c r="AL34" s="85"/>
      <c r="AM34" s="86"/>
      <c r="AN34" s="84"/>
      <c r="AO34" s="85"/>
      <c r="AP34" s="85"/>
      <c r="AQ34" s="85"/>
      <c r="AR34" s="85"/>
      <c r="AS34" s="85"/>
      <c r="AT34" s="86"/>
      <c r="AU34" s="84"/>
      <c r="AV34" s="85"/>
      <c r="AW34" s="85"/>
      <c r="AX34" s="665"/>
      <c r="AY34" s="666"/>
      <c r="AZ34" s="667"/>
      <c r="BA34" s="668"/>
      <c r="BB34" s="694"/>
      <c r="BC34" s="695"/>
      <c r="BD34" s="695"/>
      <c r="BE34" s="695"/>
      <c r="BF34" s="696"/>
    </row>
    <row r="35" spans="2:58" ht="20.25" customHeight="1">
      <c r="B35" s="632"/>
      <c r="C35" s="637"/>
      <c r="D35" s="638"/>
      <c r="E35" s="639"/>
      <c r="F35" s="87"/>
      <c r="G35" s="644"/>
      <c r="H35" s="649"/>
      <c r="I35" s="647"/>
      <c r="J35" s="647"/>
      <c r="K35" s="648"/>
      <c r="L35" s="656"/>
      <c r="M35" s="657"/>
      <c r="N35" s="657"/>
      <c r="O35" s="658"/>
      <c r="P35" s="672" t="s">
        <v>452</v>
      </c>
      <c r="Q35" s="673"/>
      <c r="R35" s="674"/>
      <c r="S35" s="88" t="str">
        <f>IF(S34="","",VLOOKUP(S34,'[1]シフト記号表（勤務時間帯）'!$C$6:$K$35,9,FALSE))</f>
        <v/>
      </c>
      <c r="T35" s="89" t="str">
        <f>IF(T34="","",VLOOKUP(T34,'[1]シフト記号表（勤務時間帯）'!$C$6:$K$35,9,FALSE))</f>
        <v/>
      </c>
      <c r="U35" s="89" t="str">
        <f>IF(U34="","",VLOOKUP(U34,'[1]シフト記号表（勤務時間帯）'!$C$6:$K$35,9,FALSE))</f>
        <v/>
      </c>
      <c r="V35" s="89" t="str">
        <f>IF(V34="","",VLOOKUP(V34,'[1]シフト記号表（勤務時間帯）'!$C$6:$K$35,9,FALSE))</f>
        <v/>
      </c>
      <c r="W35" s="89" t="str">
        <f>IF(W34="","",VLOOKUP(W34,'[1]シフト記号表（勤務時間帯）'!$C$6:$K$35,9,FALSE))</f>
        <v/>
      </c>
      <c r="X35" s="89" t="str">
        <f>IF(X34="","",VLOOKUP(X34,'[1]シフト記号表（勤務時間帯）'!$C$6:$K$35,9,FALSE))</f>
        <v/>
      </c>
      <c r="Y35" s="90" t="str">
        <f>IF(Y34="","",VLOOKUP(Y34,'[1]シフト記号表（勤務時間帯）'!$C$6:$K$35,9,FALSE))</f>
        <v/>
      </c>
      <c r="Z35" s="88" t="str">
        <f>IF(Z34="","",VLOOKUP(Z34,'[1]シフト記号表（勤務時間帯）'!$C$6:$K$35,9,FALSE))</f>
        <v/>
      </c>
      <c r="AA35" s="89" t="str">
        <f>IF(AA34="","",VLOOKUP(AA34,'[1]シフト記号表（勤務時間帯）'!$C$6:$K$35,9,FALSE))</f>
        <v/>
      </c>
      <c r="AB35" s="89" t="str">
        <f>IF(AB34="","",VLOOKUP(AB34,'[1]シフト記号表（勤務時間帯）'!$C$6:$K$35,9,FALSE))</f>
        <v/>
      </c>
      <c r="AC35" s="89" t="str">
        <f>IF(AC34="","",VLOOKUP(AC34,'[1]シフト記号表（勤務時間帯）'!$C$6:$K$35,9,FALSE))</f>
        <v/>
      </c>
      <c r="AD35" s="89" t="str">
        <f>IF(AD34="","",VLOOKUP(AD34,'[1]シフト記号表（勤務時間帯）'!$C$6:$K$35,9,FALSE))</f>
        <v/>
      </c>
      <c r="AE35" s="89" t="str">
        <f>IF(AE34="","",VLOOKUP(AE34,'[1]シフト記号表（勤務時間帯）'!$C$6:$K$35,9,FALSE))</f>
        <v/>
      </c>
      <c r="AF35" s="90" t="str">
        <f>IF(AF34="","",VLOOKUP(AF34,'[1]シフト記号表（勤務時間帯）'!$C$6:$K$35,9,FALSE))</f>
        <v/>
      </c>
      <c r="AG35" s="88" t="str">
        <f>IF(AG34="","",VLOOKUP(AG34,'[1]シフト記号表（勤務時間帯）'!$C$6:$K$35,9,FALSE))</f>
        <v/>
      </c>
      <c r="AH35" s="89" t="str">
        <f>IF(AH34="","",VLOOKUP(AH34,'[1]シフト記号表（勤務時間帯）'!$C$6:$K$35,9,FALSE))</f>
        <v/>
      </c>
      <c r="AI35" s="89" t="str">
        <f>IF(AI34="","",VLOOKUP(AI34,'[1]シフト記号表（勤務時間帯）'!$C$6:$K$35,9,FALSE))</f>
        <v/>
      </c>
      <c r="AJ35" s="89" t="str">
        <f>IF(AJ34="","",VLOOKUP(AJ34,'[1]シフト記号表（勤務時間帯）'!$C$6:$K$35,9,FALSE))</f>
        <v/>
      </c>
      <c r="AK35" s="89" t="str">
        <f>IF(AK34="","",VLOOKUP(AK34,'[1]シフト記号表（勤務時間帯）'!$C$6:$K$35,9,FALSE))</f>
        <v/>
      </c>
      <c r="AL35" s="89" t="str">
        <f>IF(AL34="","",VLOOKUP(AL34,'[1]シフト記号表（勤務時間帯）'!$C$6:$K$35,9,FALSE))</f>
        <v/>
      </c>
      <c r="AM35" s="90" t="str">
        <f>IF(AM34="","",VLOOKUP(AM34,'[1]シフト記号表（勤務時間帯）'!$C$6:$K$35,9,FALSE))</f>
        <v/>
      </c>
      <c r="AN35" s="88" t="str">
        <f>IF(AN34="","",VLOOKUP(AN34,'[1]シフト記号表（勤務時間帯）'!$C$6:$K$35,9,FALSE))</f>
        <v/>
      </c>
      <c r="AO35" s="89" t="str">
        <f>IF(AO34="","",VLOOKUP(AO34,'[1]シフト記号表（勤務時間帯）'!$C$6:$K$35,9,FALSE))</f>
        <v/>
      </c>
      <c r="AP35" s="89" t="str">
        <f>IF(AP34="","",VLOOKUP(AP34,'[1]シフト記号表（勤務時間帯）'!$C$6:$K$35,9,FALSE))</f>
        <v/>
      </c>
      <c r="AQ35" s="89" t="str">
        <f>IF(AQ34="","",VLOOKUP(AQ34,'[1]シフト記号表（勤務時間帯）'!$C$6:$K$35,9,FALSE))</f>
        <v/>
      </c>
      <c r="AR35" s="89" t="str">
        <f>IF(AR34="","",VLOOKUP(AR34,'[1]シフト記号表（勤務時間帯）'!$C$6:$K$35,9,FALSE))</f>
        <v/>
      </c>
      <c r="AS35" s="89" t="str">
        <f>IF(AS34="","",VLOOKUP(AS34,'[1]シフト記号表（勤務時間帯）'!$C$6:$K$35,9,FALSE))</f>
        <v/>
      </c>
      <c r="AT35" s="90" t="str">
        <f>IF(AT34="","",VLOOKUP(AT34,'[1]シフト記号表（勤務時間帯）'!$C$6:$K$35,9,FALSE))</f>
        <v/>
      </c>
      <c r="AU35" s="88" t="str">
        <f>IF(AU34="","",VLOOKUP(AU34,'[1]シフト記号表（勤務時間帯）'!$C$6:$K$35,9,FALSE))</f>
        <v/>
      </c>
      <c r="AV35" s="89" t="str">
        <f>IF(AV34="","",VLOOKUP(AV34,'[1]シフト記号表（勤務時間帯）'!$C$6:$K$35,9,FALSE))</f>
        <v/>
      </c>
      <c r="AW35" s="89" t="str">
        <f>IF(AW34="","",VLOOKUP(AW34,'[1]シフト記号表（勤務時間帯）'!$C$6:$K$35,9,FALSE))</f>
        <v/>
      </c>
      <c r="AX35" s="675">
        <f>IF($BB$3="４週",SUM(S35:AT35),IF($BB$3="暦月",SUM(S35:AW35),""))</f>
        <v>0</v>
      </c>
      <c r="AY35" s="676"/>
      <c r="AZ35" s="677">
        <f>IF($BB$3="４週",AX35/4,IF($BB$3="暦月",'[1]認知症対応型通所（1枚版）'!AX35/('[1]認知症対応型通所（1枚版）'!$BB$8/7),""))</f>
        <v>0</v>
      </c>
      <c r="BA35" s="678"/>
      <c r="BB35" s="697"/>
      <c r="BC35" s="698"/>
      <c r="BD35" s="698"/>
      <c r="BE35" s="698"/>
      <c r="BF35" s="699"/>
    </row>
    <row r="36" spans="2:58" ht="20.25" customHeight="1">
      <c r="B36" s="632"/>
      <c r="C36" s="640"/>
      <c r="D36" s="641"/>
      <c r="E36" s="642"/>
      <c r="F36" s="87">
        <f>C34</f>
        <v>0</v>
      </c>
      <c r="G36" s="686"/>
      <c r="H36" s="649"/>
      <c r="I36" s="647"/>
      <c r="J36" s="647"/>
      <c r="K36" s="648"/>
      <c r="L36" s="687"/>
      <c r="M36" s="688"/>
      <c r="N36" s="688"/>
      <c r="O36" s="689"/>
      <c r="P36" s="691" t="s">
        <v>453</v>
      </c>
      <c r="Q36" s="692"/>
      <c r="R36" s="693"/>
      <c r="S36" s="92" t="str">
        <f>IF(S34="","",VLOOKUP(S34,'[1]シフト記号表（勤務時間帯）'!$C$6:$U$35,19,FALSE))</f>
        <v/>
      </c>
      <c r="T36" s="93" t="str">
        <f>IF(T34="","",VLOOKUP(T34,'[1]シフト記号表（勤務時間帯）'!$C$6:$U$35,19,FALSE))</f>
        <v/>
      </c>
      <c r="U36" s="93" t="str">
        <f>IF(U34="","",VLOOKUP(U34,'[1]シフト記号表（勤務時間帯）'!$C$6:$U$35,19,FALSE))</f>
        <v/>
      </c>
      <c r="V36" s="93" t="str">
        <f>IF(V34="","",VLOOKUP(V34,'[1]シフト記号表（勤務時間帯）'!$C$6:$U$35,19,FALSE))</f>
        <v/>
      </c>
      <c r="W36" s="93" t="str">
        <f>IF(W34="","",VLOOKUP(W34,'[1]シフト記号表（勤務時間帯）'!$C$6:$U$35,19,FALSE))</f>
        <v/>
      </c>
      <c r="X36" s="93" t="str">
        <f>IF(X34="","",VLOOKUP(X34,'[1]シフト記号表（勤務時間帯）'!$C$6:$U$35,19,FALSE))</f>
        <v/>
      </c>
      <c r="Y36" s="94" t="str">
        <f>IF(Y34="","",VLOOKUP(Y34,'[1]シフト記号表（勤務時間帯）'!$C$6:$U$35,19,FALSE))</f>
        <v/>
      </c>
      <c r="Z36" s="92" t="str">
        <f>IF(Z34="","",VLOOKUP(Z34,'[1]シフト記号表（勤務時間帯）'!$C$6:$U$35,19,FALSE))</f>
        <v/>
      </c>
      <c r="AA36" s="93" t="str">
        <f>IF(AA34="","",VLOOKUP(AA34,'[1]シフト記号表（勤務時間帯）'!$C$6:$U$35,19,FALSE))</f>
        <v/>
      </c>
      <c r="AB36" s="93" t="str">
        <f>IF(AB34="","",VLOOKUP(AB34,'[1]シフト記号表（勤務時間帯）'!$C$6:$U$35,19,FALSE))</f>
        <v/>
      </c>
      <c r="AC36" s="93" t="str">
        <f>IF(AC34="","",VLOOKUP(AC34,'[1]シフト記号表（勤務時間帯）'!$C$6:$U$35,19,FALSE))</f>
        <v/>
      </c>
      <c r="AD36" s="93" t="str">
        <f>IF(AD34="","",VLOOKUP(AD34,'[1]シフト記号表（勤務時間帯）'!$C$6:$U$35,19,FALSE))</f>
        <v/>
      </c>
      <c r="AE36" s="93" t="str">
        <f>IF(AE34="","",VLOOKUP(AE34,'[1]シフト記号表（勤務時間帯）'!$C$6:$U$35,19,FALSE))</f>
        <v/>
      </c>
      <c r="AF36" s="94" t="str">
        <f>IF(AF34="","",VLOOKUP(AF34,'[1]シフト記号表（勤務時間帯）'!$C$6:$U$35,19,FALSE))</f>
        <v/>
      </c>
      <c r="AG36" s="92" t="str">
        <f>IF(AG34="","",VLOOKUP(AG34,'[1]シフト記号表（勤務時間帯）'!$C$6:$U$35,19,FALSE))</f>
        <v/>
      </c>
      <c r="AH36" s="93" t="str">
        <f>IF(AH34="","",VLOOKUP(AH34,'[1]シフト記号表（勤務時間帯）'!$C$6:$U$35,19,FALSE))</f>
        <v/>
      </c>
      <c r="AI36" s="93" t="str">
        <f>IF(AI34="","",VLOOKUP(AI34,'[1]シフト記号表（勤務時間帯）'!$C$6:$U$35,19,FALSE))</f>
        <v/>
      </c>
      <c r="AJ36" s="93" t="str">
        <f>IF(AJ34="","",VLOOKUP(AJ34,'[1]シフト記号表（勤務時間帯）'!$C$6:$U$35,19,FALSE))</f>
        <v/>
      </c>
      <c r="AK36" s="93" t="str">
        <f>IF(AK34="","",VLOOKUP(AK34,'[1]シフト記号表（勤務時間帯）'!$C$6:$U$35,19,FALSE))</f>
        <v/>
      </c>
      <c r="AL36" s="93" t="str">
        <f>IF(AL34="","",VLOOKUP(AL34,'[1]シフト記号表（勤務時間帯）'!$C$6:$U$35,19,FALSE))</f>
        <v/>
      </c>
      <c r="AM36" s="94" t="str">
        <f>IF(AM34="","",VLOOKUP(AM34,'[1]シフト記号表（勤務時間帯）'!$C$6:$U$35,19,FALSE))</f>
        <v/>
      </c>
      <c r="AN36" s="92" t="str">
        <f>IF(AN34="","",VLOOKUP(AN34,'[1]シフト記号表（勤務時間帯）'!$C$6:$U$35,19,FALSE))</f>
        <v/>
      </c>
      <c r="AO36" s="93" t="str">
        <f>IF(AO34="","",VLOOKUP(AO34,'[1]シフト記号表（勤務時間帯）'!$C$6:$U$35,19,FALSE))</f>
        <v/>
      </c>
      <c r="AP36" s="93" t="str">
        <f>IF(AP34="","",VLOOKUP(AP34,'[1]シフト記号表（勤務時間帯）'!$C$6:$U$35,19,FALSE))</f>
        <v/>
      </c>
      <c r="AQ36" s="93" t="str">
        <f>IF(AQ34="","",VLOOKUP(AQ34,'[1]シフト記号表（勤務時間帯）'!$C$6:$U$35,19,FALSE))</f>
        <v/>
      </c>
      <c r="AR36" s="93" t="str">
        <f>IF(AR34="","",VLOOKUP(AR34,'[1]シフト記号表（勤務時間帯）'!$C$6:$U$35,19,FALSE))</f>
        <v/>
      </c>
      <c r="AS36" s="93" t="str">
        <f>IF(AS34="","",VLOOKUP(AS34,'[1]シフト記号表（勤務時間帯）'!$C$6:$U$35,19,FALSE))</f>
        <v/>
      </c>
      <c r="AT36" s="94" t="str">
        <f>IF(AT34="","",VLOOKUP(AT34,'[1]シフト記号表（勤務時間帯）'!$C$6:$U$35,19,FALSE))</f>
        <v/>
      </c>
      <c r="AU36" s="92" t="str">
        <f>IF(AU34="","",VLOOKUP(AU34,'[1]シフト記号表（勤務時間帯）'!$C$6:$U$35,19,FALSE))</f>
        <v/>
      </c>
      <c r="AV36" s="93" t="str">
        <f>IF(AV34="","",VLOOKUP(AV34,'[1]シフト記号表（勤務時間帯）'!$C$6:$U$35,19,FALSE))</f>
        <v/>
      </c>
      <c r="AW36" s="93" t="str">
        <f>IF(AW34="","",VLOOKUP(AW34,'[1]シフト記号表（勤務時間帯）'!$C$6:$U$35,19,FALSE))</f>
        <v/>
      </c>
      <c r="AX36" s="682">
        <f>IF($BB$3="４週",SUM(S36:AT36),IF($BB$3="暦月",SUM(S36:AW36),""))</f>
        <v>0</v>
      </c>
      <c r="AY36" s="683"/>
      <c r="AZ36" s="684">
        <f>IF($BB$3="４週",AX36/4,IF($BB$3="暦月",'[1]認知症対応型通所（1枚版）'!AX36/('[1]認知症対応型通所（1枚版）'!$BB$8/7),""))</f>
        <v>0</v>
      </c>
      <c r="BA36" s="685"/>
      <c r="BB36" s="700"/>
      <c r="BC36" s="701"/>
      <c r="BD36" s="701"/>
      <c r="BE36" s="701"/>
      <c r="BF36" s="702"/>
    </row>
    <row r="37" spans="2:58" ht="20.25" customHeight="1">
      <c r="B37" s="632">
        <f>B34+1</f>
        <v>6</v>
      </c>
      <c r="C37" s="634"/>
      <c r="D37" s="635"/>
      <c r="E37" s="636"/>
      <c r="F37" s="95"/>
      <c r="G37" s="643"/>
      <c r="H37" s="646"/>
      <c r="I37" s="647"/>
      <c r="J37" s="647"/>
      <c r="K37" s="648"/>
      <c r="L37" s="653"/>
      <c r="M37" s="654"/>
      <c r="N37" s="654"/>
      <c r="O37" s="655"/>
      <c r="P37" s="662" t="s">
        <v>449</v>
      </c>
      <c r="Q37" s="663"/>
      <c r="R37" s="664"/>
      <c r="S37" s="84"/>
      <c r="T37" s="85"/>
      <c r="U37" s="85"/>
      <c r="V37" s="85"/>
      <c r="W37" s="85"/>
      <c r="X37" s="85"/>
      <c r="Y37" s="86"/>
      <c r="Z37" s="84"/>
      <c r="AA37" s="85"/>
      <c r="AB37" s="85"/>
      <c r="AC37" s="85"/>
      <c r="AD37" s="85"/>
      <c r="AE37" s="85"/>
      <c r="AF37" s="86"/>
      <c r="AG37" s="84"/>
      <c r="AH37" s="85"/>
      <c r="AI37" s="85"/>
      <c r="AJ37" s="85"/>
      <c r="AK37" s="85"/>
      <c r="AL37" s="85"/>
      <c r="AM37" s="86"/>
      <c r="AN37" s="84"/>
      <c r="AO37" s="85"/>
      <c r="AP37" s="85"/>
      <c r="AQ37" s="85"/>
      <c r="AR37" s="85"/>
      <c r="AS37" s="85"/>
      <c r="AT37" s="86"/>
      <c r="AU37" s="84"/>
      <c r="AV37" s="85"/>
      <c r="AW37" s="85"/>
      <c r="AX37" s="665"/>
      <c r="AY37" s="666"/>
      <c r="AZ37" s="667"/>
      <c r="BA37" s="668"/>
      <c r="BB37" s="694"/>
      <c r="BC37" s="695"/>
      <c r="BD37" s="695"/>
      <c r="BE37" s="695"/>
      <c r="BF37" s="696"/>
    </row>
    <row r="38" spans="2:58" ht="20.25" customHeight="1">
      <c r="B38" s="632"/>
      <c r="C38" s="637"/>
      <c r="D38" s="638"/>
      <c r="E38" s="639"/>
      <c r="F38" s="87"/>
      <c r="G38" s="644"/>
      <c r="H38" s="649"/>
      <c r="I38" s="647"/>
      <c r="J38" s="647"/>
      <c r="K38" s="648"/>
      <c r="L38" s="656"/>
      <c r="M38" s="657"/>
      <c r="N38" s="657"/>
      <c r="O38" s="658"/>
      <c r="P38" s="672" t="s">
        <v>452</v>
      </c>
      <c r="Q38" s="673"/>
      <c r="R38" s="674"/>
      <c r="S38" s="88" t="str">
        <f>IF(S37="","",VLOOKUP(S37,'[1]シフト記号表（勤務時間帯）'!$C$6:$K$35,9,FALSE))</f>
        <v/>
      </c>
      <c r="T38" s="89" t="str">
        <f>IF(T37="","",VLOOKUP(T37,'[1]シフト記号表（勤務時間帯）'!$C$6:$K$35,9,FALSE))</f>
        <v/>
      </c>
      <c r="U38" s="89" t="str">
        <f>IF(U37="","",VLOOKUP(U37,'[1]シフト記号表（勤務時間帯）'!$C$6:$K$35,9,FALSE))</f>
        <v/>
      </c>
      <c r="V38" s="89" t="str">
        <f>IF(V37="","",VLOOKUP(V37,'[1]シフト記号表（勤務時間帯）'!$C$6:$K$35,9,FALSE))</f>
        <v/>
      </c>
      <c r="W38" s="89" t="str">
        <f>IF(W37="","",VLOOKUP(W37,'[1]シフト記号表（勤務時間帯）'!$C$6:$K$35,9,FALSE))</f>
        <v/>
      </c>
      <c r="X38" s="89" t="str">
        <f>IF(X37="","",VLOOKUP(X37,'[1]シフト記号表（勤務時間帯）'!$C$6:$K$35,9,FALSE))</f>
        <v/>
      </c>
      <c r="Y38" s="90" t="str">
        <f>IF(Y37="","",VLOOKUP(Y37,'[1]シフト記号表（勤務時間帯）'!$C$6:$K$35,9,FALSE))</f>
        <v/>
      </c>
      <c r="Z38" s="88" t="str">
        <f>IF(Z37="","",VLOOKUP(Z37,'[1]シフト記号表（勤務時間帯）'!$C$6:$K$35,9,FALSE))</f>
        <v/>
      </c>
      <c r="AA38" s="89" t="str">
        <f>IF(AA37="","",VLOOKUP(AA37,'[1]シフト記号表（勤務時間帯）'!$C$6:$K$35,9,FALSE))</f>
        <v/>
      </c>
      <c r="AB38" s="89" t="str">
        <f>IF(AB37="","",VLOOKUP(AB37,'[1]シフト記号表（勤務時間帯）'!$C$6:$K$35,9,FALSE))</f>
        <v/>
      </c>
      <c r="AC38" s="89" t="str">
        <f>IF(AC37="","",VLOOKUP(AC37,'[1]シフト記号表（勤務時間帯）'!$C$6:$K$35,9,FALSE))</f>
        <v/>
      </c>
      <c r="AD38" s="89" t="str">
        <f>IF(AD37="","",VLOOKUP(AD37,'[1]シフト記号表（勤務時間帯）'!$C$6:$K$35,9,FALSE))</f>
        <v/>
      </c>
      <c r="AE38" s="89" t="str">
        <f>IF(AE37="","",VLOOKUP(AE37,'[1]シフト記号表（勤務時間帯）'!$C$6:$K$35,9,FALSE))</f>
        <v/>
      </c>
      <c r="AF38" s="90" t="str">
        <f>IF(AF37="","",VLOOKUP(AF37,'[1]シフト記号表（勤務時間帯）'!$C$6:$K$35,9,FALSE))</f>
        <v/>
      </c>
      <c r="AG38" s="88" t="str">
        <f>IF(AG37="","",VLOOKUP(AG37,'[1]シフト記号表（勤務時間帯）'!$C$6:$K$35,9,FALSE))</f>
        <v/>
      </c>
      <c r="AH38" s="89" t="str">
        <f>IF(AH37="","",VLOOKUP(AH37,'[1]シフト記号表（勤務時間帯）'!$C$6:$K$35,9,FALSE))</f>
        <v/>
      </c>
      <c r="AI38" s="89" t="str">
        <f>IF(AI37="","",VLOOKUP(AI37,'[1]シフト記号表（勤務時間帯）'!$C$6:$K$35,9,FALSE))</f>
        <v/>
      </c>
      <c r="AJ38" s="89" t="str">
        <f>IF(AJ37="","",VLOOKUP(AJ37,'[1]シフト記号表（勤務時間帯）'!$C$6:$K$35,9,FALSE))</f>
        <v/>
      </c>
      <c r="AK38" s="89" t="str">
        <f>IF(AK37="","",VLOOKUP(AK37,'[1]シフト記号表（勤務時間帯）'!$C$6:$K$35,9,FALSE))</f>
        <v/>
      </c>
      <c r="AL38" s="89" t="str">
        <f>IF(AL37="","",VLOOKUP(AL37,'[1]シフト記号表（勤務時間帯）'!$C$6:$K$35,9,FALSE))</f>
        <v/>
      </c>
      <c r="AM38" s="90" t="str">
        <f>IF(AM37="","",VLOOKUP(AM37,'[1]シフト記号表（勤務時間帯）'!$C$6:$K$35,9,FALSE))</f>
        <v/>
      </c>
      <c r="AN38" s="88" t="str">
        <f>IF(AN37="","",VLOOKUP(AN37,'[1]シフト記号表（勤務時間帯）'!$C$6:$K$35,9,FALSE))</f>
        <v/>
      </c>
      <c r="AO38" s="89" t="str">
        <f>IF(AO37="","",VLOOKUP(AO37,'[1]シフト記号表（勤務時間帯）'!$C$6:$K$35,9,FALSE))</f>
        <v/>
      </c>
      <c r="AP38" s="89" t="str">
        <f>IF(AP37="","",VLOOKUP(AP37,'[1]シフト記号表（勤務時間帯）'!$C$6:$K$35,9,FALSE))</f>
        <v/>
      </c>
      <c r="AQ38" s="89" t="str">
        <f>IF(AQ37="","",VLOOKUP(AQ37,'[1]シフト記号表（勤務時間帯）'!$C$6:$K$35,9,FALSE))</f>
        <v/>
      </c>
      <c r="AR38" s="89" t="str">
        <f>IF(AR37="","",VLOOKUP(AR37,'[1]シフト記号表（勤務時間帯）'!$C$6:$K$35,9,FALSE))</f>
        <v/>
      </c>
      <c r="AS38" s="89" t="str">
        <f>IF(AS37="","",VLOOKUP(AS37,'[1]シフト記号表（勤務時間帯）'!$C$6:$K$35,9,FALSE))</f>
        <v/>
      </c>
      <c r="AT38" s="90" t="str">
        <f>IF(AT37="","",VLOOKUP(AT37,'[1]シフト記号表（勤務時間帯）'!$C$6:$K$35,9,FALSE))</f>
        <v/>
      </c>
      <c r="AU38" s="88" t="str">
        <f>IF(AU37="","",VLOOKUP(AU37,'[1]シフト記号表（勤務時間帯）'!$C$6:$K$35,9,FALSE))</f>
        <v/>
      </c>
      <c r="AV38" s="89" t="str">
        <f>IF(AV37="","",VLOOKUP(AV37,'[1]シフト記号表（勤務時間帯）'!$C$6:$K$35,9,FALSE))</f>
        <v/>
      </c>
      <c r="AW38" s="89" t="str">
        <f>IF(AW37="","",VLOOKUP(AW37,'[1]シフト記号表（勤務時間帯）'!$C$6:$K$35,9,FALSE))</f>
        <v/>
      </c>
      <c r="AX38" s="675">
        <f>IF($BB$3="４週",SUM(S38:AT38),IF($BB$3="暦月",SUM(S38:AW38),""))</f>
        <v>0</v>
      </c>
      <c r="AY38" s="676"/>
      <c r="AZ38" s="677">
        <f>IF($BB$3="４週",AX38/4,IF($BB$3="暦月",'[1]認知症対応型通所（1枚版）'!AX38/('[1]認知症対応型通所（1枚版）'!$BB$8/7),""))</f>
        <v>0</v>
      </c>
      <c r="BA38" s="678"/>
      <c r="BB38" s="697"/>
      <c r="BC38" s="698"/>
      <c r="BD38" s="698"/>
      <c r="BE38" s="698"/>
      <c r="BF38" s="699"/>
    </row>
    <row r="39" spans="2:58" ht="20.25" customHeight="1">
      <c r="B39" s="632"/>
      <c r="C39" s="640"/>
      <c r="D39" s="641"/>
      <c r="E39" s="642"/>
      <c r="F39" s="87">
        <f>C37</f>
        <v>0</v>
      </c>
      <c r="G39" s="686"/>
      <c r="H39" s="649"/>
      <c r="I39" s="647"/>
      <c r="J39" s="647"/>
      <c r="K39" s="648"/>
      <c r="L39" s="687"/>
      <c r="M39" s="688"/>
      <c r="N39" s="688"/>
      <c r="O39" s="689"/>
      <c r="P39" s="691" t="s">
        <v>453</v>
      </c>
      <c r="Q39" s="692"/>
      <c r="R39" s="693"/>
      <c r="S39" s="92" t="str">
        <f>IF(S37="","",VLOOKUP(S37,'[1]シフト記号表（勤務時間帯）'!$C$6:$U$35,19,FALSE))</f>
        <v/>
      </c>
      <c r="T39" s="93" t="str">
        <f>IF(T37="","",VLOOKUP(T37,'[1]シフト記号表（勤務時間帯）'!$C$6:$U$35,19,FALSE))</f>
        <v/>
      </c>
      <c r="U39" s="93" t="str">
        <f>IF(U37="","",VLOOKUP(U37,'[1]シフト記号表（勤務時間帯）'!$C$6:$U$35,19,FALSE))</f>
        <v/>
      </c>
      <c r="V39" s="93" t="str">
        <f>IF(V37="","",VLOOKUP(V37,'[1]シフト記号表（勤務時間帯）'!$C$6:$U$35,19,FALSE))</f>
        <v/>
      </c>
      <c r="W39" s="93" t="str">
        <f>IF(W37="","",VLOOKUP(W37,'[1]シフト記号表（勤務時間帯）'!$C$6:$U$35,19,FALSE))</f>
        <v/>
      </c>
      <c r="X39" s="93" t="str">
        <f>IF(X37="","",VLOOKUP(X37,'[1]シフト記号表（勤務時間帯）'!$C$6:$U$35,19,FALSE))</f>
        <v/>
      </c>
      <c r="Y39" s="94" t="str">
        <f>IF(Y37="","",VLOOKUP(Y37,'[1]シフト記号表（勤務時間帯）'!$C$6:$U$35,19,FALSE))</f>
        <v/>
      </c>
      <c r="Z39" s="92" t="str">
        <f>IF(Z37="","",VLOOKUP(Z37,'[1]シフト記号表（勤務時間帯）'!$C$6:$U$35,19,FALSE))</f>
        <v/>
      </c>
      <c r="AA39" s="93" t="str">
        <f>IF(AA37="","",VLOOKUP(AA37,'[1]シフト記号表（勤務時間帯）'!$C$6:$U$35,19,FALSE))</f>
        <v/>
      </c>
      <c r="AB39" s="93" t="str">
        <f>IF(AB37="","",VLOOKUP(AB37,'[1]シフト記号表（勤務時間帯）'!$C$6:$U$35,19,FALSE))</f>
        <v/>
      </c>
      <c r="AC39" s="93" t="str">
        <f>IF(AC37="","",VLOOKUP(AC37,'[1]シフト記号表（勤務時間帯）'!$C$6:$U$35,19,FALSE))</f>
        <v/>
      </c>
      <c r="AD39" s="93" t="str">
        <f>IF(AD37="","",VLOOKUP(AD37,'[1]シフト記号表（勤務時間帯）'!$C$6:$U$35,19,FALSE))</f>
        <v/>
      </c>
      <c r="AE39" s="93" t="str">
        <f>IF(AE37="","",VLOOKUP(AE37,'[1]シフト記号表（勤務時間帯）'!$C$6:$U$35,19,FALSE))</f>
        <v/>
      </c>
      <c r="AF39" s="94" t="str">
        <f>IF(AF37="","",VLOOKUP(AF37,'[1]シフト記号表（勤務時間帯）'!$C$6:$U$35,19,FALSE))</f>
        <v/>
      </c>
      <c r="AG39" s="92" t="str">
        <f>IF(AG37="","",VLOOKUP(AG37,'[1]シフト記号表（勤務時間帯）'!$C$6:$U$35,19,FALSE))</f>
        <v/>
      </c>
      <c r="AH39" s="93" t="str">
        <f>IF(AH37="","",VLOOKUP(AH37,'[1]シフト記号表（勤務時間帯）'!$C$6:$U$35,19,FALSE))</f>
        <v/>
      </c>
      <c r="AI39" s="93" t="str">
        <f>IF(AI37="","",VLOOKUP(AI37,'[1]シフト記号表（勤務時間帯）'!$C$6:$U$35,19,FALSE))</f>
        <v/>
      </c>
      <c r="AJ39" s="93" t="str">
        <f>IF(AJ37="","",VLOOKUP(AJ37,'[1]シフト記号表（勤務時間帯）'!$C$6:$U$35,19,FALSE))</f>
        <v/>
      </c>
      <c r="AK39" s="93" t="str">
        <f>IF(AK37="","",VLOOKUP(AK37,'[1]シフト記号表（勤務時間帯）'!$C$6:$U$35,19,FALSE))</f>
        <v/>
      </c>
      <c r="AL39" s="93" t="str">
        <f>IF(AL37="","",VLOOKUP(AL37,'[1]シフト記号表（勤務時間帯）'!$C$6:$U$35,19,FALSE))</f>
        <v/>
      </c>
      <c r="AM39" s="94" t="str">
        <f>IF(AM37="","",VLOOKUP(AM37,'[1]シフト記号表（勤務時間帯）'!$C$6:$U$35,19,FALSE))</f>
        <v/>
      </c>
      <c r="AN39" s="92" t="str">
        <f>IF(AN37="","",VLOOKUP(AN37,'[1]シフト記号表（勤務時間帯）'!$C$6:$U$35,19,FALSE))</f>
        <v/>
      </c>
      <c r="AO39" s="93" t="str">
        <f>IF(AO37="","",VLOOKUP(AO37,'[1]シフト記号表（勤務時間帯）'!$C$6:$U$35,19,FALSE))</f>
        <v/>
      </c>
      <c r="AP39" s="93" t="str">
        <f>IF(AP37="","",VLOOKUP(AP37,'[1]シフト記号表（勤務時間帯）'!$C$6:$U$35,19,FALSE))</f>
        <v/>
      </c>
      <c r="AQ39" s="93" t="str">
        <f>IF(AQ37="","",VLOOKUP(AQ37,'[1]シフト記号表（勤務時間帯）'!$C$6:$U$35,19,FALSE))</f>
        <v/>
      </c>
      <c r="AR39" s="93" t="str">
        <f>IF(AR37="","",VLOOKUP(AR37,'[1]シフト記号表（勤務時間帯）'!$C$6:$U$35,19,FALSE))</f>
        <v/>
      </c>
      <c r="AS39" s="93" t="str">
        <f>IF(AS37="","",VLOOKUP(AS37,'[1]シフト記号表（勤務時間帯）'!$C$6:$U$35,19,FALSE))</f>
        <v/>
      </c>
      <c r="AT39" s="94" t="str">
        <f>IF(AT37="","",VLOOKUP(AT37,'[1]シフト記号表（勤務時間帯）'!$C$6:$U$35,19,FALSE))</f>
        <v/>
      </c>
      <c r="AU39" s="92" t="str">
        <f>IF(AU37="","",VLOOKUP(AU37,'[1]シフト記号表（勤務時間帯）'!$C$6:$U$35,19,FALSE))</f>
        <v/>
      </c>
      <c r="AV39" s="93" t="str">
        <f>IF(AV37="","",VLOOKUP(AV37,'[1]シフト記号表（勤務時間帯）'!$C$6:$U$35,19,FALSE))</f>
        <v/>
      </c>
      <c r="AW39" s="93" t="str">
        <f>IF(AW37="","",VLOOKUP(AW37,'[1]シフト記号表（勤務時間帯）'!$C$6:$U$35,19,FALSE))</f>
        <v/>
      </c>
      <c r="AX39" s="682">
        <f>IF($BB$3="４週",SUM(S39:AT39),IF($BB$3="暦月",SUM(S39:AW39),""))</f>
        <v>0</v>
      </c>
      <c r="AY39" s="683"/>
      <c r="AZ39" s="684">
        <f>IF($BB$3="４週",AX39/4,IF($BB$3="暦月",'[1]認知症対応型通所（1枚版）'!AX39/('[1]認知症対応型通所（1枚版）'!$BB$8/7),""))</f>
        <v>0</v>
      </c>
      <c r="BA39" s="685"/>
      <c r="BB39" s="700"/>
      <c r="BC39" s="701"/>
      <c r="BD39" s="701"/>
      <c r="BE39" s="701"/>
      <c r="BF39" s="702"/>
    </row>
    <row r="40" spans="2:58" ht="20.25" customHeight="1">
      <c r="B40" s="632">
        <f>B37+1</f>
        <v>7</v>
      </c>
      <c r="C40" s="634"/>
      <c r="D40" s="635"/>
      <c r="E40" s="636"/>
      <c r="F40" s="95"/>
      <c r="G40" s="643"/>
      <c r="H40" s="646"/>
      <c r="I40" s="647"/>
      <c r="J40" s="647"/>
      <c r="K40" s="648"/>
      <c r="L40" s="653"/>
      <c r="M40" s="654"/>
      <c r="N40" s="654"/>
      <c r="O40" s="655"/>
      <c r="P40" s="662" t="s">
        <v>449</v>
      </c>
      <c r="Q40" s="663"/>
      <c r="R40" s="664"/>
      <c r="S40" s="84"/>
      <c r="T40" s="85"/>
      <c r="U40" s="85"/>
      <c r="V40" s="85"/>
      <c r="W40" s="85"/>
      <c r="X40" s="85"/>
      <c r="Y40" s="86"/>
      <c r="Z40" s="84"/>
      <c r="AA40" s="85"/>
      <c r="AB40" s="85"/>
      <c r="AC40" s="85"/>
      <c r="AD40" s="85"/>
      <c r="AE40" s="85"/>
      <c r="AF40" s="86"/>
      <c r="AG40" s="84"/>
      <c r="AH40" s="85"/>
      <c r="AI40" s="85"/>
      <c r="AJ40" s="85"/>
      <c r="AK40" s="85"/>
      <c r="AL40" s="85"/>
      <c r="AM40" s="86"/>
      <c r="AN40" s="84"/>
      <c r="AO40" s="85"/>
      <c r="AP40" s="85"/>
      <c r="AQ40" s="85"/>
      <c r="AR40" s="85"/>
      <c r="AS40" s="85"/>
      <c r="AT40" s="86"/>
      <c r="AU40" s="84"/>
      <c r="AV40" s="85"/>
      <c r="AW40" s="85"/>
      <c r="AX40" s="665"/>
      <c r="AY40" s="666"/>
      <c r="AZ40" s="667"/>
      <c r="BA40" s="668"/>
      <c r="BB40" s="694"/>
      <c r="BC40" s="695"/>
      <c r="BD40" s="695"/>
      <c r="BE40" s="695"/>
      <c r="BF40" s="696"/>
    </row>
    <row r="41" spans="2:58" ht="20.25" customHeight="1">
      <c r="B41" s="632"/>
      <c r="C41" s="637"/>
      <c r="D41" s="638"/>
      <c r="E41" s="639"/>
      <c r="F41" s="87"/>
      <c r="G41" s="644"/>
      <c r="H41" s="649"/>
      <c r="I41" s="647"/>
      <c r="J41" s="647"/>
      <c r="K41" s="648"/>
      <c r="L41" s="656"/>
      <c r="M41" s="657"/>
      <c r="N41" s="657"/>
      <c r="O41" s="658"/>
      <c r="P41" s="672" t="s">
        <v>452</v>
      </c>
      <c r="Q41" s="673"/>
      <c r="R41" s="674"/>
      <c r="S41" s="88" t="str">
        <f>IF(S40="","",VLOOKUP(S40,'[1]シフト記号表（勤務時間帯）'!$C$6:$K$35,9,FALSE))</f>
        <v/>
      </c>
      <c r="T41" s="89" t="str">
        <f>IF(T40="","",VLOOKUP(T40,'[1]シフト記号表（勤務時間帯）'!$C$6:$K$35,9,FALSE))</f>
        <v/>
      </c>
      <c r="U41" s="89" t="str">
        <f>IF(U40="","",VLOOKUP(U40,'[1]シフト記号表（勤務時間帯）'!$C$6:$K$35,9,FALSE))</f>
        <v/>
      </c>
      <c r="V41" s="89" t="str">
        <f>IF(V40="","",VLOOKUP(V40,'[1]シフト記号表（勤務時間帯）'!$C$6:$K$35,9,FALSE))</f>
        <v/>
      </c>
      <c r="W41" s="89" t="str">
        <f>IF(W40="","",VLOOKUP(W40,'[1]シフト記号表（勤務時間帯）'!$C$6:$K$35,9,FALSE))</f>
        <v/>
      </c>
      <c r="X41" s="89" t="str">
        <f>IF(X40="","",VLOOKUP(X40,'[1]シフト記号表（勤務時間帯）'!$C$6:$K$35,9,FALSE))</f>
        <v/>
      </c>
      <c r="Y41" s="90" t="str">
        <f>IF(Y40="","",VLOOKUP(Y40,'[1]シフト記号表（勤務時間帯）'!$C$6:$K$35,9,FALSE))</f>
        <v/>
      </c>
      <c r="Z41" s="88" t="str">
        <f>IF(Z40="","",VLOOKUP(Z40,'[1]シフト記号表（勤務時間帯）'!$C$6:$K$35,9,FALSE))</f>
        <v/>
      </c>
      <c r="AA41" s="89" t="str">
        <f>IF(AA40="","",VLOOKUP(AA40,'[1]シフト記号表（勤務時間帯）'!$C$6:$K$35,9,FALSE))</f>
        <v/>
      </c>
      <c r="AB41" s="89" t="str">
        <f>IF(AB40="","",VLOOKUP(AB40,'[1]シフト記号表（勤務時間帯）'!$C$6:$K$35,9,FALSE))</f>
        <v/>
      </c>
      <c r="AC41" s="89" t="str">
        <f>IF(AC40="","",VLOOKUP(AC40,'[1]シフト記号表（勤務時間帯）'!$C$6:$K$35,9,FALSE))</f>
        <v/>
      </c>
      <c r="AD41" s="89" t="str">
        <f>IF(AD40="","",VLOOKUP(AD40,'[1]シフト記号表（勤務時間帯）'!$C$6:$K$35,9,FALSE))</f>
        <v/>
      </c>
      <c r="AE41" s="89" t="str">
        <f>IF(AE40="","",VLOOKUP(AE40,'[1]シフト記号表（勤務時間帯）'!$C$6:$K$35,9,FALSE))</f>
        <v/>
      </c>
      <c r="AF41" s="90" t="str">
        <f>IF(AF40="","",VLOOKUP(AF40,'[1]シフト記号表（勤務時間帯）'!$C$6:$K$35,9,FALSE))</f>
        <v/>
      </c>
      <c r="AG41" s="88" t="str">
        <f>IF(AG40="","",VLOOKUP(AG40,'[1]シフト記号表（勤務時間帯）'!$C$6:$K$35,9,FALSE))</f>
        <v/>
      </c>
      <c r="AH41" s="89" t="str">
        <f>IF(AH40="","",VLOOKUP(AH40,'[1]シフト記号表（勤務時間帯）'!$C$6:$K$35,9,FALSE))</f>
        <v/>
      </c>
      <c r="AI41" s="89" t="str">
        <f>IF(AI40="","",VLOOKUP(AI40,'[1]シフト記号表（勤務時間帯）'!$C$6:$K$35,9,FALSE))</f>
        <v/>
      </c>
      <c r="AJ41" s="89" t="str">
        <f>IF(AJ40="","",VLOOKUP(AJ40,'[1]シフト記号表（勤務時間帯）'!$C$6:$K$35,9,FALSE))</f>
        <v/>
      </c>
      <c r="AK41" s="89" t="str">
        <f>IF(AK40="","",VLOOKUP(AK40,'[1]シフト記号表（勤務時間帯）'!$C$6:$K$35,9,FALSE))</f>
        <v/>
      </c>
      <c r="AL41" s="89" t="str">
        <f>IF(AL40="","",VLOOKUP(AL40,'[1]シフト記号表（勤務時間帯）'!$C$6:$K$35,9,FALSE))</f>
        <v/>
      </c>
      <c r="AM41" s="90" t="str">
        <f>IF(AM40="","",VLOOKUP(AM40,'[1]シフト記号表（勤務時間帯）'!$C$6:$K$35,9,FALSE))</f>
        <v/>
      </c>
      <c r="AN41" s="88" t="str">
        <f>IF(AN40="","",VLOOKUP(AN40,'[1]シフト記号表（勤務時間帯）'!$C$6:$K$35,9,FALSE))</f>
        <v/>
      </c>
      <c r="AO41" s="89" t="str">
        <f>IF(AO40="","",VLOOKUP(AO40,'[1]シフト記号表（勤務時間帯）'!$C$6:$K$35,9,FALSE))</f>
        <v/>
      </c>
      <c r="AP41" s="89" t="str">
        <f>IF(AP40="","",VLOOKUP(AP40,'[1]シフト記号表（勤務時間帯）'!$C$6:$K$35,9,FALSE))</f>
        <v/>
      </c>
      <c r="AQ41" s="89" t="str">
        <f>IF(AQ40="","",VLOOKUP(AQ40,'[1]シフト記号表（勤務時間帯）'!$C$6:$K$35,9,FALSE))</f>
        <v/>
      </c>
      <c r="AR41" s="89" t="str">
        <f>IF(AR40="","",VLOOKUP(AR40,'[1]シフト記号表（勤務時間帯）'!$C$6:$K$35,9,FALSE))</f>
        <v/>
      </c>
      <c r="AS41" s="89" t="str">
        <f>IF(AS40="","",VLOOKUP(AS40,'[1]シフト記号表（勤務時間帯）'!$C$6:$K$35,9,FALSE))</f>
        <v/>
      </c>
      <c r="AT41" s="90" t="str">
        <f>IF(AT40="","",VLOOKUP(AT40,'[1]シフト記号表（勤務時間帯）'!$C$6:$K$35,9,FALSE))</f>
        <v/>
      </c>
      <c r="AU41" s="88" t="str">
        <f>IF(AU40="","",VLOOKUP(AU40,'[1]シフト記号表（勤務時間帯）'!$C$6:$K$35,9,FALSE))</f>
        <v/>
      </c>
      <c r="AV41" s="89" t="str">
        <f>IF(AV40="","",VLOOKUP(AV40,'[1]シフト記号表（勤務時間帯）'!$C$6:$K$35,9,FALSE))</f>
        <v/>
      </c>
      <c r="AW41" s="89" t="str">
        <f>IF(AW40="","",VLOOKUP(AW40,'[1]シフト記号表（勤務時間帯）'!$C$6:$K$35,9,FALSE))</f>
        <v/>
      </c>
      <c r="AX41" s="675">
        <f>IF($BB$3="４週",SUM(S41:AT41),IF($BB$3="暦月",SUM(S41:AW41),""))</f>
        <v>0</v>
      </c>
      <c r="AY41" s="676"/>
      <c r="AZ41" s="677">
        <f>IF($BB$3="４週",AX41/4,IF($BB$3="暦月",'[1]認知症対応型通所（1枚版）'!AX41/('[1]認知症対応型通所（1枚版）'!$BB$8/7),""))</f>
        <v>0</v>
      </c>
      <c r="BA41" s="678"/>
      <c r="BB41" s="697"/>
      <c r="BC41" s="698"/>
      <c r="BD41" s="698"/>
      <c r="BE41" s="698"/>
      <c r="BF41" s="699"/>
    </row>
    <row r="42" spans="2:58" ht="20.25" customHeight="1">
      <c r="B42" s="632"/>
      <c r="C42" s="640"/>
      <c r="D42" s="641"/>
      <c r="E42" s="642"/>
      <c r="F42" s="87">
        <f>C40</f>
        <v>0</v>
      </c>
      <c r="G42" s="686"/>
      <c r="H42" s="649"/>
      <c r="I42" s="647"/>
      <c r="J42" s="647"/>
      <c r="K42" s="648"/>
      <c r="L42" s="687"/>
      <c r="M42" s="688"/>
      <c r="N42" s="688"/>
      <c r="O42" s="689"/>
      <c r="P42" s="691" t="s">
        <v>453</v>
      </c>
      <c r="Q42" s="692"/>
      <c r="R42" s="693"/>
      <c r="S42" s="92" t="str">
        <f>IF(S40="","",VLOOKUP(S40,'[1]シフト記号表（勤務時間帯）'!$C$6:$U$35,19,FALSE))</f>
        <v/>
      </c>
      <c r="T42" s="93" t="str">
        <f>IF(T40="","",VLOOKUP(T40,'[1]シフト記号表（勤務時間帯）'!$C$6:$U$35,19,FALSE))</f>
        <v/>
      </c>
      <c r="U42" s="93" t="str">
        <f>IF(U40="","",VLOOKUP(U40,'[1]シフト記号表（勤務時間帯）'!$C$6:$U$35,19,FALSE))</f>
        <v/>
      </c>
      <c r="V42" s="93" t="str">
        <f>IF(V40="","",VLOOKUP(V40,'[1]シフト記号表（勤務時間帯）'!$C$6:$U$35,19,FALSE))</f>
        <v/>
      </c>
      <c r="W42" s="93" t="str">
        <f>IF(W40="","",VLOOKUP(W40,'[1]シフト記号表（勤務時間帯）'!$C$6:$U$35,19,FALSE))</f>
        <v/>
      </c>
      <c r="X42" s="93" t="str">
        <f>IF(X40="","",VLOOKUP(X40,'[1]シフト記号表（勤務時間帯）'!$C$6:$U$35,19,FALSE))</f>
        <v/>
      </c>
      <c r="Y42" s="94" t="str">
        <f>IF(Y40="","",VLOOKUP(Y40,'[1]シフト記号表（勤務時間帯）'!$C$6:$U$35,19,FALSE))</f>
        <v/>
      </c>
      <c r="Z42" s="92" t="str">
        <f>IF(Z40="","",VLOOKUP(Z40,'[1]シフト記号表（勤務時間帯）'!$C$6:$U$35,19,FALSE))</f>
        <v/>
      </c>
      <c r="AA42" s="93" t="str">
        <f>IF(AA40="","",VLOOKUP(AA40,'[1]シフト記号表（勤務時間帯）'!$C$6:$U$35,19,FALSE))</f>
        <v/>
      </c>
      <c r="AB42" s="93" t="str">
        <f>IF(AB40="","",VLOOKUP(AB40,'[1]シフト記号表（勤務時間帯）'!$C$6:$U$35,19,FALSE))</f>
        <v/>
      </c>
      <c r="AC42" s="93" t="str">
        <f>IF(AC40="","",VLOOKUP(AC40,'[1]シフト記号表（勤務時間帯）'!$C$6:$U$35,19,FALSE))</f>
        <v/>
      </c>
      <c r="AD42" s="93" t="str">
        <f>IF(AD40="","",VLOOKUP(AD40,'[1]シフト記号表（勤務時間帯）'!$C$6:$U$35,19,FALSE))</f>
        <v/>
      </c>
      <c r="AE42" s="93" t="str">
        <f>IF(AE40="","",VLOOKUP(AE40,'[1]シフト記号表（勤務時間帯）'!$C$6:$U$35,19,FALSE))</f>
        <v/>
      </c>
      <c r="AF42" s="94" t="str">
        <f>IF(AF40="","",VLOOKUP(AF40,'[1]シフト記号表（勤務時間帯）'!$C$6:$U$35,19,FALSE))</f>
        <v/>
      </c>
      <c r="AG42" s="92" t="str">
        <f>IF(AG40="","",VLOOKUP(AG40,'[1]シフト記号表（勤務時間帯）'!$C$6:$U$35,19,FALSE))</f>
        <v/>
      </c>
      <c r="AH42" s="93" t="str">
        <f>IF(AH40="","",VLOOKUP(AH40,'[1]シフト記号表（勤務時間帯）'!$C$6:$U$35,19,FALSE))</f>
        <v/>
      </c>
      <c r="AI42" s="93" t="str">
        <f>IF(AI40="","",VLOOKUP(AI40,'[1]シフト記号表（勤務時間帯）'!$C$6:$U$35,19,FALSE))</f>
        <v/>
      </c>
      <c r="AJ42" s="93" t="str">
        <f>IF(AJ40="","",VLOOKUP(AJ40,'[1]シフト記号表（勤務時間帯）'!$C$6:$U$35,19,FALSE))</f>
        <v/>
      </c>
      <c r="AK42" s="93" t="str">
        <f>IF(AK40="","",VLOOKUP(AK40,'[1]シフト記号表（勤務時間帯）'!$C$6:$U$35,19,FALSE))</f>
        <v/>
      </c>
      <c r="AL42" s="93" t="str">
        <f>IF(AL40="","",VLOOKUP(AL40,'[1]シフト記号表（勤務時間帯）'!$C$6:$U$35,19,FALSE))</f>
        <v/>
      </c>
      <c r="AM42" s="94" t="str">
        <f>IF(AM40="","",VLOOKUP(AM40,'[1]シフト記号表（勤務時間帯）'!$C$6:$U$35,19,FALSE))</f>
        <v/>
      </c>
      <c r="AN42" s="92" t="str">
        <f>IF(AN40="","",VLOOKUP(AN40,'[1]シフト記号表（勤務時間帯）'!$C$6:$U$35,19,FALSE))</f>
        <v/>
      </c>
      <c r="AO42" s="93" t="str">
        <f>IF(AO40="","",VLOOKUP(AO40,'[1]シフト記号表（勤務時間帯）'!$C$6:$U$35,19,FALSE))</f>
        <v/>
      </c>
      <c r="AP42" s="93" t="str">
        <f>IF(AP40="","",VLOOKUP(AP40,'[1]シフト記号表（勤務時間帯）'!$C$6:$U$35,19,FALSE))</f>
        <v/>
      </c>
      <c r="AQ42" s="93" t="str">
        <f>IF(AQ40="","",VLOOKUP(AQ40,'[1]シフト記号表（勤務時間帯）'!$C$6:$U$35,19,FALSE))</f>
        <v/>
      </c>
      <c r="AR42" s="93" t="str">
        <f>IF(AR40="","",VLOOKUP(AR40,'[1]シフト記号表（勤務時間帯）'!$C$6:$U$35,19,FALSE))</f>
        <v/>
      </c>
      <c r="AS42" s="93" t="str">
        <f>IF(AS40="","",VLOOKUP(AS40,'[1]シフト記号表（勤務時間帯）'!$C$6:$U$35,19,FALSE))</f>
        <v/>
      </c>
      <c r="AT42" s="94" t="str">
        <f>IF(AT40="","",VLOOKUP(AT40,'[1]シフト記号表（勤務時間帯）'!$C$6:$U$35,19,FALSE))</f>
        <v/>
      </c>
      <c r="AU42" s="92" t="str">
        <f>IF(AU40="","",VLOOKUP(AU40,'[1]シフト記号表（勤務時間帯）'!$C$6:$U$35,19,FALSE))</f>
        <v/>
      </c>
      <c r="AV42" s="93" t="str">
        <f>IF(AV40="","",VLOOKUP(AV40,'[1]シフト記号表（勤務時間帯）'!$C$6:$U$35,19,FALSE))</f>
        <v/>
      </c>
      <c r="AW42" s="93" t="str">
        <f>IF(AW40="","",VLOOKUP(AW40,'[1]シフト記号表（勤務時間帯）'!$C$6:$U$35,19,FALSE))</f>
        <v/>
      </c>
      <c r="AX42" s="682">
        <f>IF($BB$3="４週",SUM(S42:AT42),IF($BB$3="暦月",SUM(S42:AW42),""))</f>
        <v>0</v>
      </c>
      <c r="AY42" s="683"/>
      <c r="AZ42" s="684">
        <f>IF($BB$3="４週",AX42/4,IF($BB$3="暦月",'[1]認知症対応型通所（1枚版）'!AX42/('[1]認知症対応型通所（1枚版）'!$BB$8/7),""))</f>
        <v>0</v>
      </c>
      <c r="BA42" s="685"/>
      <c r="BB42" s="700"/>
      <c r="BC42" s="701"/>
      <c r="BD42" s="701"/>
      <c r="BE42" s="701"/>
      <c r="BF42" s="702"/>
    </row>
    <row r="43" spans="2:58" ht="20.25" customHeight="1">
      <c r="B43" s="632">
        <f>B40+1</f>
        <v>8</v>
      </c>
      <c r="C43" s="634"/>
      <c r="D43" s="635"/>
      <c r="E43" s="636"/>
      <c r="F43" s="95"/>
      <c r="G43" s="643"/>
      <c r="H43" s="646"/>
      <c r="I43" s="647"/>
      <c r="J43" s="647"/>
      <c r="K43" s="648"/>
      <c r="L43" s="653"/>
      <c r="M43" s="654"/>
      <c r="N43" s="654"/>
      <c r="O43" s="655"/>
      <c r="P43" s="662" t="s">
        <v>449</v>
      </c>
      <c r="Q43" s="663"/>
      <c r="R43" s="664"/>
      <c r="S43" s="84"/>
      <c r="T43" s="85"/>
      <c r="U43" s="85"/>
      <c r="V43" s="85"/>
      <c r="W43" s="85"/>
      <c r="X43" s="85"/>
      <c r="Y43" s="86"/>
      <c r="Z43" s="84"/>
      <c r="AA43" s="85"/>
      <c r="AB43" s="85"/>
      <c r="AC43" s="85"/>
      <c r="AD43" s="85"/>
      <c r="AE43" s="85"/>
      <c r="AF43" s="86"/>
      <c r="AG43" s="84"/>
      <c r="AH43" s="85"/>
      <c r="AI43" s="85"/>
      <c r="AJ43" s="85"/>
      <c r="AK43" s="85"/>
      <c r="AL43" s="85"/>
      <c r="AM43" s="86"/>
      <c r="AN43" s="84"/>
      <c r="AO43" s="85"/>
      <c r="AP43" s="85"/>
      <c r="AQ43" s="85"/>
      <c r="AR43" s="85"/>
      <c r="AS43" s="85"/>
      <c r="AT43" s="86"/>
      <c r="AU43" s="84"/>
      <c r="AV43" s="85"/>
      <c r="AW43" s="85"/>
      <c r="AX43" s="665"/>
      <c r="AY43" s="666"/>
      <c r="AZ43" s="667"/>
      <c r="BA43" s="668"/>
      <c r="BB43" s="694"/>
      <c r="BC43" s="695"/>
      <c r="BD43" s="695"/>
      <c r="BE43" s="695"/>
      <c r="BF43" s="696"/>
    </row>
    <row r="44" spans="2:58" ht="20.25" customHeight="1">
      <c r="B44" s="632"/>
      <c r="C44" s="637"/>
      <c r="D44" s="638"/>
      <c r="E44" s="639"/>
      <c r="F44" s="87"/>
      <c r="G44" s="644"/>
      <c r="H44" s="649"/>
      <c r="I44" s="647"/>
      <c r="J44" s="647"/>
      <c r="K44" s="648"/>
      <c r="L44" s="656"/>
      <c r="M44" s="657"/>
      <c r="N44" s="657"/>
      <c r="O44" s="658"/>
      <c r="P44" s="672" t="s">
        <v>452</v>
      </c>
      <c r="Q44" s="673"/>
      <c r="R44" s="674"/>
      <c r="S44" s="88" t="str">
        <f>IF(S43="","",VLOOKUP(S43,'[1]シフト記号表（勤務時間帯）'!$C$6:$K$35,9,FALSE))</f>
        <v/>
      </c>
      <c r="T44" s="89" t="str">
        <f>IF(T43="","",VLOOKUP(T43,'[1]シフト記号表（勤務時間帯）'!$C$6:$K$35,9,FALSE))</f>
        <v/>
      </c>
      <c r="U44" s="89" t="str">
        <f>IF(U43="","",VLOOKUP(U43,'[1]シフト記号表（勤務時間帯）'!$C$6:$K$35,9,FALSE))</f>
        <v/>
      </c>
      <c r="V44" s="89" t="str">
        <f>IF(V43="","",VLOOKUP(V43,'[1]シフト記号表（勤務時間帯）'!$C$6:$K$35,9,FALSE))</f>
        <v/>
      </c>
      <c r="W44" s="89" t="str">
        <f>IF(W43="","",VLOOKUP(W43,'[1]シフト記号表（勤務時間帯）'!$C$6:$K$35,9,FALSE))</f>
        <v/>
      </c>
      <c r="X44" s="89" t="str">
        <f>IF(X43="","",VLOOKUP(X43,'[1]シフト記号表（勤務時間帯）'!$C$6:$K$35,9,FALSE))</f>
        <v/>
      </c>
      <c r="Y44" s="90" t="str">
        <f>IF(Y43="","",VLOOKUP(Y43,'[1]シフト記号表（勤務時間帯）'!$C$6:$K$35,9,FALSE))</f>
        <v/>
      </c>
      <c r="Z44" s="88" t="str">
        <f>IF(Z43="","",VLOOKUP(Z43,'[1]シフト記号表（勤務時間帯）'!$C$6:$K$35,9,FALSE))</f>
        <v/>
      </c>
      <c r="AA44" s="89" t="str">
        <f>IF(AA43="","",VLOOKUP(AA43,'[1]シフト記号表（勤務時間帯）'!$C$6:$K$35,9,FALSE))</f>
        <v/>
      </c>
      <c r="AB44" s="89" t="str">
        <f>IF(AB43="","",VLOOKUP(AB43,'[1]シフト記号表（勤務時間帯）'!$C$6:$K$35,9,FALSE))</f>
        <v/>
      </c>
      <c r="AC44" s="89" t="str">
        <f>IF(AC43="","",VLOOKUP(AC43,'[1]シフト記号表（勤務時間帯）'!$C$6:$K$35,9,FALSE))</f>
        <v/>
      </c>
      <c r="AD44" s="89" t="str">
        <f>IF(AD43="","",VLOOKUP(AD43,'[1]シフト記号表（勤務時間帯）'!$C$6:$K$35,9,FALSE))</f>
        <v/>
      </c>
      <c r="AE44" s="89" t="str">
        <f>IF(AE43="","",VLOOKUP(AE43,'[1]シフト記号表（勤務時間帯）'!$C$6:$K$35,9,FALSE))</f>
        <v/>
      </c>
      <c r="AF44" s="90" t="str">
        <f>IF(AF43="","",VLOOKUP(AF43,'[1]シフト記号表（勤務時間帯）'!$C$6:$K$35,9,FALSE))</f>
        <v/>
      </c>
      <c r="AG44" s="88" t="str">
        <f>IF(AG43="","",VLOOKUP(AG43,'[1]シフト記号表（勤務時間帯）'!$C$6:$K$35,9,FALSE))</f>
        <v/>
      </c>
      <c r="AH44" s="89" t="str">
        <f>IF(AH43="","",VLOOKUP(AH43,'[1]シフト記号表（勤務時間帯）'!$C$6:$K$35,9,FALSE))</f>
        <v/>
      </c>
      <c r="AI44" s="89" t="str">
        <f>IF(AI43="","",VLOOKUP(AI43,'[1]シフト記号表（勤務時間帯）'!$C$6:$K$35,9,FALSE))</f>
        <v/>
      </c>
      <c r="AJ44" s="89" t="str">
        <f>IF(AJ43="","",VLOOKUP(AJ43,'[1]シフト記号表（勤務時間帯）'!$C$6:$K$35,9,FALSE))</f>
        <v/>
      </c>
      <c r="AK44" s="89" t="str">
        <f>IF(AK43="","",VLOOKUP(AK43,'[1]シフト記号表（勤務時間帯）'!$C$6:$K$35,9,FALSE))</f>
        <v/>
      </c>
      <c r="AL44" s="89" t="str">
        <f>IF(AL43="","",VLOOKUP(AL43,'[1]シフト記号表（勤務時間帯）'!$C$6:$K$35,9,FALSE))</f>
        <v/>
      </c>
      <c r="AM44" s="90" t="str">
        <f>IF(AM43="","",VLOOKUP(AM43,'[1]シフト記号表（勤務時間帯）'!$C$6:$K$35,9,FALSE))</f>
        <v/>
      </c>
      <c r="AN44" s="88" t="str">
        <f>IF(AN43="","",VLOOKUP(AN43,'[1]シフト記号表（勤務時間帯）'!$C$6:$K$35,9,FALSE))</f>
        <v/>
      </c>
      <c r="AO44" s="89" t="str">
        <f>IF(AO43="","",VLOOKUP(AO43,'[1]シフト記号表（勤務時間帯）'!$C$6:$K$35,9,FALSE))</f>
        <v/>
      </c>
      <c r="AP44" s="89" t="str">
        <f>IF(AP43="","",VLOOKUP(AP43,'[1]シフト記号表（勤務時間帯）'!$C$6:$K$35,9,FALSE))</f>
        <v/>
      </c>
      <c r="AQ44" s="89" t="str">
        <f>IF(AQ43="","",VLOOKUP(AQ43,'[1]シフト記号表（勤務時間帯）'!$C$6:$K$35,9,FALSE))</f>
        <v/>
      </c>
      <c r="AR44" s="89" t="str">
        <f>IF(AR43="","",VLOOKUP(AR43,'[1]シフト記号表（勤務時間帯）'!$C$6:$K$35,9,FALSE))</f>
        <v/>
      </c>
      <c r="AS44" s="89" t="str">
        <f>IF(AS43="","",VLOOKUP(AS43,'[1]シフト記号表（勤務時間帯）'!$C$6:$K$35,9,FALSE))</f>
        <v/>
      </c>
      <c r="AT44" s="90" t="str">
        <f>IF(AT43="","",VLOOKUP(AT43,'[1]シフト記号表（勤務時間帯）'!$C$6:$K$35,9,FALSE))</f>
        <v/>
      </c>
      <c r="AU44" s="88" t="str">
        <f>IF(AU43="","",VLOOKUP(AU43,'[1]シフト記号表（勤務時間帯）'!$C$6:$K$35,9,FALSE))</f>
        <v/>
      </c>
      <c r="AV44" s="89" t="str">
        <f>IF(AV43="","",VLOOKUP(AV43,'[1]シフト記号表（勤務時間帯）'!$C$6:$K$35,9,FALSE))</f>
        <v/>
      </c>
      <c r="AW44" s="89" t="str">
        <f>IF(AW43="","",VLOOKUP(AW43,'[1]シフト記号表（勤務時間帯）'!$C$6:$K$35,9,FALSE))</f>
        <v/>
      </c>
      <c r="AX44" s="675">
        <f>IF($BB$3="４週",SUM(S44:AT44),IF($BB$3="暦月",SUM(S44:AW44),""))</f>
        <v>0</v>
      </c>
      <c r="AY44" s="676"/>
      <c r="AZ44" s="677">
        <f>IF($BB$3="４週",AX44/4,IF($BB$3="暦月",'[1]認知症対応型通所（1枚版）'!AX44/('[1]認知症対応型通所（1枚版）'!$BB$8/7),""))</f>
        <v>0</v>
      </c>
      <c r="BA44" s="678"/>
      <c r="BB44" s="697"/>
      <c r="BC44" s="698"/>
      <c r="BD44" s="698"/>
      <c r="BE44" s="698"/>
      <c r="BF44" s="699"/>
    </row>
    <row r="45" spans="2:58" ht="20.25" customHeight="1">
      <c r="B45" s="632"/>
      <c r="C45" s="640"/>
      <c r="D45" s="641"/>
      <c r="E45" s="642"/>
      <c r="F45" s="87">
        <f>C43</f>
        <v>0</v>
      </c>
      <c r="G45" s="686"/>
      <c r="H45" s="649"/>
      <c r="I45" s="647"/>
      <c r="J45" s="647"/>
      <c r="K45" s="648"/>
      <c r="L45" s="687"/>
      <c r="M45" s="688"/>
      <c r="N45" s="688"/>
      <c r="O45" s="689"/>
      <c r="P45" s="691" t="s">
        <v>453</v>
      </c>
      <c r="Q45" s="692"/>
      <c r="R45" s="693"/>
      <c r="S45" s="92" t="str">
        <f>IF(S43="","",VLOOKUP(S43,'[1]シフト記号表（勤務時間帯）'!$C$6:$U$35,19,FALSE))</f>
        <v/>
      </c>
      <c r="T45" s="93" t="str">
        <f>IF(T43="","",VLOOKUP(T43,'[1]シフト記号表（勤務時間帯）'!$C$6:$U$35,19,FALSE))</f>
        <v/>
      </c>
      <c r="U45" s="93" t="str">
        <f>IF(U43="","",VLOOKUP(U43,'[1]シフト記号表（勤務時間帯）'!$C$6:$U$35,19,FALSE))</f>
        <v/>
      </c>
      <c r="V45" s="93" t="str">
        <f>IF(V43="","",VLOOKUP(V43,'[1]シフト記号表（勤務時間帯）'!$C$6:$U$35,19,FALSE))</f>
        <v/>
      </c>
      <c r="W45" s="93" t="str">
        <f>IF(W43="","",VLOOKUP(W43,'[1]シフト記号表（勤務時間帯）'!$C$6:$U$35,19,FALSE))</f>
        <v/>
      </c>
      <c r="X45" s="93" t="str">
        <f>IF(X43="","",VLOOKUP(X43,'[1]シフト記号表（勤務時間帯）'!$C$6:$U$35,19,FALSE))</f>
        <v/>
      </c>
      <c r="Y45" s="94" t="str">
        <f>IF(Y43="","",VLOOKUP(Y43,'[1]シフト記号表（勤務時間帯）'!$C$6:$U$35,19,FALSE))</f>
        <v/>
      </c>
      <c r="Z45" s="92" t="str">
        <f>IF(Z43="","",VLOOKUP(Z43,'[1]シフト記号表（勤務時間帯）'!$C$6:$U$35,19,FALSE))</f>
        <v/>
      </c>
      <c r="AA45" s="93" t="str">
        <f>IF(AA43="","",VLOOKUP(AA43,'[1]シフト記号表（勤務時間帯）'!$C$6:$U$35,19,FALSE))</f>
        <v/>
      </c>
      <c r="AB45" s="93" t="str">
        <f>IF(AB43="","",VLOOKUP(AB43,'[1]シフト記号表（勤務時間帯）'!$C$6:$U$35,19,FALSE))</f>
        <v/>
      </c>
      <c r="AC45" s="93" t="str">
        <f>IF(AC43="","",VLOOKUP(AC43,'[1]シフト記号表（勤務時間帯）'!$C$6:$U$35,19,FALSE))</f>
        <v/>
      </c>
      <c r="AD45" s="93" t="str">
        <f>IF(AD43="","",VLOOKUP(AD43,'[1]シフト記号表（勤務時間帯）'!$C$6:$U$35,19,FALSE))</f>
        <v/>
      </c>
      <c r="AE45" s="93" t="str">
        <f>IF(AE43="","",VLOOKUP(AE43,'[1]シフト記号表（勤務時間帯）'!$C$6:$U$35,19,FALSE))</f>
        <v/>
      </c>
      <c r="AF45" s="94" t="str">
        <f>IF(AF43="","",VLOOKUP(AF43,'[1]シフト記号表（勤務時間帯）'!$C$6:$U$35,19,FALSE))</f>
        <v/>
      </c>
      <c r="AG45" s="92" t="str">
        <f>IF(AG43="","",VLOOKUP(AG43,'[1]シフト記号表（勤務時間帯）'!$C$6:$U$35,19,FALSE))</f>
        <v/>
      </c>
      <c r="AH45" s="93" t="str">
        <f>IF(AH43="","",VLOOKUP(AH43,'[1]シフト記号表（勤務時間帯）'!$C$6:$U$35,19,FALSE))</f>
        <v/>
      </c>
      <c r="AI45" s="93" t="str">
        <f>IF(AI43="","",VLOOKUP(AI43,'[1]シフト記号表（勤務時間帯）'!$C$6:$U$35,19,FALSE))</f>
        <v/>
      </c>
      <c r="AJ45" s="93" t="str">
        <f>IF(AJ43="","",VLOOKUP(AJ43,'[1]シフト記号表（勤務時間帯）'!$C$6:$U$35,19,FALSE))</f>
        <v/>
      </c>
      <c r="AK45" s="93" t="str">
        <f>IF(AK43="","",VLOOKUP(AK43,'[1]シフト記号表（勤務時間帯）'!$C$6:$U$35,19,FALSE))</f>
        <v/>
      </c>
      <c r="AL45" s="93" t="str">
        <f>IF(AL43="","",VLOOKUP(AL43,'[1]シフト記号表（勤務時間帯）'!$C$6:$U$35,19,FALSE))</f>
        <v/>
      </c>
      <c r="AM45" s="94" t="str">
        <f>IF(AM43="","",VLOOKUP(AM43,'[1]シフト記号表（勤務時間帯）'!$C$6:$U$35,19,FALSE))</f>
        <v/>
      </c>
      <c r="AN45" s="92" t="str">
        <f>IF(AN43="","",VLOOKUP(AN43,'[1]シフト記号表（勤務時間帯）'!$C$6:$U$35,19,FALSE))</f>
        <v/>
      </c>
      <c r="AO45" s="93" t="str">
        <f>IF(AO43="","",VLOOKUP(AO43,'[1]シフト記号表（勤務時間帯）'!$C$6:$U$35,19,FALSE))</f>
        <v/>
      </c>
      <c r="AP45" s="93" t="str">
        <f>IF(AP43="","",VLOOKUP(AP43,'[1]シフト記号表（勤務時間帯）'!$C$6:$U$35,19,FALSE))</f>
        <v/>
      </c>
      <c r="AQ45" s="93" t="str">
        <f>IF(AQ43="","",VLOOKUP(AQ43,'[1]シフト記号表（勤務時間帯）'!$C$6:$U$35,19,FALSE))</f>
        <v/>
      </c>
      <c r="AR45" s="93" t="str">
        <f>IF(AR43="","",VLOOKUP(AR43,'[1]シフト記号表（勤務時間帯）'!$C$6:$U$35,19,FALSE))</f>
        <v/>
      </c>
      <c r="AS45" s="93" t="str">
        <f>IF(AS43="","",VLOOKUP(AS43,'[1]シフト記号表（勤務時間帯）'!$C$6:$U$35,19,FALSE))</f>
        <v/>
      </c>
      <c r="AT45" s="94" t="str">
        <f>IF(AT43="","",VLOOKUP(AT43,'[1]シフト記号表（勤務時間帯）'!$C$6:$U$35,19,FALSE))</f>
        <v/>
      </c>
      <c r="AU45" s="92" t="str">
        <f>IF(AU43="","",VLOOKUP(AU43,'[1]シフト記号表（勤務時間帯）'!$C$6:$U$35,19,FALSE))</f>
        <v/>
      </c>
      <c r="AV45" s="93" t="str">
        <f>IF(AV43="","",VLOOKUP(AV43,'[1]シフト記号表（勤務時間帯）'!$C$6:$U$35,19,FALSE))</f>
        <v/>
      </c>
      <c r="AW45" s="93" t="str">
        <f>IF(AW43="","",VLOOKUP(AW43,'[1]シフト記号表（勤務時間帯）'!$C$6:$U$35,19,FALSE))</f>
        <v/>
      </c>
      <c r="AX45" s="682">
        <f>IF($BB$3="４週",SUM(S45:AT45),IF($BB$3="暦月",SUM(S45:AW45),""))</f>
        <v>0</v>
      </c>
      <c r="AY45" s="683"/>
      <c r="AZ45" s="684">
        <f>IF($BB$3="４週",AX45/4,IF($BB$3="暦月",'[1]認知症対応型通所（1枚版）'!AX45/('[1]認知症対応型通所（1枚版）'!$BB$8/7),""))</f>
        <v>0</v>
      </c>
      <c r="BA45" s="685"/>
      <c r="BB45" s="700"/>
      <c r="BC45" s="701"/>
      <c r="BD45" s="701"/>
      <c r="BE45" s="701"/>
      <c r="BF45" s="702"/>
    </row>
    <row r="46" spans="2:58" ht="20.25" customHeight="1">
      <c r="B46" s="632">
        <f>B43+1</f>
        <v>9</v>
      </c>
      <c r="C46" s="634"/>
      <c r="D46" s="635"/>
      <c r="E46" s="636"/>
      <c r="F46" s="95"/>
      <c r="G46" s="643"/>
      <c r="H46" s="646"/>
      <c r="I46" s="647"/>
      <c r="J46" s="647"/>
      <c r="K46" s="648"/>
      <c r="L46" s="653"/>
      <c r="M46" s="654"/>
      <c r="N46" s="654"/>
      <c r="O46" s="655"/>
      <c r="P46" s="662" t="s">
        <v>449</v>
      </c>
      <c r="Q46" s="663"/>
      <c r="R46" s="664"/>
      <c r="S46" s="84"/>
      <c r="T46" s="85"/>
      <c r="U46" s="85"/>
      <c r="V46" s="85"/>
      <c r="W46" s="85"/>
      <c r="X46" s="85"/>
      <c r="Y46" s="86"/>
      <c r="Z46" s="84"/>
      <c r="AA46" s="85"/>
      <c r="AB46" s="85"/>
      <c r="AC46" s="85"/>
      <c r="AD46" s="85"/>
      <c r="AE46" s="85"/>
      <c r="AF46" s="86"/>
      <c r="AG46" s="84"/>
      <c r="AH46" s="85"/>
      <c r="AI46" s="85"/>
      <c r="AJ46" s="85"/>
      <c r="AK46" s="85"/>
      <c r="AL46" s="85"/>
      <c r="AM46" s="86"/>
      <c r="AN46" s="84"/>
      <c r="AO46" s="85"/>
      <c r="AP46" s="85"/>
      <c r="AQ46" s="85"/>
      <c r="AR46" s="85"/>
      <c r="AS46" s="85"/>
      <c r="AT46" s="86"/>
      <c r="AU46" s="84"/>
      <c r="AV46" s="85"/>
      <c r="AW46" s="85"/>
      <c r="AX46" s="665"/>
      <c r="AY46" s="666"/>
      <c r="AZ46" s="667"/>
      <c r="BA46" s="668"/>
      <c r="BB46" s="694"/>
      <c r="BC46" s="695"/>
      <c r="BD46" s="695"/>
      <c r="BE46" s="695"/>
      <c r="BF46" s="696"/>
    </row>
    <row r="47" spans="2:58" ht="20.25" customHeight="1">
      <c r="B47" s="632"/>
      <c r="C47" s="637"/>
      <c r="D47" s="638"/>
      <c r="E47" s="639"/>
      <c r="F47" s="87"/>
      <c r="G47" s="644"/>
      <c r="H47" s="649"/>
      <c r="I47" s="647"/>
      <c r="J47" s="647"/>
      <c r="K47" s="648"/>
      <c r="L47" s="656"/>
      <c r="M47" s="657"/>
      <c r="N47" s="657"/>
      <c r="O47" s="658"/>
      <c r="P47" s="672" t="s">
        <v>452</v>
      </c>
      <c r="Q47" s="673"/>
      <c r="R47" s="674"/>
      <c r="S47" s="88" t="str">
        <f>IF(S46="","",VLOOKUP(S46,'[1]シフト記号表（勤務時間帯）'!$C$6:$K$35,9,FALSE))</f>
        <v/>
      </c>
      <c r="T47" s="89" t="str">
        <f>IF(T46="","",VLOOKUP(T46,'[1]シフト記号表（勤務時間帯）'!$C$6:$K$35,9,FALSE))</f>
        <v/>
      </c>
      <c r="U47" s="89" t="str">
        <f>IF(U46="","",VLOOKUP(U46,'[1]シフト記号表（勤務時間帯）'!$C$6:$K$35,9,FALSE))</f>
        <v/>
      </c>
      <c r="V47" s="89" t="str">
        <f>IF(V46="","",VLOOKUP(V46,'[1]シフト記号表（勤務時間帯）'!$C$6:$K$35,9,FALSE))</f>
        <v/>
      </c>
      <c r="W47" s="89" t="str">
        <f>IF(W46="","",VLOOKUP(W46,'[1]シフト記号表（勤務時間帯）'!$C$6:$K$35,9,FALSE))</f>
        <v/>
      </c>
      <c r="X47" s="89" t="str">
        <f>IF(X46="","",VLOOKUP(X46,'[1]シフト記号表（勤務時間帯）'!$C$6:$K$35,9,FALSE))</f>
        <v/>
      </c>
      <c r="Y47" s="90" t="str">
        <f>IF(Y46="","",VLOOKUP(Y46,'[1]シフト記号表（勤務時間帯）'!$C$6:$K$35,9,FALSE))</f>
        <v/>
      </c>
      <c r="Z47" s="88" t="str">
        <f>IF(Z46="","",VLOOKUP(Z46,'[1]シフト記号表（勤務時間帯）'!$C$6:$K$35,9,FALSE))</f>
        <v/>
      </c>
      <c r="AA47" s="89" t="str">
        <f>IF(AA46="","",VLOOKUP(AA46,'[1]シフト記号表（勤務時間帯）'!$C$6:$K$35,9,FALSE))</f>
        <v/>
      </c>
      <c r="AB47" s="89" t="str">
        <f>IF(AB46="","",VLOOKUP(AB46,'[1]シフト記号表（勤務時間帯）'!$C$6:$K$35,9,FALSE))</f>
        <v/>
      </c>
      <c r="AC47" s="89" t="str">
        <f>IF(AC46="","",VLOOKUP(AC46,'[1]シフト記号表（勤務時間帯）'!$C$6:$K$35,9,FALSE))</f>
        <v/>
      </c>
      <c r="AD47" s="89" t="str">
        <f>IF(AD46="","",VLOOKUP(AD46,'[1]シフト記号表（勤務時間帯）'!$C$6:$K$35,9,FALSE))</f>
        <v/>
      </c>
      <c r="AE47" s="89" t="str">
        <f>IF(AE46="","",VLOOKUP(AE46,'[1]シフト記号表（勤務時間帯）'!$C$6:$K$35,9,FALSE))</f>
        <v/>
      </c>
      <c r="AF47" s="90" t="str">
        <f>IF(AF46="","",VLOOKUP(AF46,'[1]シフト記号表（勤務時間帯）'!$C$6:$K$35,9,FALSE))</f>
        <v/>
      </c>
      <c r="AG47" s="88" t="str">
        <f>IF(AG46="","",VLOOKUP(AG46,'[1]シフト記号表（勤務時間帯）'!$C$6:$K$35,9,FALSE))</f>
        <v/>
      </c>
      <c r="AH47" s="89" t="str">
        <f>IF(AH46="","",VLOOKUP(AH46,'[1]シフト記号表（勤務時間帯）'!$C$6:$K$35,9,FALSE))</f>
        <v/>
      </c>
      <c r="AI47" s="89" t="str">
        <f>IF(AI46="","",VLOOKUP(AI46,'[1]シフト記号表（勤務時間帯）'!$C$6:$K$35,9,FALSE))</f>
        <v/>
      </c>
      <c r="AJ47" s="89" t="str">
        <f>IF(AJ46="","",VLOOKUP(AJ46,'[1]シフト記号表（勤務時間帯）'!$C$6:$K$35,9,FALSE))</f>
        <v/>
      </c>
      <c r="AK47" s="89" t="str">
        <f>IF(AK46="","",VLOOKUP(AK46,'[1]シフト記号表（勤務時間帯）'!$C$6:$K$35,9,FALSE))</f>
        <v/>
      </c>
      <c r="AL47" s="89" t="str">
        <f>IF(AL46="","",VLOOKUP(AL46,'[1]シフト記号表（勤務時間帯）'!$C$6:$K$35,9,FALSE))</f>
        <v/>
      </c>
      <c r="AM47" s="90" t="str">
        <f>IF(AM46="","",VLOOKUP(AM46,'[1]シフト記号表（勤務時間帯）'!$C$6:$K$35,9,FALSE))</f>
        <v/>
      </c>
      <c r="AN47" s="88" t="str">
        <f>IF(AN46="","",VLOOKUP(AN46,'[1]シフト記号表（勤務時間帯）'!$C$6:$K$35,9,FALSE))</f>
        <v/>
      </c>
      <c r="AO47" s="89" t="str">
        <f>IF(AO46="","",VLOOKUP(AO46,'[1]シフト記号表（勤務時間帯）'!$C$6:$K$35,9,FALSE))</f>
        <v/>
      </c>
      <c r="AP47" s="89" t="str">
        <f>IF(AP46="","",VLOOKUP(AP46,'[1]シフト記号表（勤務時間帯）'!$C$6:$K$35,9,FALSE))</f>
        <v/>
      </c>
      <c r="AQ47" s="89" t="str">
        <f>IF(AQ46="","",VLOOKUP(AQ46,'[1]シフト記号表（勤務時間帯）'!$C$6:$K$35,9,FALSE))</f>
        <v/>
      </c>
      <c r="AR47" s="89" t="str">
        <f>IF(AR46="","",VLOOKUP(AR46,'[1]シフト記号表（勤務時間帯）'!$C$6:$K$35,9,FALSE))</f>
        <v/>
      </c>
      <c r="AS47" s="89" t="str">
        <f>IF(AS46="","",VLOOKUP(AS46,'[1]シフト記号表（勤務時間帯）'!$C$6:$K$35,9,FALSE))</f>
        <v/>
      </c>
      <c r="AT47" s="90" t="str">
        <f>IF(AT46="","",VLOOKUP(AT46,'[1]シフト記号表（勤務時間帯）'!$C$6:$K$35,9,FALSE))</f>
        <v/>
      </c>
      <c r="AU47" s="88" t="str">
        <f>IF(AU46="","",VLOOKUP(AU46,'[1]シフト記号表（勤務時間帯）'!$C$6:$K$35,9,FALSE))</f>
        <v/>
      </c>
      <c r="AV47" s="89" t="str">
        <f>IF(AV46="","",VLOOKUP(AV46,'[1]シフト記号表（勤務時間帯）'!$C$6:$K$35,9,FALSE))</f>
        <v/>
      </c>
      <c r="AW47" s="89" t="str">
        <f>IF(AW46="","",VLOOKUP(AW46,'[1]シフト記号表（勤務時間帯）'!$C$6:$K$35,9,FALSE))</f>
        <v/>
      </c>
      <c r="AX47" s="675">
        <f>IF($BB$3="４週",SUM(S47:AT47),IF($BB$3="暦月",SUM(S47:AW47),""))</f>
        <v>0</v>
      </c>
      <c r="AY47" s="676"/>
      <c r="AZ47" s="677">
        <f>IF($BB$3="４週",AX47/4,IF($BB$3="暦月",'[1]認知症対応型通所（1枚版）'!AX47/('[1]認知症対応型通所（1枚版）'!$BB$8/7),""))</f>
        <v>0</v>
      </c>
      <c r="BA47" s="678"/>
      <c r="BB47" s="697"/>
      <c r="BC47" s="698"/>
      <c r="BD47" s="698"/>
      <c r="BE47" s="698"/>
      <c r="BF47" s="699"/>
    </row>
    <row r="48" spans="2:58" ht="20.25" customHeight="1">
      <c r="B48" s="632"/>
      <c r="C48" s="640"/>
      <c r="D48" s="641"/>
      <c r="E48" s="642"/>
      <c r="F48" s="87">
        <f>C46</f>
        <v>0</v>
      </c>
      <c r="G48" s="686"/>
      <c r="H48" s="649"/>
      <c r="I48" s="647"/>
      <c r="J48" s="647"/>
      <c r="K48" s="648"/>
      <c r="L48" s="687"/>
      <c r="M48" s="688"/>
      <c r="N48" s="688"/>
      <c r="O48" s="689"/>
      <c r="P48" s="691" t="s">
        <v>453</v>
      </c>
      <c r="Q48" s="692"/>
      <c r="R48" s="693"/>
      <c r="S48" s="92" t="str">
        <f>IF(S46="","",VLOOKUP(S46,'[1]シフト記号表（勤務時間帯）'!$C$6:$U$35,19,FALSE))</f>
        <v/>
      </c>
      <c r="T48" s="93" t="str">
        <f>IF(T46="","",VLOOKUP(T46,'[1]シフト記号表（勤務時間帯）'!$C$6:$U$35,19,FALSE))</f>
        <v/>
      </c>
      <c r="U48" s="93" t="str">
        <f>IF(U46="","",VLOOKUP(U46,'[1]シフト記号表（勤務時間帯）'!$C$6:$U$35,19,FALSE))</f>
        <v/>
      </c>
      <c r="V48" s="93" t="str">
        <f>IF(V46="","",VLOOKUP(V46,'[1]シフト記号表（勤務時間帯）'!$C$6:$U$35,19,FALSE))</f>
        <v/>
      </c>
      <c r="W48" s="93" t="str">
        <f>IF(W46="","",VLOOKUP(W46,'[1]シフト記号表（勤務時間帯）'!$C$6:$U$35,19,FALSE))</f>
        <v/>
      </c>
      <c r="X48" s="93" t="str">
        <f>IF(X46="","",VLOOKUP(X46,'[1]シフト記号表（勤務時間帯）'!$C$6:$U$35,19,FALSE))</f>
        <v/>
      </c>
      <c r="Y48" s="94" t="str">
        <f>IF(Y46="","",VLOOKUP(Y46,'[1]シフト記号表（勤務時間帯）'!$C$6:$U$35,19,FALSE))</f>
        <v/>
      </c>
      <c r="Z48" s="92" t="str">
        <f>IF(Z46="","",VLOOKUP(Z46,'[1]シフト記号表（勤務時間帯）'!$C$6:$U$35,19,FALSE))</f>
        <v/>
      </c>
      <c r="AA48" s="93" t="str">
        <f>IF(AA46="","",VLOOKUP(AA46,'[1]シフト記号表（勤務時間帯）'!$C$6:$U$35,19,FALSE))</f>
        <v/>
      </c>
      <c r="AB48" s="93" t="str">
        <f>IF(AB46="","",VLOOKUP(AB46,'[1]シフト記号表（勤務時間帯）'!$C$6:$U$35,19,FALSE))</f>
        <v/>
      </c>
      <c r="AC48" s="93" t="str">
        <f>IF(AC46="","",VLOOKUP(AC46,'[1]シフト記号表（勤務時間帯）'!$C$6:$U$35,19,FALSE))</f>
        <v/>
      </c>
      <c r="AD48" s="93" t="str">
        <f>IF(AD46="","",VLOOKUP(AD46,'[1]シフト記号表（勤務時間帯）'!$C$6:$U$35,19,FALSE))</f>
        <v/>
      </c>
      <c r="AE48" s="93" t="str">
        <f>IF(AE46="","",VLOOKUP(AE46,'[1]シフト記号表（勤務時間帯）'!$C$6:$U$35,19,FALSE))</f>
        <v/>
      </c>
      <c r="AF48" s="94" t="str">
        <f>IF(AF46="","",VLOOKUP(AF46,'[1]シフト記号表（勤務時間帯）'!$C$6:$U$35,19,FALSE))</f>
        <v/>
      </c>
      <c r="AG48" s="92" t="str">
        <f>IF(AG46="","",VLOOKUP(AG46,'[1]シフト記号表（勤務時間帯）'!$C$6:$U$35,19,FALSE))</f>
        <v/>
      </c>
      <c r="AH48" s="93" t="str">
        <f>IF(AH46="","",VLOOKUP(AH46,'[1]シフト記号表（勤務時間帯）'!$C$6:$U$35,19,FALSE))</f>
        <v/>
      </c>
      <c r="AI48" s="93" t="str">
        <f>IF(AI46="","",VLOOKUP(AI46,'[1]シフト記号表（勤務時間帯）'!$C$6:$U$35,19,FALSE))</f>
        <v/>
      </c>
      <c r="AJ48" s="93" t="str">
        <f>IF(AJ46="","",VLOOKUP(AJ46,'[1]シフト記号表（勤務時間帯）'!$C$6:$U$35,19,FALSE))</f>
        <v/>
      </c>
      <c r="AK48" s="93" t="str">
        <f>IF(AK46="","",VLOOKUP(AK46,'[1]シフト記号表（勤務時間帯）'!$C$6:$U$35,19,FALSE))</f>
        <v/>
      </c>
      <c r="AL48" s="93" t="str">
        <f>IF(AL46="","",VLOOKUP(AL46,'[1]シフト記号表（勤務時間帯）'!$C$6:$U$35,19,FALSE))</f>
        <v/>
      </c>
      <c r="AM48" s="94" t="str">
        <f>IF(AM46="","",VLOOKUP(AM46,'[1]シフト記号表（勤務時間帯）'!$C$6:$U$35,19,FALSE))</f>
        <v/>
      </c>
      <c r="AN48" s="92" t="str">
        <f>IF(AN46="","",VLOOKUP(AN46,'[1]シフト記号表（勤務時間帯）'!$C$6:$U$35,19,FALSE))</f>
        <v/>
      </c>
      <c r="AO48" s="93" t="str">
        <f>IF(AO46="","",VLOOKUP(AO46,'[1]シフト記号表（勤務時間帯）'!$C$6:$U$35,19,FALSE))</f>
        <v/>
      </c>
      <c r="AP48" s="93" t="str">
        <f>IF(AP46="","",VLOOKUP(AP46,'[1]シフト記号表（勤務時間帯）'!$C$6:$U$35,19,FALSE))</f>
        <v/>
      </c>
      <c r="AQ48" s="93" t="str">
        <f>IF(AQ46="","",VLOOKUP(AQ46,'[1]シフト記号表（勤務時間帯）'!$C$6:$U$35,19,FALSE))</f>
        <v/>
      </c>
      <c r="AR48" s="93" t="str">
        <f>IF(AR46="","",VLOOKUP(AR46,'[1]シフト記号表（勤務時間帯）'!$C$6:$U$35,19,FALSE))</f>
        <v/>
      </c>
      <c r="AS48" s="93" t="str">
        <f>IF(AS46="","",VLOOKUP(AS46,'[1]シフト記号表（勤務時間帯）'!$C$6:$U$35,19,FALSE))</f>
        <v/>
      </c>
      <c r="AT48" s="94" t="str">
        <f>IF(AT46="","",VLOOKUP(AT46,'[1]シフト記号表（勤務時間帯）'!$C$6:$U$35,19,FALSE))</f>
        <v/>
      </c>
      <c r="AU48" s="92" t="str">
        <f>IF(AU46="","",VLOOKUP(AU46,'[1]シフト記号表（勤務時間帯）'!$C$6:$U$35,19,FALSE))</f>
        <v/>
      </c>
      <c r="AV48" s="93" t="str">
        <f>IF(AV46="","",VLOOKUP(AV46,'[1]シフト記号表（勤務時間帯）'!$C$6:$U$35,19,FALSE))</f>
        <v/>
      </c>
      <c r="AW48" s="93" t="str">
        <f>IF(AW46="","",VLOOKUP(AW46,'[1]シフト記号表（勤務時間帯）'!$C$6:$U$35,19,FALSE))</f>
        <v/>
      </c>
      <c r="AX48" s="682">
        <f>IF($BB$3="４週",SUM(S48:AT48),IF($BB$3="暦月",SUM(S48:AW48),""))</f>
        <v>0</v>
      </c>
      <c r="AY48" s="683"/>
      <c r="AZ48" s="684">
        <f>IF($BB$3="４週",AX48/4,IF($BB$3="暦月",'[1]認知症対応型通所（1枚版）'!AX48/('[1]認知症対応型通所（1枚版）'!$BB$8/7),""))</f>
        <v>0</v>
      </c>
      <c r="BA48" s="685"/>
      <c r="BB48" s="700"/>
      <c r="BC48" s="701"/>
      <c r="BD48" s="701"/>
      <c r="BE48" s="701"/>
      <c r="BF48" s="702"/>
    </row>
    <row r="49" spans="2:58" ht="20.25" customHeight="1">
      <c r="B49" s="632">
        <f>B46+1</f>
        <v>10</v>
      </c>
      <c r="C49" s="634"/>
      <c r="D49" s="635"/>
      <c r="E49" s="636"/>
      <c r="F49" s="95"/>
      <c r="G49" s="643"/>
      <c r="H49" s="646"/>
      <c r="I49" s="647"/>
      <c r="J49" s="647"/>
      <c r="K49" s="648"/>
      <c r="L49" s="653"/>
      <c r="M49" s="654"/>
      <c r="N49" s="654"/>
      <c r="O49" s="655"/>
      <c r="P49" s="662" t="s">
        <v>449</v>
      </c>
      <c r="Q49" s="663"/>
      <c r="R49" s="664"/>
      <c r="S49" s="84"/>
      <c r="T49" s="85"/>
      <c r="U49" s="85"/>
      <c r="V49" s="85"/>
      <c r="W49" s="85"/>
      <c r="X49" s="85"/>
      <c r="Y49" s="86"/>
      <c r="Z49" s="84"/>
      <c r="AA49" s="85"/>
      <c r="AB49" s="85"/>
      <c r="AC49" s="85"/>
      <c r="AD49" s="85"/>
      <c r="AE49" s="85"/>
      <c r="AF49" s="86"/>
      <c r="AG49" s="84"/>
      <c r="AH49" s="85"/>
      <c r="AI49" s="85"/>
      <c r="AJ49" s="85"/>
      <c r="AK49" s="85"/>
      <c r="AL49" s="85"/>
      <c r="AM49" s="86"/>
      <c r="AN49" s="84"/>
      <c r="AO49" s="85"/>
      <c r="AP49" s="85"/>
      <c r="AQ49" s="85"/>
      <c r="AR49" s="85"/>
      <c r="AS49" s="85"/>
      <c r="AT49" s="86"/>
      <c r="AU49" s="84"/>
      <c r="AV49" s="85"/>
      <c r="AW49" s="85"/>
      <c r="AX49" s="665"/>
      <c r="AY49" s="666"/>
      <c r="AZ49" s="667"/>
      <c r="BA49" s="668"/>
      <c r="BB49" s="694"/>
      <c r="BC49" s="695"/>
      <c r="BD49" s="695"/>
      <c r="BE49" s="695"/>
      <c r="BF49" s="696"/>
    </row>
    <row r="50" spans="2:58" ht="20.25" customHeight="1">
      <c r="B50" s="632"/>
      <c r="C50" s="637"/>
      <c r="D50" s="638"/>
      <c r="E50" s="639"/>
      <c r="F50" s="87"/>
      <c r="G50" s="644"/>
      <c r="H50" s="649"/>
      <c r="I50" s="647"/>
      <c r="J50" s="647"/>
      <c r="K50" s="648"/>
      <c r="L50" s="656"/>
      <c r="M50" s="657"/>
      <c r="N50" s="657"/>
      <c r="O50" s="658"/>
      <c r="P50" s="672" t="s">
        <v>452</v>
      </c>
      <c r="Q50" s="673"/>
      <c r="R50" s="674"/>
      <c r="S50" s="88" t="str">
        <f>IF(S49="","",VLOOKUP(S49,'[1]シフト記号表（勤務時間帯）'!$C$6:$K$35,9,FALSE))</f>
        <v/>
      </c>
      <c r="T50" s="89" t="str">
        <f>IF(T49="","",VLOOKUP(T49,'[1]シフト記号表（勤務時間帯）'!$C$6:$K$35,9,FALSE))</f>
        <v/>
      </c>
      <c r="U50" s="89" t="str">
        <f>IF(U49="","",VLOOKUP(U49,'[1]シフト記号表（勤務時間帯）'!$C$6:$K$35,9,FALSE))</f>
        <v/>
      </c>
      <c r="V50" s="89" t="str">
        <f>IF(V49="","",VLOOKUP(V49,'[1]シフト記号表（勤務時間帯）'!$C$6:$K$35,9,FALSE))</f>
        <v/>
      </c>
      <c r="W50" s="89" t="str">
        <f>IF(W49="","",VLOOKUP(W49,'[1]シフト記号表（勤務時間帯）'!$C$6:$K$35,9,FALSE))</f>
        <v/>
      </c>
      <c r="X50" s="89" t="str">
        <f>IF(X49="","",VLOOKUP(X49,'[1]シフト記号表（勤務時間帯）'!$C$6:$K$35,9,FALSE))</f>
        <v/>
      </c>
      <c r="Y50" s="90" t="str">
        <f>IF(Y49="","",VLOOKUP(Y49,'[1]シフト記号表（勤務時間帯）'!$C$6:$K$35,9,FALSE))</f>
        <v/>
      </c>
      <c r="Z50" s="88" t="str">
        <f>IF(Z49="","",VLOOKUP(Z49,'[1]シフト記号表（勤務時間帯）'!$C$6:$K$35,9,FALSE))</f>
        <v/>
      </c>
      <c r="AA50" s="89" t="str">
        <f>IF(AA49="","",VLOOKUP(AA49,'[1]シフト記号表（勤務時間帯）'!$C$6:$K$35,9,FALSE))</f>
        <v/>
      </c>
      <c r="AB50" s="89" t="str">
        <f>IF(AB49="","",VLOOKUP(AB49,'[1]シフト記号表（勤務時間帯）'!$C$6:$K$35,9,FALSE))</f>
        <v/>
      </c>
      <c r="AC50" s="89" t="str">
        <f>IF(AC49="","",VLOOKUP(AC49,'[1]シフト記号表（勤務時間帯）'!$C$6:$K$35,9,FALSE))</f>
        <v/>
      </c>
      <c r="AD50" s="89" t="str">
        <f>IF(AD49="","",VLOOKUP(AD49,'[1]シフト記号表（勤務時間帯）'!$C$6:$K$35,9,FALSE))</f>
        <v/>
      </c>
      <c r="AE50" s="89" t="str">
        <f>IF(AE49="","",VLOOKUP(AE49,'[1]シフト記号表（勤務時間帯）'!$C$6:$K$35,9,FALSE))</f>
        <v/>
      </c>
      <c r="AF50" s="90" t="str">
        <f>IF(AF49="","",VLOOKUP(AF49,'[1]シフト記号表（勤務時間帯）'!$C$6:$K$35,9,FALSE))</f>
        <v/>
      </c>
      <c r="AG50" s="88" t="str">
        <f>IF(AG49="","",VLOOKUP(AG49,'[1]シフト記号表（勤務時間帯）'!$C$6:$K$35,9,FALSE))</f>
        <v/>
      </c>
      <c r="AH50" s="89" t="str">
        <f>IF(AH49="","",VLOOKUP(AH49,'[1]シフト記号表（勤務時間帯）'!$C$6:$K$35,9,FALSE))</f>
        <v/>
      </c>
      <c r="AI50" s="89" t="str">
        <f>IF(AI49="","",VLOOKUP(AI49,'[1]シフト記号表（勤務時間帯）'!$C$6:$K$35,9,FALSE))</f>
        <v/>
      </c>
      <c r="AJ50" s="89" t="str">
        <f>IF(AJ49="","",VLOOKUP(AJ49,'[1]シフト記号表（勤務時間帯）'!$C$6:$K$35,9,FALSE))</f>
        <v/>
      </c>
      <c r="AK50" s="89" t="str">
        <f>IF(AK49="","",VLOOKUP(AK49,'[1]シフト記号表（勤務時間帯）'!$C$6:$K$35,9,FALSE))</f>
        <v/>
      </c>
      <c r="AL50" s="89" t="str">
        <f>IF(AL49="","",VLOOKUP(AL49,'[1]シフト記号表（勤務時間帯）'!$C$6:$K$35,9,FALSE))</f>
        <v/>
      </c>
      <c r="AM50" s="90" t="str">
        <f>IF(AM49="","",VLOOKUP(AM49,'[1]シフト記号表（勤務時間帯）'!$C$6:$K$35,9,FALSE))</f>
        <v/>
      </c>
      <c r="AN50" s="88" t="str">
        <f>IF(AN49="","",VLOOKUP(AN49,'[1]シフト記号表（勤務時間帯）'!$C$6:$K$35,9,FALSE))</f>
        <v/>
      </c>
      <c r="AO50" s="89" t="str">
        <f>IF(AO49="","",VLOOKUP(AO49,'[1]シフト記号表（勤務時間帯）'!$C$6:$K$35,9,FALSE))</f>
        <v/>
      </c>
      <c r="AP50" s="89" t="str">
        <f>IF(AP49="","",VLOOKUP(AP49,'[1]シフト記号表（勤務時間帯）'!$C$6:$K$35,9,FALSE))</f>
        <v/>
      </c>
      <c r="AQ50" s="89" t="str">
        <f>IF(AQ49="","",VLOOKUP(AQ49,'[1]シフト記号表（勤務時間帯）'!$C$6:$K$35,9,FALSE))</f>
        <v/>
      </c>
      <c r="AR50" s="89" t="str">
        <f>IF(AR49="","",VLOOKUP(AR49,'[1]シフト記号表（勤務時間帯）'!$C$6:$K$35,9,FALSE))</f>
        <v/>
      </c>
      <c r="AS50" s="89" t="str">
        <f>IF(AS49="","",VLOOKUP(AS49,'[1]シフト記号表（勤務時間帯）'!$C$6:$K$35,9,FALSE))</f>
        <v/>
      </c>
      <c r="AT50" s="90" t="str">
        <f>IF(AT49="","",VLOOKUP(AT49,'[1]シフト記号表（勤務時間帯）'!$C$6:$K$35,9,FALSE))</f>
        <v/>
      </c>
      <c r="AU50" s="88" t="str">
        <f>IF(AU49="","",VLOOKUP(AU49,'[1]シフト記号表（勤務時間帯）'!$C$6:$K$35,9,FALSE))</f>
        <v/>
      </c>
      <c r="AV50" s="89" t="str">
        <f>IF(AV49="","",VLOOKUP(AV49,'[1]シフト記号表（勤務時間帯）'!$C$6:$K$35,9,FALSE))</f>
        <v/>
      </c>
      <c r="AW50" s="89" t="str">
        <f>IF(AW49="","",VLOOKUP(AW49,'[1]シフト記号表（勤務時間帯）'!$C$6:$K$35,9,FALSE))</f>
        <v/>
      </c>
      <c r="AX50" s="675">
        <f>IF($BB$3="４週",SUM(S50:AT50),IF($BB$3="暦月",SUM(S50:AW50),""))</f>
        <v>0</v>
      </c>
      <c r="AY50" s="676"/>
      <c r="AZ50" s="677">
        <f>IF($BB$3="４週",AX50/4,IF($BB$3="暦月",'[1]認知症対応型通所（1枚版）'!AX50/('[1]認知症対応型通所（1枚版）'!$BB$8/7),""))</f>
        <v>0</v>
      </c>
      <c r="BA50" s="678"/>
      <c r="BB50" s="697"/>
      <c r="BC50" s="698"/>
      <c r="BD50" s="698"/>
      <c r="BE50" s="698"/>
      <c r="BF50" s="699"/>
    </row>
    <row r="51" spans="2:58" ht="20.25" customHeight="1">
      <c r="B51" s="632"/>
      <c r="C51" s="640"/>
      <c r="D51" s="641"/>
      <c r="E51" s="642"/>
      <c r="F51" s="87">
        <f>C49</f>
        <v>0</v>
      </c>
      <c r="G51" s="686"/>
      <c r="H51" s="649"/>
      <c r="I51" s="647"/>
      <c r="J51" s="647"/>
      <c r="K51" s="648"/>
      <c r="L51" s="687"/>
      <c r="M51" s="688"/>
      <c r="N51" s="688"/>
      <c r="O51" s="689"/>
      <c r="P51" s="691" t="s">
        <v>453</v>
      </c>
      <c r="Q51" s="692"/>
      <c r="R51" s="693"/>
      <c r="S51" s="92" t="str">
        <f>IF(S49="","",VLOOKUP(S49,'[1]シフト記号表（勤務時間帯）'!$C$6:$U$35,19,FALSE))</f>
        <v/>
      </c>
      <c r="T51" s="93" t="str">
        <f>IF(T49="","",VLOOKUP(T49,'[1]シフト記号表（勤務時間帯）'!$C$6:$U$35,19,FALSE))</f>
        <v/>
      </c>
      <c r="U51" s="93" t="str">
        <f>IF(U49="","",VLOOKUP(U49,'[1]シフト記号表（勤務時間帯）'!$C$6:$U$35,19,FALSE))</f>
        <v/>
      </c>
      <c r="V51" s="93" t="str">
        <f>IF(V49="","",VLOOKUP(V49,'[1]シフト記号表（勤務時間帯）'!$C$6:$U$35,19,FALSE))</f>
        <v/>
      </c>
      <c r="W51" s="93" t="str">
        <f>IF(W49="","",VLOOKUP(W49,'[1]シフト記号表（勤務時間帯）'!$C$6:$U$35,19,FALSE))</f>
        <v/>
      </c>
      <c r="X51" s="93" t="str">
        <f>IF(X49="","",VLOOKUP(X49,'[1]シフト記号表（勤務時間帯）'!$C$6:$U$35,19,FALSE))</f>
        <v/>
      </c>
      <c r="Y51" s="94" t="str">
        <f>IF(Y49="","",VLOOKUP(Y49,'[1]シフト記号表（勤務時間帯）'!$C$6:$U$35,19,FALSE))</f>
        <v/>
      </c>
      <c r="Z51" s="92" t="str">
        <f>IF(Z49="","",VLOOKUP(Z49,'[1]シフト記号表（勤務時間帯）'!$C$6:$U$35,19,FALSE))</f>
        <v/>
      </c>
      <c r="AA51" s="93" t="str">
        <f>IF(AA49="","",VLOOKUP(AA49,'[1]シフト記号表（勤務時間帯）'!$C$6:$U$35,19,FALSE))</f>
        <v/>
      </c>
      <c r="AB51" s="93" t="str">
        <f>IF(AB49="","",VLOOKUP(AB49,'[1]シフト記号表（勤務時間帯）'!$C$6:$U$35,19,FALSE))</f>
        <v/>
      </c>
      <c r="AC51" s="93" t="str">
        <f>IF(AC49="","",VLOOKUP(AC49,'[1]シフト記号表（勤務時間帯）'!$C$6:$U$35,19,FALSE))</f>
        <v/>
      </c>
      <c r="AD51" s="93" t="str">
        <f>IF(AD49="","",VLOOKUP(AD49,'[1]シフト記号表（勤務時間帯）'!$C$6:$U$35,19,FALSE))</f>
        <v/>
      </c>
      <c r="AE51" s="93" t="str">
        <f>IF(AE49="","",VLOOKUP(AE49,'[1]シフト記号表（勤務時間帯）'!$C$6:$U$35,19,FALSE))</f>
        <v/>
      </c>
      <c r="AF51" s="94" t="str">
        <f>IF(AF49="","",VLOOKUP(AF49,'[1]シフト記号表（勤務時間帯）'!$C$6:$U$35,19,FALSE))</f>
        <v/>
      </c>
      <c r="AG51" s="92" t="str">
        <f>IF(AG49="","",VLOOKUP(AG49,'[1]シフト記号表（勤務時間帯）'!$C$6:$U$35,19,FALSE))</f>
        <v/>
      </c>
      <c r="AH51" s="93" t="str">
        <f>IF(AH49="","",VLOOKUP(AH49,'[1]シフト記号表（勤務時間帯）'!$C$6:$U$35,19,FALSE))</f>
        <v/>
      </c>
      <c r="AI51" s="93" t="str">
        <f>IF(AI49="","",VLOOKUP(AI49,'[1]シフト記号表（勤務時間帯）'!$C$6:$U$35,19,FALSE))</f>
        <v/>
      </c>
      <c r="AJ51" s="93" t="str">
        <f>IF(AJ49="","",VLOOKUP(AJ49,'[1]シフト記号表（勤務時間帯）'!$C$6:$U$35,19,FALSE))</f>
        <v/>
      </c>
      <c r="AK51" s="93" t="str">
        <f>IF(AK49="","",VLOOKUP(AK49,'[1]シフト記号表（勤務時間帯）'!$C$6:$U$35,19,FALSE))</f>
        <v/>
      </c>
      <c r="AL51" s="93" t="str">
        <f>IF(AL49="","",VLOOKUP(AL49,'[1]シフト記号表（勤務時間帯）'!$C$6:$U$35,19,FALSE))</f>
        <v/>
      </c>
      <c r="AM51" s="94" t="str">
        <f>IF(AM49="","",VLOOKUP(AM49,'[1]シフト記号表（勤務時間帯）'!$C$6:$U$35,19,FALSE))</f>
        <v/>
      </c>
      <c r="AN51" s="92" t="str">
        <f>IF(AN49="","",VLOOKUP(AN49,'[1]シフト記号表（勤務時間帯）'!$C$6:$U$35,19,FALSE))</f>
        <v/>
      </c>
      <c r="AO51" s="93" t="str">
        <f>IF(AO49="","",VLOOKUP(AO49,'[1]シフト記号表（勤務時間帯）'!$C$6:$U$35,19,FALSE))</f>
        <v/>
      </c>
      <c r="AP51" s="93" t="str">
        <f>IF(AP49="","",VLOOKUP(AP49,'[1]シフト記号表（勤務時間帯）'!$C$6:$U$35,19,FALSE))</f>
        <v/>
      </c>
      <c r="AQ51" s="93" t="str">
        <f>IF(AQ49="","",VLOOKUP(AQ49,'[1]シフト記号表（勤務時間帯）'!$C$6:$U$35,19,FALSE))</f>
        <v/>
      </c>
      <c r="AR51" s="93" t="str">
        <f>IF(AR49="","",VLOOKUP(AR49,'[1]シフト記号表（勤務時間帯）'!$C$6:$U$35,19,FALSE))</f>
        <v/>
      </c>
      <c r="AS51" s="93" t="str">
        <f>IF(AS49="","",VLOOKUP(AS49,'[1]シフト記号表（勤務時間帯）'!$C$6:$U$35,19,FALSE))</f>
        <v/>
      </c>
      <c r="AT51" s="94" t="str">
        <f>IF(AT49="","",VLOOKUP(AT49,'[1]シフト記号表（勤務時間帯）'!$C$6:$U$35,19,FALSE))</f>
        <v/>
      </c>
      <c r="AU51" s="92" t="str">
        <f>IF(AU49="","",VLOOKUP(AU49,'[1]シフト記号表（勤務時間帯）'!$C$6:$U$35,19,FALSE))</f>
        <v/>
      </c>
      <c r="AV51" s="93" t="str">
        <f>IF(AV49="","",VLOOKUP(AV49,'[1]シフト記号表（勤務時間帯）'!$C$6:$U$35,19,FALSE))</f>
        <v/>
      </c>
      <c r="AW51" s="93" t="str">
        <f>IF(AW49="","",VLOOKUP(AW49,'[1]シフト記号表（勤務時間帯）'!$C$6:$U$35,19,FALSE))</f>
        <v/>
      </c>
      <c r="AX51" s="682">
        <f>IF($BB$3="４週",SUM(S51:AT51),IF($BB$3="暦月",SUM(S51:AW51),""))</f>
        <v>0</v>
      </c>
      <c r="AY51" s="683"/>
      <c r="AZ51" s="684">
        <f>IF($BB$3="４週",AX51/4,IF($BB$3="暦月",'[1]認知症対応型通所（1枚版）'!AX51/('[1]認知症対応型通所（1枚版）'!$BB$8/7),""))</f>
        <v>0</v>
      </c>
      <c r="BA51" s="685"/>
      <c r="BB51" s="700"/>
      <c r="BC51" s="701"/>
      <c r="BD51" s="701"/>
      <c r="BE51" s="701"/>
      <c r="BF51" s="702"/>
    </row>
    <row r="52" spans="2:58" ht="20.25" customHeight="1">
      <c r="B52" s="632">
        <f>B49+1</f>
        <v>11</v>
      </c>
      <c r="C52" s="634"/>
      <c r="D52" s="635"/>
      <c r="E52" s="636"/>
      <c r="F52" s="95"/>
      <c r="G52" s="643"/>
      <c r="H52" s="646"/>
      <c r="I52" s="647"/>
      <c r="J52" s="647"/>
      <c r="K52" s="648"/>
      <c r="L52" s="653"/>
      <c r="M52" s="654"/>
      <c r="N52" s="654"/>
      <c r="O52" s="655"/>
      <c r="P52" s="662" t="s">
        <v>449</v>
      </c>
      <c r="Q52" s="663"/>
      <c r="R52" s="664"/>
      <c r="S52" s="84"/>
      <c r="T52" s="85"/>
      <c r="U52" s="85"/>
      <c r="V52" s="85"/>
      <c r="W52" s="85"/>
      <c r="X52" s="85"/>
      <c r="Y52" s="86"/>
      <c r="Z52" s="84"/>
      <c r="AA52" s="85"/>
      <c r="AB52" s="85"/>
      <c r="AC52" s="85"/>
      <c r="AD52" s="85"/>
      <c r="AE52" s="85"/>
      <c r="AF52" s="86"/>
      <c r="AG52" s="84"/>
      <c r="AH52" s="85"/>
      <c r="AI52" s="85"/>
      <c r="AJ52" s="85"/>
      <c r="AK52" s="85"/>
      <c r="AL52" s="85"/>
      <c r="AM52" s="86"/>
      <c r="AN52" s="84"/>
      <c r="AO52" s="85"/>
      <c r="AP52" s="85"/>
      <c r="AQ52" s="85"/>
      <c r="AR52" s="85"/>
      <c r="AS52" s="85"/>
      <c r="AT52" s="86"/>
      <c r="AU52" s="84"/>
      <c r="AV52" s="85"/>
      <c r="AW52" s="85"/>
      <c r="AX52" s="665"/>
      <c r="AY52" s="666"/>
      <c r="AZ52" s="667"/>
      <c r="BA52" s="668"/>
      <c r="BB52" s="694"/>
      <c r="BC52" s="695"/>
      <c r="BD52" s="695"/>
      <c r="BE52" s="695"/>
      <c r="BF52" s="696"/>
    </row>
    <row r="53" spans="2:58" ht="20.25" customHeight="1">
      <c r="B53" s="632"/>
      <c r="C53" s="637"/>
      <c r="D53" s="638"/>
      <c r="E53" s="639"/>
      <c r="F53" s="87"/>
      <c r="G53" s="644"/>
      <c r="H53" s="649"/>
      <c r="I53" s="647"/>
      <c r="J53" s="647"/>
      <c r="K53" s="648"/>
      <c r="L53" s="656"/>
      <c r="M53" s="657"/>
      <c r="N53" s="657"/>
      <c r="O53" s="658"/>
      <c r="P53" s="672" t="s">
        <v>452</v>
      </c>
      <c r="Q53" s="673"/>
      <c r="R53" s="674"/>
      <c r="S53" s="88" t="str">
        <f>IF(S52="","",VLOOKUP(S52,'[1]シフト記号表（勤務時間帯）'!$C$6:$K$35,9,FALSE))</f>
        <v/>
      </c>
      <c r="T53" s="89" t="str">
        <f>IF(T52="","",VLOOKUP(T52,'[1]シフト記号表（勤務時間帯）'!$C$6:$K$35,9,FALSE))</f>
        <v/>
      </c>
      <c r="U53" s="89" t="str">
        <f>IF(U52="","",VLOOKUP(U52,'[1]シフト記号表（勤務時間帯）'!$C$6:$K$35,9,FALSE))</f>
        <v/>
      </c>
      <c r="V53" s="89" t="str">
        <f>IF(V52="","",VLOOKUP(V52,'[1]シフト記号表（勤務時間帯）'!$C$6:$K$35,9,FALSE))</f>
        <v/>
      </c>
      <c r="W53" s="89" t="str">
        <f>IF(W52="","",VLOOKUP(W52,'[1]シフト記号表（勤務時間帯）'!$C$6:$K$35,9,FALSE))</f>
        <v/>
      </c>
      <c r="X53" s="89" t="str">
        <f>IF(X52="","",VLOOKUP(X52,'[1]シフト記号表（勤務時間帯）'!$C$6:$K$35,9,FALSE))</f>
        <v/>
      </c>
      <c r="Y53" s="90" t="str">
        <f>IF(Y52="","",VLOOKUP(Y52,'[1]シフト記号表（勤務時間帯）'!$C$6:$K$35,9,FALSE))</f>
        <v/>
      </c>
      <c r="Z53" s="88" t="str">
        <f>IF(Z52="","",VLOOKUP(Z52,'[1]シフト記号表（勤務時間帯）'!$C$6:$K$35,9,FALSE))</f>
        <v/>
      </c>
      <c r="AA53" s="89" t="str">
        <f>IF(AA52="","",VLOOKUP(AA52,'[1]シフト記号表（勤務時間帯）'!$C$6:$K$35,9,FALSE))</f>
        <v/>
      </c>
      <c r="AB53" s="89" t="str">
        <f>IF(AB52="","",VLOOKUP(AB52,'[1]シフト記号表（勤務時間帯）'!$C$6:$K$35,9,FALSE))</f>
        <v/>
      </c>
      <c r="AC53" s="89" t="str">
        <f>IF(AC52="","",VLOOKUP(AC52,'[1]シフト記号表（勤務時間帯）'!$C$6:$K$35,9,FALSE))</f>
        <v/>
      </c>
      <c r="AD53" s="89" t="str">
        <f>IF(AD52="","",VLOOKUP(AD52,'[1]シフト記号表（勤務時間帯）'!$C$6:$K$35,9,FALSE))</f>
        <v/>
      </c>
      <c r="AE53" s="89" t="str">
        <f>IF(AE52="","",VLOOKUP(AE52,'[1]シフト記号表（勤務時間帯）'!$C$6:$K$35,9,FALSE))</f>
        <v/>
      </c>
      <c r="AF53" s="90" t="str">
        <f>IF(AF52="","",VLOOKUP(AF52,'[1]シフト記号表（勤務時間帯）'!$C$6:$K$35,9,FALSE))</f>
        <v/>
      </c>
      <c r="AG53" s="88" t="str">
        <f>IF(AG52="","",VLOOKUP(AG52,'[1]シフト記号表（勤務時間帯）'!$C$6:$K$35,9,FALSE))</f>
        <v/>
      </c>
      <c r="AH53" s="89" t="str">
        <f>IF(AH52="","",VLOOKUP(AH52,'[1]シフト記号表（勤務時間帯）'!$C$6:$K$35,9,FALSE))</f>
        <v/>
      </c>
      <c r="AI53" s="89" t="str">
        <f>IF(AI52="","",VLOOKUP(AI52,'[1]シフト記号表（勤務時間帯）'!$C$6:$K$35,9,FALSE))</f>
        <v/>
      </c>
      <c r="AJ53" s="89" t="str">
        <f>IF(AJ52="","",VLOOKUP(AJ52,'[1]シフト記号表（勤務時間帯）'!$C$6:$K$35,9,FALSE))</f>
        <v/>
      </c>
      <c r="AK53" s="89" t="str">
        <f>IF(AK52="","",VLOOKUP(AK52,'[1]シフト記号表（勤務時間帯）'!$C$6:$K$35,9,FALSE))</f>
        <v/>
      </c>
      <c r="AL53" s="89" t="str">
        <f>IF(AL52="","",VLOOKUP(AL52,'[1]シフト記号表（勤務時間帯）'!$C$6:$K$35,9,FALSE))</f>
        <v/>
      </c>
      <c r="AM53" s="90" t="str">
        <f>IF(AM52="","",VLOOKUP(AM52,'[1]シフト記号表（勤務時間帯）'!$C$6:$K$35,9,FALSE))</f>
        <v/>
      </c>
      <c r="AN53" s="88" t="str">
        <f>IF(AN52="","",VLOOKUP(AN52,'[1]シフト記号表（勤務時間帯）'!$C$6:$K$35,9,FALSE))</f>
        <v/>
      </c>
      <c r="AO53" s="89" t="str">
        <f>IF(AO52="","",VLOOKUP(AO52,'[1]シフト記号表（勤務時間帯）'!$C$6:$K$35,9,FALSE))</f>
        <v/>
      </c>
      <c r="AP53" s="89" t="str">
        <f>IF(AP52="","",VLOOKUP(AP52,'[1]シフト記号表（勤務時間帯）'!$C$6:$K$35,9,FALSE))</f>
        <v/>
      </c>
      <c r="AQ53" s="89" t="str">
        <f>IF(AQ52="","",VLOOKUP(AQ52,'[1]シフト記号表（勤務時間帯）'!$C$6:$K$35,9,FALSE))</f>
        <v/>
      </c>
      <c r="AR53" s="89" t="str">
        <f>IF(AR52="","",VLOOKUP(AR52,'[1]シフト記号表（勤務時間帯）'!$C$6:$K$35,9,FALSE))</f>
        <v/>
      </c>
      <c r="AS53" s="89" t="str">
        <f>IF(AS52="","",VLOOKUP(AS52,'[1]シフト記号表（勤務時間帯）'!$C$6:$K$35,9,FALSE))</f>
        <v/>
      </c>
      <c r="AT53" s="90" t="str">
        <f>IF(AT52="","",VLOOKUP(AT52,'[1]シフト記号表（勤務時間帯）'!$C$6:$K$35,9,FALSE))</f>
        <v/>
      </c>
      <c r="AU53" s="88" t="str">
        <f>IF(AU52="","",VLOOKUP(AU52,'[1]シフト記号表（勤務時間帯）'!$C$6:$K$35,9,FALSE))</f>
        <v/>
      </c>
      <c r="AV53" s="89" t="str">
        <f>IF(AV52="","",VLOOKUP(AV52,'[1]シフト記号表（勤務時間帯）'!$C$6:$K$35,9,FALSE))</f>
        <v/>
      </c>
      <c r="AW53" s="89" t="str">
        <f>IF(AW52="","",VLOOKUP(AW52,'[1]シフト記号表（勤務時間帯）'!$C$6:$K$35,9,FALSE))</f>
        <v/>
      </c>
      <c r="AX53" s="675">
        <f>IF($BB$3="４週",SUM(S53:AT53),IF($BB$3="暦月",SUM(S53:AW53),""))</f>
        <v>0</v>
      </c>
      <c r="AY53" s="676"/>
      <c r="AZ53" s="677">
        <f>IF($BB$3="４週",AX53/4,IF($BB$3="暦月",'[1]認知症対応型通所（1枚版）'!AX53/('[1]認知症対応型通所（1枚版）'!$BB$8/7),""))</f>
        <v>0</v>
      </c>
      <c r="BA53" s="678"/>
      <c r="BB53" s="697"/>
      <c r="BC53" s="698"/>
      <c r="BD53" s="698"/>
      <c r="BE53" s="698"/>
      <c r="BF53" s="699"/>
    </row>
    <row r="54" spans="2:58" ht="20.25" customHeight="1">
      <c r="B54" s="632"/>
      <c r="C54" s="640"/>
      <c r="D54" s="641"/>
      <c r="E54" s="642"/>
      <c r="F54" s="87">
        <f>C52</f>
        <v>0</v>
      </c>
      <c r="G54" s="686"/>
      <c r="H54" s="649"/>
      <c r="I54" s="647"/>
      <c r="J54" s="647"/>
      <c r="K54" s="648"/>
      <c r="L54" s="687"/>
      <c r="M54" s="688"/>
      <c r="N54" s="688"/>
      <c r="O54" s="689"/>
      <c r="P54" s="691" t="s">
        <v>453</v>
      </c>
      <c r="Q54" s="692"/>
      <c r="R54" s="693"/>
      <c r="S54" s="92" t="str">
        <f>IF(S52="","",VLOOKUP(S52,'[1]シフト記号表（勤務時間帯）'!$C$6:$U$35,19,FALSE))</f>
        <v/>
      </c>
      <c r="T54" s="93" t="str">
        <f>IF(T52="","",VLOOKUP(T52,'[1]シフト記号表（勤務時間帯）'!$C$6:$U$35,19,FALSE))</f>
        <v/>
      </c>
      <c r="U54" s="93" t="str">
        <f>IF(U52="","",VLOOKUP(U52,'[1]シフト記号表（勤務時間帯）'!$C$6:$U$35,19,FALSE))</f>
        <v/>
      </c>
      <c r="V54" s="93" t="str">
        <f>IF(V52="","",VLOOKUP(V52,'[1]シフト記号表（勤務時間帯）'!$C$6:$U$35,19,FALSE))</f>
        <v/>
      </c>
      <c r="W54" s="93" t="str">
        <f>IF(W52="","",VLOOKUP(W52,'[1]シフト記号表（勤務時間帯）'!$C$6:$U$35,19,FALSE))</f>
        <v/>
      </c>
      <c r="X54" s="93" t="str">
        <f>IF(X52="","",VLOOKUP(X52,'[1]シフト記号表（勤務時間帯）'!$C$6:$U$35,19,FALSE))</f>
        <v/>
      </c>
      <c r="Y54" s="94" t="str">
        <f>IF(Y52="","",VLOOKUP(Y52,'[1]シフト記号表（勤務時間帯）'!$C$6:$U$35,19,FALSE))</f>
        <v/>
      </c>
      <c r="Z54" s="92" t="str">
        <f>IF(Z52="","",VLOOKUP(Z52,'[1]シフト記号表（勤務時間帯）'!$C$6:$U$35,19,FALSE))</f>
        <v/>
      </c>
      <c r="AA54" s="93" t="str">
        <f>IF(AA52="","",VLOOKUP(AA52,'[1]シフト記号表（勤務時間帯）'!$C$6:$U$35,19,FALSE))</f>
        <v/>
      </c>
      <c r="AB54" s="93" t="str">
        <f>IF(AB52="","",VLOOKUP(AB52,'[1]シフト記号表（勤務時間帯）'!$C$6:$U$35,19,FALSE))</f>
        <v/>
      </c>
      <c r="AC54" s="93" t="str">
        <f>IF(AC52="","",VLOOKUP(AC52,'[1]シフト記号表（勤務時間帯）'!$C$6:$U$35,19,FALSE))</f>
        <v/>
      </c>
      <c r="AD54" s="93" t="str">
        <f>IF(AD52="","",VLOOKUP(AD52,'[1]シフト記号表（勤務時間帯）'!$C$6:$U$35,19,FALSE))</f>
        <v/>
      </c>
      <c r="AE54" s="93" t="str">
        <f>IF(AE52="","",VLOOKUP(AE52,'[1]シフト記号表（勤務時間帯）'!$C$6:$U$35,19,FALSE))</f>
        <v/>
      </c>
      <c r="AF54" s="94" t="str">
        <f>IF(AF52="","",VLOOKUP(AF52,'[1]シフト記号表（勤務時間帯）'!$C$6:$U$35,19,FALSE))</f>
        <v/>
      </c>
      <c r="AG54" s="92" t="str">
        <f>IF(AG52="","",VLOOKUP(AG52,'[1]シフト記号表（勤務時間帯）'!$C$6:$U$35,19,FALSE))</f>
        <v/>
      </c>
      <c r="AH54" s="93" t="str">
        <f>IF(AH52="","",VLOOKUP(AH52,'[1]シフト記号表（勤務時間帯）'!$C$6:$U$35,19,FALSE))</f>
        <v/>
      </c>
      <c r="AI54" s="93" t="str">
        <f>IF(AI52="","",VLOOKUP(AI52,'[1]シフト記号表（勤務時間帯）'!$C$6:$U$35,19,FALSE))</f>
        <v/>
      </c>
      <c r="AJ54" s="93" t="str">
        <f>IF(AJ52="","",VLOOKUP(AJ52,'[1]シフト記号表（勤務時間帯）'!$C$6:$U$35,19,FALSE))</f>
        <v/>
      </c>
      <c r="AK54" s="93" t="str">
        <f>IF(AK52="","",VLOOKUP(AK52,'[1]シフト記号表（勤務時間帯）'!$C$6:$U$35,19,FALSE))</f>
        <v/>
      </c>
      <c r="AL54" s="93" t="str">
        <f>IF(AL52="","",VLOOKUP(AL52,'[1]シフト記号表（勤務時間帯）'!$C$6:$U$35,19,FALSE))</f>
        <v/>
      </c>
      <c r="AM54" s="94" t="str">
        <f>IF(AM52="","",VLOOKUP(AM52,'[1]シフト記号表（勤務時間帯）'!$C$6:$U$35,19,FALSE))</f>
        <v/>
      </c>
      <c r="AN54" s="92" t="str">
        <f>IF(AN52="","",VLOOKUP(AN52,'[1]シフト記号表（勤務時間帯）'!$C$6:$U$35,19,FALSE))</f>
        <v/>
      </c>
      <c r="AO54" s="93" t="str">
        <f>IF(AO52="","",VLOOKUP(AO52,'[1]シフト記号表（勤務時間帯）'!$C$6:$U$35,19,FALSE))</f>
        <v/>
      </c>
      <c r="AP54" s="93" t="str">
        <f>IF(AP52="","",VLOOKUP(AP52,'[1]シフト記号表（勤務時間帯）'!$C$6:$U$35,19,FALSE))</f>
        <v/>
      </c>
      <c r="AQ54" s="93" t="str">
        <f>IF(AQ52="","",VLOOKUP(AQ52,'[1]シフト記号表（勤務時間帯）'!$C$6:$U$35,19,FALSE))</f>
        <v/>
      </c>
      <c r="AR54" s="93" t="str">
        <f>IF(AR52="","",VLOOKUP(AR52,'[1]シフト記号表（勤務時間帯）'!$C$6:$U$35,19,FALSE))</f>
        <v/>
      </c>
      <c r="AS54" s="93" t="str">
        <f>IF(AS52="","",VLOOKUP(AS52,'[1]シフト記号表（勤務時間帯）'!$C$6:$U$35,19,FALSE))</f>
        <v/>
      </c>
      <c r="AT54" s="94" t="str">
        <f>IF(AT52="","",VLOOKUP(AT52,'[1]シフト記号表（勤務時間帯）'!$C$6:$U$35,19,FALSE))</f>
        <v/>
      </c>
      <c r="AU54" s="92" t="str">
        <f>IF(AU52="","",VLOOKUP(AU52,'[1]シフト記号表（勤務時間帯）'!$C$6:$U$35,19,FALSE))</f>
        <v/>
      </c>
      <c r="AV54" s="93" t="str">
        <f>IF(AV52="","",VLOOKUP(AV52,'[1]シフト記号表（勤務時間帯）'!$C$6:$U$35,19,FALSE))</f>
        <v/>
      </c>
      <c r="AW54" s="93" t="str">
        <f>IF(AW52="","",VLOOKUP(AW52,'[1]シフト記号表（勤務時間帯）'!$C$6:$U$35,19,FALSE))</f>
        <v/>
      </c>
      <c r="AX54" s="682">
        <f>IF($BB$3="４週",SUM(S54:AT54),IF($BB$3="暦月",SUM(S54:AW54),""))</f>
        <v>0</v>
      </c>
      <c r="AY54" s="683"/>
      <c r="AZ54" s="684">
        <f>IF($BB$3="４週",AX54/4,IF($BB$3="暦月",'[1]認知症対応型通所（1枚版）'!AX54/('[1]認知症対応型通所（1枚版）'!$BB$8/7),""))</f>
        <v>0</v>
      </c>
      <c r="BA54" s="685"/>
      <c r="BB54" s="700"/>
      <c r="BC54" s="701"/>
      <c r="BD54" s="701"/>
      <c r="BE54" s="701"/>
      <c r="BF54" s="702"/>
    </row>
    <row r="55" spans="2:58" ht="20.25" customHeight="1">
      <c r="B55" s="632">
        <f>B52+1</f>
        <v>12</v>
      </c>
      <c r="C55" s="634"/>
      <c r="D55" s="635"/>
      <c r="E55" s="636"/>
      <c r="F55" s="95"/>
      <c r="G55" s="643"/>
      <c r="H55" s="646"/>
      <c r="I55" s="647"/>
      <c r="J55" s="647"/>
      <c r="K55" s="648"/>
      <c r="L55" s="653"/>
      <c r="M55" s="654"/>
      <c r="N55" s="654"/>
      <c r="O55" s="655"/>
      <c r="P55" s="662" t="s">
        <v>449</v>
      </c>
      <c r="Q55" s="663"/>
      <c r="R55" s="664"/>
      <c r="S55" s="84"/>
      <c r="T55" s="85"/>
      <c r="U55" s="85"/>
      <c r="V55" s="85"/>
      <c r="W55" s="85"/>
      <c r="X55" s="85"/>
      <c r="Y55" s="86"/>
      <c r="Z55" s="84"/>
      <c r="AA55" s="85"/>
      <c r="AB55" s="85"/>
      <c r="AC55" s="85"/>
      <c r="AD55" s="85"/>
      <c r="AE55" s="85"/>
      <c r="AF55" s="86"/>
      <c r="AG55" s="84"/>
      <c r="AH55" s="85"/>
      <c r="AI55" s="85"/>
      <c r="AJ55" s="85"/>
      <c r="AK55" s="85"/>
      <c r="AL55" s="85"/>
      <c r="AM55" s="86"/>
      <c r="AN55" s="84"/>
      <c r="AO55" s="85"/>
      <c r="AP55" s="85"/>
      <c r="AQ55" s="85"/>
      <c r="AR55" s="85"/>
      <c r="AS55" s="85"/>
      <c r="AT55" s="86"/>
      <c r="AU55" s="84"/>
      <c r="AV55" s="85"/>
      <c r="AW55" s="85"/>
      <c r="AX55" s="665"/>
      <c r="AY55" s="666"/>
      <c r="AZ55" s="667"/>
      <c r="BA55" s="668"/>
      <c r="BB55" s="669"/>
      <c r="BC55" s="654"/>
      <c r="BD55" s="654"/>
      <c r="BE55" s="654"/>
      <c r="BF55" s="655"/>
    </row>
    <row r="56" spans="2:58" ht="20.25" customHeight="1">
      <c r="B56" s="632"/>
      <c r="C56" s="637"/>
      <c r="D56" s="638"/>
      <c r="E56" s="639"/>
      <c r="F56" s="87"/>
      <c r="G56" s="644"/>
      <c r="H56" s="649"/>
      <c r="I56" s="647"/>
      <c r="J56" s="647"/>
      <c r="K56" s="648"/>
      <c r="L56" s="656"/>
      <c r="M56" s="657"/>
      <c r="N56" s="657"/>
      <c r="O56" s="658"/>
      <c r="P56" s="672" t="s">
        <v>452</v>
      </c>
      <c r="Q56" s="673"/>
      <c r="R56" s="674"/>
      <c r="S56" s="88" t="str">
        <f>IF(S55="","",VLOOKUP(S55,'[1]シフト記号表（勤務時間帯）'!$C$6:$K$35,9,FALSE))</f>
        <v/>
      </c>
      <c r="T56" s="89" t="str">
        <f>IF(T55="","",VLOOKUP(T55,'[1]シフト記号表（勤務時間帯）'!$C$6:$K$35,9,FALSE))</f>
        <v/>
      </c>
      <c r="U56" s="89" t="str">
        <f>IF(U55="","",VLOOKUP(U55,'[1]シフト記号表（勤務時間帯）'!$C$6:$K$35,9,FALSE))</f>
        <v/>
      </c>
      <c r="V56" s="89" t="str">
        <f>IF(V55="","",VLOOKUP(V55,'[1]シフト記号表（勤務時間帯）'!$C$6:$K$35,9,FALSE))</f>
        <v/>
      </c>
      <c r="W56" s="89" t="str">
        <f>IF(W55="","",VLOOKUP(W55,'[1]シフト記号表（勤務時間帯）'!$C$6:$K$35,9,FALSE))</f>
        <v/>
      </c>
      <c r="X56" s="89" t="str">
        <f>IF(X55="","",VLOOKUP(X55,'[1]シフト記号表（勤務時間帯）'!$C$6:$K$35,9,FALSE))</f>
        <v/>
      </c>
      <c r="Y56" s="90" t="str">
        <f>IF(Y55="","",VLOOKUP(Y55,'[1]シフト記号表（勤務時間帯）'!$C$6:$K$35,9,FALSE))</f>
        <v/>
      </c>
      <c r="Z56" s="88" t="str">
        <f>IF(Z55="","",VLOOKUP(Z55,'[1]シフト記号表（勤務時間帯）'!$C$6:$K$35,9,FALSE))</f>
        <v/>
      </c>
      <c r="AA56" s="89" t="str">
        <f>IF(AA55="","",VLOOKUP(AA55,'[1]シフト記号表（勤務時間帯）'!$C$6:$K$35,9,FALSE))</f>
        <v/>
      </c>
      <c r="AB56" s="89" t="str">
        <f>IF(AB55="","",VLOOKUP(AB55,'[1]シフト記号表（勤務時間帯）'!$C$6:$K$35,9,FALSE))</f>
        <v/>
      </c>
      <c r="AC56" s="89" t="str">
        <f>IF(AC55="","",VLOOKUP(AC55,'[1]シフト記号表（勤務時間帯）'!$C$6:$K$35,9,FALSE))</f>
        <v/>
      </c>
      <c r="AD56" s="89" t="str">
        <f>IF(AD55="","",VLOOKUP(AD55,'[1]シフト記号表（勤務時間帯）'!$C$6:$K$35,9,FALSE))</f>
        <v/>
      </c>
      <c r="AE56" s="89" t="str">
        <f>IF(AE55="","",VLOOKUP(AE55,'[1]シフト記号表（勤務時間帯）'!$C$6:$K$35,9,FALSE))</f>
        <v/>
      </c>
      <c r="AF56" s="90" t="str">
        <f>IF(AF55="","",VLOOKUP(AF55,'[1]シフト記号表（勤務時間帯）'!$C$6:$K$35,9,FALSE))</f>
        <v/>
      </c>
      <c r="AG56" s="88" t="str">
        <f>IF(AG55="","",VLOOKUP(AG55,'[1]シフト記号表（勤務時間帯）'!$C$6:$K$35,9,FALSE))</f>
        <v/>
      </c>
      <c r="AH56" s="89" t="str">
        <f>IF(AH55="","",VLOOKUP(AH55,'[1]シフト記号表（勤務時間帯）'!$C$6:$K$35,9,FALSE))</f>
        <v/>
      </c>
      <c r="AI56" s="89" t="str">
        <f>IF(AI55="","",VLOOKUP(AI55,'[1]シフト記号表（勤務時間帯）'!$C$6:$K$35,9,FALSE))</f>
        <v/>
      </c>
      <c r="AJ56" s="89" t="str">
        <f>IF(AJ55="","",VLOOKUP(AJ55,'[1]シフト記号表（勤務時間帯）'!$C$6:$K$35,9,FALSE))</f>
        <v/>
      </c>
      <c r="AK56" s="89" t="str">
        <f>IF(AK55="","",VLOOKUP(AK55,'[1]シフト記号表（勤務時間帯）'!$C$6:$K$35,9,FALSE))</f>
        <v/>
      </c>
      <c r="AL56" s="89" t="str">
        <f>IF(AL55="","",VLOOKUP(AL55,'[1]シフト記号表（勤務時間帯）'!$C$6:$K$35,9,FALSE))</f>
        <v/>
      </c>
      <c r="AM56" s="90" t="str">
        <f>IF(AM55="","",VLOOKUP(AM55,'[1]シフト記号表（勤務時間帯）'!$C$6:$K$35,9,FALSE))</f>
        <v/>
      </c>
      <c r="AN56" s="88" t="str">
        <f>IF(AN55="","",VLOOKUP(AN55,'[1]シフト記号表（勤務時間帯）'!$C$6:$K$35,9,FALSE))</f>
        <v/>
      </c>
      <c r="AO56" s="89" t="str">
        <f>IF(AO55="","",VLOOKUP(AO55,'[1]シフト記号表（勤務時間帯）'!$C$6:$K$35,9,FALSE))</f>
        <v/>
      </c>
      <c r="AP56" s="89" t="str">
        <f>IF(AP55="","",VLOOKUP(AP55,'[1]シフト記号表（勤務時間帯）'!$C$6:$K$35,9,FALSE))</f>
        <v/>
      </c>
      <c r="AQ56" s="89" t="str">
        <f>IF(AQ55="","",VLOOKUP(AQ55,'[1]シフト記号表（勤務時間帯）'!$C$6:$K$35,9,FALSE))</f>
        <v/>
      </c>
      <c r="AR56" s="89" t="str">
        <f>IF(AR55="","",VLOOKUP(AR55,'[1]シフト記号表（勤務時間帯）'!$C$6:$K$35,9,FALSE))</f>
        <v/>
      </c>
      <c r="AS56" s="89" t="str">
        <f>IF(AS55="","",VLOOKUP(AS55,'[1]シフト記号表（勤務時間帯）'!$C$6:$K$35,9,FALSE))</f>
        <v/>
      </c>
      <c r="AT56" s="90" t="str">
        <f>IF(AT55="","",VLOOKUP(AT55,'[1]シフト記号表（勤務時間帯）'!$C$6:$K$35,9,FALSE))</f>
        <v/>
      </c>
      <c r="AU56" s="88" t="str">
        <f>IF(AU55="","",VLOOKUP(AU55,'[1]シフト記号表（勤務時間帯）'!$C$6:$K$35,9,FALSE))</f>
        <v/>
      </c>
      <c r="AV56" s="89" t="str">
        <f>IF(AV55="","",VLOOKUP(AV55,'[1]シフト記号表（勤務時間帯）'!$C$6:$K$35,9,FALSE))</f>
        <v/>
      </c>
      <c r="AW56" s="89" t="str">
        <f>IF(AW55="","",VLOOKUP(AW55,'[1]シフト記号表（勤務時間帯）'!$C$6:$K$35,9,FALSE))</f>
        <v/>
      </c>
      <c r="AX56" s="675">
        <f>IF($BB$3="４週",SUM(S56:AT56),IF($BB$3="暦月",SUM(S56:AW56),""))</f>
        <v>0</v>
      </c>
      <c r="AY56" s="676"/>
      <c r="AZ56" s="677">
        <f>IF($BB$3="４週",AX56/4,IF($BB$3="暦月",'[1]認知症対応型通所（1枚版）'!AX56/('[1]認知症対応型通所（1枚版）'!$BB$8/7),""))</f>
        <v>0</v>
      </c>
      <c r="BA56" s="678"/>
      <c r="BB56" s="670"/>
      <c r="BC56" s="657"/>
      <c r="BD56" s="657"/>
      <c r="BE56" s="657"/>
      <c r="BF56" s="658"/>
    </row>
    <row r="57" spans="2:58" ht="20.25" customHeight="1">
      <c r="B57" s="632"/>
      <c r="C57" s="640"/>
      <c r="D57" s="641"/>
      <c r="E57" s="642"/>
      <c r="F57" s="87">
        <f>C55</f>
        <v>0</v>
      </c>
      <c r="G57" s="686"/>
      <c r="H57" s="649"/>
      <c r="I57" s="647"/>
      <c r="J57" s="647"/>
      <c r="K57" s="648"/>
      <c r="L57" s="687"/>
      <c r="M57" s="688"/>
      <c r="N57" s="688"/>
      <c r="O57" s="689"/>
      <c r="P57" s="691" t="s">
        <v>453</v>
      </c>
      <c r="Q57" s="692"/>
      <c r="R57" s="693"/>
      <c r="S57" s="92" t="str">
        <f>IF(S55="","",VLOOKUP(S55,'[1]シフト記号表（勤務時間帯）'!$C$6:$U$35,19,FALSE))</f>
        <v/>
      </c>
      <c r="T57" s="93" t="str">
        <f>IF(T55="","",VLOOKUP(T55,'[1]シフト記号表（勤務時間帯）'!$C$6:$U$35,19,FALSE))</f>
        <v/>
      </c>
      <c r="U57" s="93" t="str">
        <f>IF(U55="","",VLOOKUP(U55,'[1]シフト記号表（勤務時間帯）'!$C$6:$U$35,19,FALSE))</f>
        <v/>
      </c>
      <c r="V57" s="93" t="str">
        <f>IF(V55="","",VLOOKUP(V55,'[1]シフト記号表（勤務時間帯）'!$C$6:$U$35,19,FALSE))</f>
        <v/>
      </c>
      <c r="W57" s="93" t="str">
        <f>IF(W55="","",VLOOKUP(W55,'[1]シフト記号表（勤務時間帯）'!$C$6:$U$35,19,FALSE))</f>
        <v/>
      </c>
      <c r="X57" s="93" t="str">
        <f>IF(X55="","",VLOOKUP(X55,'[1]シフト記号表（勤務時間帯）'!$C$6:$U$35,19,FALSE))</f>
        <v/>
      </c>
      <c r="Y57" s="94" t="str">
        <f>IF(Y55="","",VLOOKUP(Y55,'[1]シフト記号表（勤務時間帯）'!$C$6:$U$35,19,FALSE))</f>
        <v/>
      </c>
      <c r="Z57" s="92" t="str">
        <f>IF(Z55="","",VLOOKUP(Z55,'[1]シフト記号表（勤務時間帯）'!$C$6:$U$35,19,FALSE))</f>
        <v/>
      </c>
      <c r="AA57" s="93" t="str">
        <f>IF(AA55="","",VLOOKUP(AA55,'[1]シフト記号表（勤務時間帯）'!$C$6:$U$35,19,FALSE))</f>
        <v/>
      </c>
      <c r="AB57" s="93" t="str">
        <f>IF(AB55="","",VLOOKUP(AB55,'[1]シフト記号表（勤務時間帯）'!$C$6:$U$35,19,FALSE))</f>
        <v/>
      </c>
      <c r="AC57" s="93" t="str">
        <f>IF(AC55="","",VLOOKUP(AC55,'[1]シフト記号表（勤務時間帯）'!$C$6:$U$35,19,FALSE))</f>
        <v/>
      </c>
      <c r="AD57" s="93" t="str">
        <f>IF(AD55="","",VLOOKUP(AD55,'[1]シフト記号表（勤務時間帯）'!$C$6:$U$35,19,FALSE))</f>
        <v/>
      </c>
      <c r="AE57" s="93" t="str">
        <f>IF(AE55="","",VLOOKUP(AE55,'[1]シフト記号表（勤務時間帯）'!$C$6:$U$35,19,FALSE))</f>
        <v/>
      </c>
      <c r="AF57" s="94" t="str">
        <f>IF(AF55="","",VLOOKUP(AF55,'[1]シフト記号表（勤務時間帯）'!$C$6:$U$35,19,FALSE))</f>
        <v/>
      </c>
      <c r="AG57" s="92" t="str">
        <f>IF(AG55="","",VLOOKUP(AG55,'[1]シフト記号表（勤務時間帯）'!$C$6:$U$35,19,FALSE))</f>
        <v/>
      </c>
      <c r="AH57" s="93" t="str">
        <f>IF(AH55="","",VLOOKUP(AH55,'[1]シフト記号表（勤務時間帯）'!$C$6:$U$35,19,FALSE))</f>
        <v/>
      </c>
      <c r="AI57" s="93" t="str">
        <f>IF(AI55="","",VLOOKUP(AI55,'[1]シフト記号表（勤務時間帯）'!$C$6:$U$35,19,FALSE))</f>
        <v/>
      </c>
      <c r="AJ57" s="93" t="str">
        <f>IF(AJ55="","",VLOOKUP(AJ55,'[1]シフト記号表（勤務時間帯）'!$C$6:$U$35,19,FALSE))</f>
        <v/>
      </c>
      <c r="AK57" s="93" t="str">
        <f>IF(AK55="","",VLOOKUP(AK55,'[1]シフト記号表（勤務時間帯）'!$C$6:$U$35,19,FALSE))</f>
        <v/>
      </c>
      <c r="AL57" s="93" t="str">
        <f>IF(AL55="","",VLOOKUP(AL55,'[1]シフト記号表（勤務時間帯）'!$C$6:$U$35,19,FALSE))</f>
        <v/>
      </c>
      <c r="AM57" s="94" t="str">
        <f>IF(AM55="","",VLOOKUP(AM55,'[1]シフト記号表（勤務時間帯）'!$C$6:$U$35,19,FALSE))</f>
        <v/>
      </c>
      <c r="AN57" s="92" t="str">
        <f>IF(AN55="","",VLOOKUP(AN55,'[1]シフト記号表（勤務時間帯）'!$C$6:$U$35,19,FALSE))</f>
        <v/>
      </c>
      <c r="AO57" s="93" t="str">
        <f>IF(AO55="","",VLOOKUP(AO55,'[1]シフト記号表（勤務時間帯）'!$C$6:$U$35,19,FALSE))</f>
        <v/>
      </c>
      <c r="AP57" s="93" t="str">
        <f>IF(AP55="","",VLOOKUP(AP55,'[1]シフト記号表（勤務時間帯）'!$C$6:$U$35,19,FALSE))</f>
        <v/>
      </c>
      <c r="AQ57" s="93" t="str">
        <f>IF(AQ55="","",VLOOKUP(AQ55,'[1]シフト記号表（勤務時間帯）'!$C$6:$U$35,19,FALSE))</f>
        <v/>
      </c>
      <c r="AR57" s="93" t="str">
        <f>IF(AR55="","",VLOOKUP(AR55,'[1]シフト記号表（勤務時間帯）'!$C$6:$U$35,19,FALSE))</f>
        <v/>
      </c>
      <c r="AS57" s="93" t="str">
        <f>IF(AS55="","",VLOOKUP(AS55,'[1]シフト記号表（勤務時間帯）'!$C$6:$U$35,19,FALSE))</f>
        <v/>
      </c>
      <c r="AT57" s="94" t="str">
        <f>IF(AT55="","",VLOOKUP(AT55,'[1]シフト記号表（勤務時間帯）'!$C$6:$U$35,19,FALSE))</f>
        <v/>
      </c>
      <c r="AU57" s="92" t="str">
        <f>IF(AU55="","",VLOOKUP(AU55,'[1]シフト記号表（勤務時間帯）'!$C$6:$U$35,19,FALSE))</f>
        <v/>
      </c>
      <c r="AV57" s="93" t="str">
        <f>IF(AV55="","",VLOOKUP(AV55,'[1]シフト記号表（勤務時間帯）'!$C$6:$U$35,19,FALSE))</f>
        <v/>
      </c>
      <c r="AW57" s="93" t="str">
        <f>IF(AW55="","",VLOOKUP(AW55,'[1]シフト記号表（勤務時間帯）'!$C$6:$U$35,19,FALSE))</f>
        <v/>
      </c>
      <c r="AX57" s="682">
        <f>IF($BB$3="４週",SUM(S57:AT57),IF($BB$3="暦月",SUM(S57:AW57),""))</f>
        <v>0</v>
      </c>
      <c r="AY57" s="683"/>
      <c r="AZ57" s="684">
        <f>IF($BB$3="４週",AX57/4,IF($BB$3="暦月",'[1]認知症対応型通所（1枚版）'!AX57/('[1]認知症対応型通所（1枚版）'!$BB$8/7),""))</f>
        <v>0</v>
      </c>
      <c r="BA57" s="685"/>
      <c r="BB57" s="690"/>
      <c r="BC57" s="688"/>
      <c r="BD57" s="688"/>
      <c r="BE57" s="688"/>
      <c r="BF57" s="689"/>
    </row>
    <row r="58" spans="2:58" ht="20.25" customHeight="1">
      <c r="B58" s="632">
        <f>B55+1</f>
        <v>13</v>
      </c>
      <c r="C58" s="634"/>
      <c r="D58" s="635"/>
      <c r="E58" s="636"/>
      <c r="F58" s="95"/>
      <c r="G58" s="643"/>
      <c r="H58" s="646"/>
      <c r="I58" s="647"/>
      <c r="J58" s="647"/>
      <c r="K58" s="648"/>
      <c r="L58" s="653"/>
      <c r="M58" s="654"/>
      <c r="N58" s="654"/>
      <c r="O58" s="655"/>
      <c r="P58" s="662" t="s">
        <v>449</v>
      </c>
      <c r="Q58" s="663"/>
      <c r="R58" s="664"/>
      <c r="S58" s="84"/>
      <c r="T58" s="85"/>
      <c r="U58" s="85"/>
      <c r="V58" s="85"/>
      <c r="W58" s="85"/>
      <c r="X58" s="85"/>
      <c r="Y58" s="86"/>
      <c r="Z58" s="84"/>
      <c r="AA58" s="85"/>
      <c r="AB58" s="85"/>
      <c r="AC58" s="85"/>
      <c r="AD58" s="85"/>
      <c r="AE58" s="85"/>
      <c r="AF58" s="86"/>
      <c r="AG58" s="84"/>
      <c r="AH58" s="85"/>
      <c r="AI58" s="85"/>
      <c r="AJ58" s="85"/>
      <c r="AK58" s="85"/>
      <c r="AL58" s="85"/>
      <c r="AM58" s="86"/>
      <c r="AN58" s="84"/>
      <c r="AO58" s="85"/>
      <c r="AP58" s="85"/>
      <c r="AQ58" s="85"/>
      <c r="AR58" s="85"/>
      <c r="AS58" s="85"/>
      <c r="AT58" s="86"/>
      <c r="AU58" s="84"/>
      <c r="AV58" s="85"/>
      <c r="AW58" s="85"/>
      <c r="AX58" s="665"/>
      <c r="AY58" s="666"/>
      <c r="AZ58" s="667"/>
      <c r="BA58" s="668"/>
      <c r="BB58" s="669"/>
      <c r="BC58" s="654"/>
      <c r="BD58" s="654"/>
      <c r="BE58" s="654"/>
      <c r="BF58" s="655"/>
    </row>
    <row r="59" spans="2:58" ht="20.25" customHeight="1">
      <c r="B59" s="632"/>
      <c r="C59" s="637"/>
      <c r="D59" s="638"/>
      <c r="E59" s="639"/>
      <c r="F59" s="87"/>
      <c r="G59" s="644"/>
      <c r="H59" s="649"/>
      <c r="I59" s="647"/>
      <c r="J59" s="647"/>
      <c r="K59" s="648"/>
      <c r="L59" s="656"/>
      <c r="M59" s="657"/>
      <c r="N59" s="657"/>
      <c r="O59" s="658"/>
      <c r="P59" s="672" t="s">
        <v>452</v>
      </c>
      <c r="Q59" s="673"/>
      <c r="R59" s="674"/>
      <c r="S59" s="88" t="str">
        <f>IF(S58="","",VLOOKUP(S58,'[1]シフト記号表（勤務時間帯）'!$C$6:$K$35,9,FALSE))</f>
        <v/>
      </c>
      <c r="T59" s="89" t="str">
        <f>IF(T58="","",VLOOKUP(T58,'[1]シフト記号表（勤務時間帯）'!$C$6:$K$35,9,FALSE))</f>
        <v/>
      </c>
      <c r="U59" s="89" t="str">
        <f>IF(U58="","",VLOOKUP(U58,'[1]シフト記号表（勤務時間帯）'!$C$6:$K$35,9,FALSE))</f>
        <v/>
      </c>
      <c r="V59" s="89" t="str">
        <f>IF(V58="","",VLOOKUP(V58,'[1]シフト記号表（勤務時間帯）'!$C$6:$K$35,9,FALSE))</f>
        <v/>
      </c>
      <c r="W59" s="89" t="str">
        <f>IF(W58="","",VLOOKUP(W58,'[1]シフト記号表（勤務時間帯）'!$C$6:$K$35,9,FALSE))</f>
        <v/>
      </c>
      <c r="X59" s="89" t="str">
        <f>IF(X58="","",VLOOKUP(X58,'[1]シフト記号表（勤務時間帯）'!$C$6:$K$35,9,FALSE))</f>
        <v/>
      </c>
      <c r="Y59" s="90" t="str">
        <f>IF(Y58="","",VLOOKUP(Y58,'[1]シフト記号表（勤務時間帯）'!$C$6:$K$35,9,FALSE))</f>
        <v/>
      </c>
      <c r="Z59" s="88" t="str">
        <f>IF(Z58="","",VLOOKUP(Z58,'[1]シフト記号表（勤務時間帯）'!$C$6:$K$35,9,FALSE))</f>
        <v/>
      </c>
      <c r="AA59" s="89" t="str">
        <f>IF(AA58="","",VLOOKUP(AA58,'[1]シフト記号表（勤務時間帯）'!$C$6:$K$35,9,FALSE))</f>
        <v/>
      </c>
      <c r="AB59" s="89" t="str">
        <f>IF(AB58="","",VLOOKUP(AB58,'[1]シフト記号表（勤務時間帯）'!$C$6:$K$35,9,FALSE))</f>
        <v/>
      </c>
      <c r="AC59" s="89" t="str">
        <f>IF(AC58="","",VLOOKUP(AC58,'[1]シフト記号表（勤務時間帯）'!$C$6:$K$35,9,FALSE))</f>
        <v/>
      </c>
      <c r="AD59" s="89" t="str">
        <f>IF(AD58="","",VLOOKUP(AD58,'[1]シフト記号表（勤務時間帯）'!$C$6:$K$35,9,FALSE))</f>
        <v/>
      </c>
      <c r="AE59" s="89" t="str">
        <f>IF(AE58="","",VLOOKUP(AE58,'[1]シフト記号表（勤務時間帯）'!$C$6:$K$35,9,FALSE))</f>
        <v/>
      </c>
      <c r="AF59" s="90" t="str">
        <f>IF(AF58="","",VLOOKUP(AF58,'[1]シフト記号表（勤務時間帯）'!$C$6:$K$35,9,FALSE))</f>
        <v/>
      </c>
      <c r="AG59" s="88" t="str">
        <f>IF(AG58="","",VLOOKUP(AG58,'[1]シフト記号表（勤務時間帯）'!$C$6:$K$35,9,FALSE))</f>
        <v/>
      </c>
      <c r="AH59" s="89" t="str">
        <f>IF(AH58="","",VLOOKUP(AH58,'[1]シフト記号表（勤務時間帯）'!$C$6:$K$35,9,FALSE))</f>
        <v/>
      </c>
      <c r="AI59" s="89" t="str">
        <f>IF(AI58="","",VLOOKUP(AI58,'[1]シフト記号表（勤務時間帯）'!$C$6:$K$35,9,FALSE))</f>
        <v/>
      </c>
      <c r="AJ59" s="89" t="str">
        <f>IF(AJ58="","",VLOOKUP(AJ58,'[1]シフト記号表（勤務時間帯）'!$C$6:$K$35,9,FALSE))</f>
        <v/>
      </c>
      <c r="AK59" s="89" t="str">
        <f>IF(AK58="","",VLOOKUP(AK58,'[1]シフト記号表（勤務時間帯）'!$C$6:$K$35,9,FALSE))</f>
        <v/>
      </c>
      <c r="AL59" s="89" t="str">
        <f>IF(AL58="","",VLOOKUP(AL58,'[1]シフト記号表（勤務時間帯）'!$C$6:$K$35,9,FALSE))</f>
        <v/>
      </c>
      <c r="AM59" s="90" t="str">
        <f>IF(AM58="","",VLOOKUP(AM58,'[1]シフト記号表（勤務時間帯）'!$C$6:$K$35,9,FALSE))</f>
        <v/>
      </c>
      <c r="AN59" s="88" t="str">
        <f>IF(AN58="","",VLOOKUP(AN58,'[1]シフト記号表（勤務時間帯）'!$C$6:$K$35,9,FALSE))</f>
        <v/>
      </c>
      <c r="AO59" s="89" t="str">
        <f>IF(AO58="","",VLOOKUP(AO58,'[1]シフト記号表（勤務時間帯）'!$C$6:$K$35,9,FALSE))</f>
        <v/>
      </c>
      <c r="AP59" s="89" t="str">
        <f>IF(AP58="","",VLOOKUP(AP58,'[1]シフト記号表（勤務時間帯）'!$C$6:$K$35,9,FALSE))</f>
        <v/>
      </c>
      <c r="AQ59" s="89" t="str">
        <f>IF(AQ58="","",VLOOKUP(AQ58,'[1]シフト記号表（勤務時間帯）'!$C$6:$K$35,9,FALSE))</f>
        <v/>
      </c>
      <c r="AR59" s="89" t="str">
        <f>IF(AR58="","",VLOOKUP(AR58,'[1]シフト記号表（勤務時間帯）'!$C$6:$K$35,9,FALSE))</f>
        <v/>
      </c>
      <c r="AS59" s="89" t="str">
        <f>IF(AS58="","",VLOOKUP(AS58,'[1]シフト記号表（勤務時間帯）'!$C$6:$K$35,9,FALSE))</f>
        <v/>
      </c>
      <c r="AT59" s="90" t="str">
        <f>IF(AT58="","",VLOOKUP(AT58,'[1]シフト記号表（勤務時間帯）'!$C$6:$K$35,9,FALSE))</f>
        <v/>
      </c>
      <c r="AU59" s="88" t="str">
        <f>IF(AU58="","",VLOOKUP(AU58,'[1]シフト記号表（勤務時間帯）'!$C$6:$K$35,9,FALSE))</f>
        <v/>
      </c>
      <c r="AV59" s="89" t="str">
        <f>IF(AV58="","",VLOOKUP(AV58,'[1]シフト記号表（勤務時間帯）'!$C$6:$K$35,9,FALSE))</f>
        <v/>
      </c>
      <c r="AW59" s="89" t="str">
        <f>IF(AW58="","",VLOOKUP(AW58,'[1]シフト記号表（勤務時間帯）'!$C$6:$K$35,9,FALSE))</f>
        <v/>
      </c>
      <c r="AX59" s="675">
        <f>IF($BB$3="４週",SUM(S59:AT59),IF($BB$3="暦月",SUM(S59:AW59),""))</f>
        <v>0</v>
      </c>
      <c r="AY59" s="676"/>
      <c r="AZ59" s="677">
        <f>IF($BB$3="４週",AX59/4,IF($BB$3="暦月",'[1]認知症対応型通所（1枚版）'!AX59/('[1]認知症対応型通所（1枚版）'!$BB$8/7),""))</f>
        <v>0</v>
      </c>
      <c r="BA59" s="678"/>
      <c r="BB59" s="670"/>
      <c r="BC59" s="657"/>
      <c r="BD59" s="657"/>
      <c r="BE59" s="657"/>
      <c r="BF59" s="658"/>
    </row>
    <row r="60" spans="2:58" ht="20.25" customHeight="1" thickBot="1">
      <c r="B60" s="633"/>
      <c r="C60" s="640"/>
      <c r="D60" s="641"/>
      <c r="E60" s="642"/>
      <c r="F60" s="96">
        <f>C58</f>
        <v>0</v>
      </c>
      <c r="G60" s="645"/>
      <c r="H60" s="650"/>
      <c r="I60" s="651"/>
      <c r="J60" s="651"/>
      <c r="K60" s="652"/>
      <c r="L60" s="659"/>
      <c r="M60" s="660"/>
      <c r="N60" s="660"/>
      <c r="O60" s="661"/>
      <c r="P60" s="679" t="s">
        <v>453</v>
      </c>
      <c r="Q60" s="680"/>
      <c r="R60" s="681"/>
      <c r="S60" s="92" t="str">
        <f>IF(S58="","",VLOOKUP(S58,'[1]シフト記号表（勤務時間帯）'!$C$6:$U$35,19,FALSE))</f>
        <v/>
      </c>
      <c r="T60" s="93" t="str">
        <f>IF(T58="","",VLOOKUP(T58,'[1]シフト記号表（勤務時間帯）'!$C$6:$U$35,19,FALSE))</f>
        <v/>
      </c>
      <c r="U60" s="93" t="str">
        <f>IF(U58="","",VLOOKUP(U58,'[1]シフト記号表（勤務時間帯）'!$C$6:$U$35,19,FALSE))</f>
        <v/>
      </c>
      <c r="V60" s="93" t="str">
        <f>IF(V58="","",VLOOKUP(V58,'[1]シフト記号表（勤務時間帯）'!$C$6:$U$35,19,FALSE))</f>
        <v/>
      </c>
      <c r="W60" s="93" t="str">
        <f>IF(W58="","",VLOOKUP(W58,'[1]シフト記号表（勤務時間帯）'!$C$6:$U$35,19,FALSE))</f>
        <v/>
      </c>
      <c r="X60" s="93" t="str">
        <f>IF(X58="","",VLOOKUP(X58,'[1]シフト記号表（勤務時間帯）'!$C$6:$U$35,19,FALSE))</f>
        <v/>
      </c>
      <c r="Y60" s="94" t="str">
        <f>IF(Y58="","",VLOOKUP(Y58,'[1]シフト記号表（勤務時間帯）'!$C$6:$U$35,19,FALSE))</f>
        <v/>
      </c>
      <c r="Z60" s="92" t="str">
        <f>IF(Z58="","",VLOOKUP(Z58,'[1]シフト記号表（勤務時間帯）'!$C$6:$U$35,19,FALSE))</f>
        <v/>
      </c>
      <c r="AA60" s="93" t="str">
        <f>IF(AA58="","",VLOOKUP(AA58,'[1]シフト記号表（勤務時間帯）'!$C$6:$U$35,19,FALSE))</f>
        <v/>
      </c>
      <c r="AB60" s="93" t="str">
        <f>IF(AB58="","",VLOOKUP(AB58,'[1]シフト記号表（勤務時間帯）'!$C$6:$U$35,19,FALSE))</f>
        <v/>
      </c>
      <c r="AC60" s="93" t="str">
        <f>IF(AC58="","",VLOOKUP(AC58,'[1]シフト記号表（勤務時間帯）'!$C$6:$U$35,19,FALSE))</f>
        <v/>
      </c>
      <c r="AD60" s="93" t="str">
        <f>IF(AD58="","",VLOOKUP(AD58,'[1]シフト記号表（勤務時間帯）'!$C$6:$U$35,19,FALSE))</f>
        <v/>
      </c>
      <c r="AE60" s="93" t="str">
        <f>IF(AE58="","",VLOOKUP(AE58,'[1]シフト記号表（勤務時間帯）'!$C$6:$U$35,19,FALSE))</f>
        <v/>
      </c>
      <c r="AF60" s="94" t="str">
        <f>IF(AF58="","",VLOOKUP(AF58,'[1]シフト記号表（勤務時間帯）'!$C$6:$U$35,19,FALSE))</f>
        <v/>
      </c>
      <c r="AG60" s="92" t="str">
        <f>IF(AG58="","",VLOOKUP(AG58,'[1]シフト記号表（勤務時間帯）'!$C$6:$U$35,19,FALSE))</f>
        <v/>
      </c>
      <c r="AH60" s="93" t="str">
        <f>IF(AH58="","",VLOOKUP(AH58,'[1]シフト記号表（勤務時間帯）'!$C$6:$U$35,19,FALSE))</f>
        <v/>
      </c>
      <c r="AI60" s="93" t="str">
        <f>IF(AI58="","",VLOOKUP(AI58,'[1]シフト記号表（勤務時間帯）'!$C$6:$U$35,19,FALSE))</f>
        <v/>
      </c>
      <c r="AJ60" s="93" t="str">
        <f>IF(AJ58="","",VLOOKUP(AJ58,'[1]シフト記号表（勤務時間帯）'!$C$6:$U$35,19,FALSE))</f>
        <v/>
      </c>
      <c r="AK60" s="93" t="str">
        <f>IF(AK58="","",VLOOKUP(AK58,'[1]シフト記号表（勤務時間帯）'!$C$6:$U$35,19,FALSE))</f>
        <v/>
      </c>
      <c r="AL60" s="93" t="str">
        <f>IF(AL58="","",VLOOKUP(AL58,'[1]シフト記号表（勤務時間帯）'!$C$6:$U$35,19,FALSE))</f>
        <v/>
      </c>
      <c r="AM60" s="94" t="str">
        <f>IF(AM58="","",VLOOKUP(AM58,'[1]シフト記号表（勤務時間帯）'!$C$6:$U$35,19,FALSE))</f>
        <v/>
      </c>
      <c r="AN60" s="92" t="str">
        <f>IF(AN58="","",VLOOKUP(AN58,'[1]シフト記号表（勤務時間帯）'!$C$6:$U$35,19,FALSE))</f>
        <v/>
      </c>
      <c r="AO60" s="93" t="str">
        <f>IF(AO58="","",VLOOKUP(AO58,'[1]シフト記号表（勤務時間帯）'!$C$6:$U$35,19,FALSE))</f>
        <v/>
      </c>
      <c r="AP60" s="93" t="str">
        <f>IF(AP58="","",VLOOKUP(AP58,'[1]シフト記号表（勤務時間帯）'!$C$6:$U$35,19,FALSE))</f>
        <v/>
      </c>
      <c r="AQ60" s="93" t="str">
        <f>IF(AQ58="","",VLOOKUP(AQ58,'[1]シフト記号表（勤務時間帯）'!$C$6:$U$35,19,FALSE))</f>
        <v/>
      </c>
      <c r="AR60" s="93" t="str">
        <f>IF(AR58="","",VLOOKUP(AR58,'[1]シフト記号表（勤務時間帯）'!$C$6:$U$35,19,FALSE))</f>
        <v/>
      </c>
      <c r="AS60" s="93" t="str">
        <f>IF(AS58="","",VLOOKUP(AS58,'[1]シフト記号表（勤務時間帯）'!$C$6:$U$35,19,FALSE))</f>
        <v/>
      </c>
      <c r="AT60" s="94" t="str">
        <f>IF(AT58="","",VLOOKUP(AT58,'[1]シフト記号表（勤務時間帯）'!$C$6:$U$35,19,FALSE))</f>
        <v/>
      </c>
      <c r="AU60" s="92" t="str">
        <f>IF(AU58="","",VLOOKUP(AU58,'[1]シフト記号表（勤務時間帯）'!$C$6:$U$35,19,FALSE))</f>
        <v/>
      </c>
      <c r="AV60" s="93" t="str">
        <f>IF(AV58="","",VLOOKUP(AV58,'[1]シフト記号表（勤務時間帯）'!$C$6:$U$35,19,FALSE))</f>
        <v/>
      </c>
      <c r="AW60" s="93" t="str">
        <f>IF(AW58="","",VLOOKUP(AW58,'[1]シフト記号表（勤務時間帯）'!$C$6:$U$35,19,FALSE))</f>
        <v/>
      </c>
      <c r="AX60" s="682">
        <f>IF($BB$3="４週",SUM(S60:AT60),IF($BB$3="暦月",SUM(S60:AW60),""))</f>
        <v>0</v>
      </c>
      <c r="AY60" s="683"/>
      <c r="AZ60" s="684">
        <f>IF($BB$3="４週",AX60/4,IF($BB$3="暦月",'[1]認知症対応型通所（1枚版）'!AX60/('[1]認知症対応型通所（1枚版）'!$BB$8/7),""))</f>
        <v>0</v>
      </c>
      <c r="BA60" s="685"/>
      <c r="BB60" s="671"/>
      <c r="BC60" s="660"/>
      <c r="BD60" s="660"/>
      <c r="BE60" s="660"/>
      <c r="BF60" s="661"/>
    </row>
    <row r="61" spans="2:58" s="65" customFormat="1" ht="6" customHeight="1" thickBot="1">
      <c r="B61" s="97"/>
      <c r="C61" s="98"/>
      <c r="D61" s="98"/>
      <c r="E61" s="98"/>
      <c r="F61" s="99"/>
      <c r="G61" s="99"/>
      <c r="H61" s="100"/>
      <c r="I61" s="100"/>
      <c r="J61" s="100"/>
      <c r="K61" s="100"/>
      <c r="L61" s="99"/>
      <c r="M61" s="99"/>
      <c r="N61" s="99"/>
      <c r="O61" s="99"/>
      <c r="P61" s="101"/>
      <c r="Q61" s="101"/>
      <c r="R61" s="101"/>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2"/>
      <c r="AY61" s="102"/>
      <c r="AZ61" s="102"/>
      <c r="BA61" s="102"/>
      <c r="BB61" s="99"/>
      <c r="BC61" s="99"/>
      <c r="BD61" s="99"/>
      <c r="BE61" s="99"/>
      <c r="BF61" s="103"/>
    </row>
    <row r="62" spans="2:58" ht="20.100000000000001" customHeight="1">
      <c r="B62" s="104"/>
      <c r="C62" s="105"/>
      <c r="D62" s="105"/>
      <c r="E62" s="105"/>
      <c r="F62" s="106"/>
      <c r="G62" s="583" t="s">
        <v>478</v>
      </c>
      <c r="H62" s="583"/>
      <c r="I62" s="583"/>
      <c r="J62" s="583"/>
      <c r="K62" s="584"/>
      <c r="L62" s="107"/>
      <c r="M62" s="589" t="s">
        <v>454</v>
      </c>
      <c r="N62" s="590"/>
      <c r="O62" s="590"/>
      <c r="P62" s="590"/>
      <c r="Q62" s="590"/>
      <c r="R62" s="591"/>
      <c r="S62" s="108" t="str">
        <f t="shared" ref="S62:AH64" si="1">IF(SUMIF($F$22:$F$60, $M62, S$22:S$60)=0,"",SUMIF($F$22:$F$60, $M62, S$22:S$60))</f>
        <v/>
      </c>
      <c r="T62" s="109" t="str">
        <f t="shared" si="1"/>
        <v/>
      </c>
      <c r="U62" s="109" t="str">
        <f t="shared" si="1"/>
        <v/>
      </c>
      <c r="V62" s="109" t="str">
        <f t="shared" si="1"/>
        <v/>
      </c>
      <c r="W62" s="109" t="str">
        <f t="shared" si="1"/>
        <v/>
      </c>
      <c r="X62" s="109" t="str">
        <f t="shared" si="1"/>
        <v/>
      </c>
      <c r="Y62" s="110" t="str">
        <f t="shared" si="1"/>
        <v/>
      </c>
      <c r="Z62" s="108" t="str">
        <f t="shared" si="1"/>
        <v/>
      </c>
      <c r="AA62" s="109" t="str">
        <f t="shared" si="1"/>
        <v/>
      </c>
      <c r="AB62" s="109" t="str">
        <f t="shared" si="1"/>
        <v/>
      </c>
      <c r="AC62" s="109" t="str">
        <f t="shared" si="1"/>
        <v/>
      </c>
      <c r="AD62" s="109" t="str">
        <f t="shared" si="1"/>
        <v/>
      </c>
      <c r="AE62" s="109" t="str">
        <f t="shared" si="1"/>
        <v/>
      </c>
      <c r="AF62" s="110" t="str">
        <f t="shared" si="1"/>
        <v/>
      </c>
      <c r="AG62" s="108" t="str">
        <f t="shared" si="1"/>
        <v/>
      </c>
      <c r="AH62" s="109" t="str">
        <f t="shared" si="1"/>
        <v/>
      </c>
      <c r="AI62" s="109" t="str">
        <f t="shared" ref="AI62:AW64" si="2">IF(SUMIF($F$22:$F$60, $M62, AI$22:AI$60)=0,"",SUMIF($F$22:$F$60, $M62, AI$22:AI$60))</f>
        <v/>
      </c>
      <c r="AJ62" s="109" t="str">
        <f t="shared" si="2"/>
        <v/>
      </c>
      <c r="AK62" s="109" t="str">
        <f t="shared" si="2"/>
        <v/>
      </c>
      <c r="AL62" s="109" t="str">
        <f t="shared" si="2"/>
        <v/>
      </c>
      <c r="AM62" s="110" t="str">
        <f t="shared" si="2"/>
        <v/>
      </c>
      <c r="AN62" s="108" t="str">
        <f t="shared" si="2"/>
        <v/>
      </c>
      <c r="AO62" s="109" t="str">
        <f t="shared" si="2"/>
        <v/>
      </c>
      <c r="AP62" s="109" t="str">
        <f t="shared" si="2"/>
        <v/>
      </c>
      <c r="AQ62" s="109" t="str">
        <f t="shared" si="2"/>
        <v/>
      </c>
      <c r="AR62" s="109" t="str">
        <f t="shared" si="2"/>
        <v/>
      </c>
      <c r="AS62" s="109" t="str">
        <f t="shared" si="2"/>
        <v/>
      </c>
      <c r="AT62" s="110" t="str">
        <f t="shared" si="2"/>
        <v/>
      </c>
      <c r="AU62" s="108" t="str">
        <f t="shared" si="2"/>
        <v/>
      </c>
      <c r="AV62" s="109" t="str">
        <f t="shared" si="2"/>
        <v/>
      </c>
      <c r="AW62" s="109" t="str">
        <f t="shared" si="2"/>
        <v/>
      </c>
      <c r="AX62" s="592" t="str">
        <f>IF(SUMIF($F$22:$F$60, $M62, AX$22:AX$60)=0,"",SUMIF($F$22:$F$60, $M62, AX$22:AX$60))</f>
        <v/>
      </c>
      <c r="AY62" s="593"/>
      <c r="AZ62" s="594" t="str">
        <f>IF(AX62="","",IF($BB$3="４週",AX62/4,IF($BB$3="暦月",AX62/($BB$8/7),"")))</f>
        <v/>
      </c>
      <c r="BA62" s="595"/>
      <c r="BB62" s="596"/>
      <c r="BC62" s="597"/>
      <c r="BD62" s="597"/>
      <c r="BE62" s="597"/>
      <c r="BF62" s="598"/>
    </row>
    <row r="63" spans="2:58" ht="20.25" customHeight="1">
      <c r="B63" s="111"/>
      <c r="C63" s="112"/>
      <c r="D63" s="112"/>
      <c r="E63" s="112"/>
      <c r="F63" s="113"/>
      <c r="G63" s="585"/>
      <c r="H63" s="585"/>
      <c r="I63" s="585"/>
      <c r="J63" s="585"/>
      <c r="K63" s="586"/>
      <c r="L63" s="114"/>
      <c r="M63" s="605" t="s">
        <v>461</v>
      </c>
      <c r="N63" s="606"/>
      <c r="O63" s="606"/>
      <c r="P63" s="606"/>
      <c r="Q63" s="606"/>
      <c r="R63" s="607"/>
      <c r="S63" s="108" t="str">
        <f t="shared" si="1"/>
        <v/>
      </c>
      <c r="T63" s="109" t="str">
        <f t="shared" si="1"/>
        <v/>
      </c>
      <c r="U63" s="109" t="str">
        <f>IF(SUMIF($F$22:$F$60, $M63, U$22:U$60)=0,"",SUMIF($F$22:$F$60, $M63, U$22:U$60))</f>
        <v/>
      </c>
      <c r="V63" s="109" t="str">
        <f t="shared" si="1"/>
        <v/>
      </c>
      <c r="W63" s="109" t="str">
        <f t="shared" si="1"/>
        <v/>
      </c>
      <c r="X63" s="109" t="str">
        <f t="shared" si="1"/>
        <v/>
      </c>
      <c r="Y63" s="110" t="str">
        <f t="shared" si="1"/>
        <v/>
      </c>
      <c r="Z63" s="108" t="str">
        <f t="shared" si="1"/>
        <v/>
      </c>
      <c r="AA63" s="109" t="str">
        <f t="shared" si="1"/>
        <v/>
      </c>
      <c r="AB63" s="109" t="str">
        <f t="shared" si="1"/>
        <v/>
      </c>
      <c r="AC63" s="109" t="str">
        <f t="shared" si="1"/>
        <v/>
      </c>
      <c r="AD63" s="109" t="str">
        <f t="shared" si="1"/>
        <v/>
      </c>
      <c r="AE63" s="109" t="str">
        <f t="shared" si="1"/>
        <v/>
      </c>
      <c r="AF63" s="110" t="str">
        <f t="shared" si="1"/>
        <v/>
      </c>
      <c r="AG63" s="108" t="str">
        <f t="shared" si="1"/>
        <v/>
      </c>
      <c r="AH63" s="109" t="str">
        <f t="shared" si="1"/>
        <v/>
      </c>
      <c r="AI63" s="109" t="str">
        <f t="shared" si="2"/>
        <v/>
      </c>
      <c r="AJ63" s="109" t="str">
        <f t="shared" si="2"/>
        <v/>
      </c>
      <c r="AK63" s="109" t="str">
        <f t="shared" si="2"/>
        <v/>
      </c>
      <c r="AL63" s="109" t="str">
        <f t="shared" si="2"/>
        <v/>
      </c>
      <c r="AM63" s="110" t="str">
        <f t="shared" si="2"/>
        <v/>
      </c>
      <c r="AN63" s="108" t="str">
        <f t="shared" si="2"/>
        <v/>
      </c>
      <c r="AO63" s="109" t="str">
        <f t="shared" si="2"/>
        <v/>
      </c>
      <c r="AP63" s="109" t="str">
        <f t="shared" si="2"/>
        <v/>
      </c>
      <c r="AQ63" s="109" t="str">
        <f t="shared" si="2"/>
        <v/>
      </c>
      <c r="AR63" s="109" t="str">
        <f t="shared" si="2"/>
        <v/>
      </c>
      <c r="AS63" s="109" t="str">
        <f t="shared" si="2"/>
        <v/>
      </c>
      <c r="AT63" s="110" t="str">
        <f t="shared" si="2"/>
        <v/>
      </c>
      <c r="AU63" s="108" t="str">
        <f t="shared" si="2"/>
        <v/>
      </c>
      <c r="AV63" s="109" t="str">
        <f t="shared" si="2"/>
        <v/>
      </c>
      <c r="AW63" s="109" t="str">
        <f t="shared" si="2"/>
        <v/>
      </c>
      <c r="AX63" s="592" t="str">
        <f>IF(SUMIF($F$22:$F$60, $M63, AX$22:AX$60)=0,"",SUMIF($F$22:$F$60, $M63, AX$22:AX$60))</f>
        <v/>
      </c>
      <c r="AY63" s="593"/>
      <c r="AZ63" s="594" t="str">
        <f>IF(AX63="","",IF($BB$3="４週",AX63/4,IF($BB$3="暦月",AX63/($BB$8/7),"")))</f>
        <v/>
      </c>
      <c r="BA63" s="595"/>
      <c r="BB63" s="599"/>
      <c r="BC63" s="600"/>
      <c r="BD63" s="600"/>
      <c r="BE63" s="600"/>
      <c r="BF63" s="601"/>
    </row>
    <row r="64" spans="2:58" ht="20.25" customHeight="1">
      <c r="B64" s="115"/>
      <c r="C64" s="116"/>
      <c r="D64" s="116"/>
      <c r="E64" s="116"/>
      <c r="F64" s="113"/>
      <c r="G64" s="587"/>
      <c r="H64" s="587"/>
      <c r="I64" s="587"/>
      <c r="J64" s="587"/>
      <c r="K64" s="588"/>
      <c r="L64" s="114"/>
      <c r="M64" s="605" t="s">
        <v>460</v>
      </c>
      <c r="N64" s="606"/>
      <c r="O64" s="606"/>
      <c r="P64" s="606"/>
      <c r="Q64" s="606"/>
      <c r="R64" s="607"/>
      <c r="S64" s="108" t="str">
        <f t="shared" si="1"/>
        <v/>
      </c>
      <c r="T64" s="109" t="str">
        <f t="shared" si="1"/>
        <v/>
      </c>
      <c r="U64" s="109" t="str">
        <f>IF(SUMIF($F$22:$F$60, $M64, U$22:U$60)=0,"",SUMIF($F$22:$F$60, $M64, U$22:U$60))</f>
        <v/>
      </c>
      <c r="V64" s="109" t="str">
        <f t="shared" si="1"/>
        <v/>
      </c>
      <c r="W64" s="109" t="str">
        <f t="shared" si="1"/>
        <v/>
      </c>
      <c r="X64" s="109" t="str">
        <f t="shared" si="1"/>
        <v/>
      </c>
      <c r="Y64" s="110" t="str">
        <f t="shared" si="1"/>
        <v/>
      </c>
      <c r="Z64" s="108" t="str">
        <f t="shared" si="1"/>
        <v/>
      </c>
      <c r="AA64" s="109" t="str">
        <f t="shared" si="1"/>
        <v/>
      </c>
      <c r="AB64" s="109" t="str">
        <f t="shared" si="1"/>
        <v/>
      </c>
      <c r="AC64" s="109" t="str">
        <f t="shared" si="1"/>
        <v/>
      </c>
      <c r="AD64" s="109" t="str">
        <f t="shared" si="1"/>
        <v/>
      </c>
      <c r="AE64" s="109" t="str">
        <f t="shared" si="1"/>
        <v/>
      </c>
      <c r="AF64" s="110" t="str">
        <f t="shared" si="1"/>
        <v/>
      </c>
      <c r="AG64" s="108" t="str">
        <f t="shared" si="1"/>
        <v/>
      </c>
      <c r="AH64" s="109" t="str">
        <f t="shared" si="1"/>
        <v/>
      </c>
      <c r="AI64" s="109" t="str">
        <f t="shared" si="2"/>
        <v/>
      </c>
      <c r="AJ64" s="109" t="str">
        <f t="shared" si="2"/>
        <v/>
      </c>
      <c r="AK64" s="109" t="str">
        <f t="shared" si="2"/>
        <v/>
      </c>
      <c r="AL64" s="109" t="str">
        <f t="shared" si="2"/>
        <v/>
      </c>
      <c r="AM64" s="110" t="str">
        <f t="shared" si="2"/>
        <v/>
      </c>
      <c r="AN64" s="108" t="str">
        <f t="shared" si="2"/>
        <v/>
      </c>
      <c r="AO64" s="109" t="str">
        <f t="shared" si="2"/>
        <v/>
      </c>
      <c r="AP64" s="109" t="str">
        <f t="shared" si="2"/>
        <v/>
      </c>
      <c r="AQ64" s="109" t="str">
        <f t="shared" si="2"/>
        <v/>
      </c>
      <c r="AR64" s="109" t="str">
        <f t="shared" si="2"/>
        <v/>
      </c>
      <c r="AS64" s="109" t="str">
        <f t="shared" si="2"/>
        <v/>
      </c>
      <c r="AT64" s="110" t="str">
        <f t="shared" si="2"/>
        <v/>
      </c>
      <c r="AU64" s="108" t="str">
        <f t="shared" si="2"/>
        <v/>
      </c>
      <c r="AV64" s="109" t="str">
        <f t="shared" si="2"/>
        <v/>
      </c>
      <c r="AW64" s="109" t="str">
        <f t="shared" si="2"/>
        <v/>
      </c>
      <c r="AX64" s="592" t="str">
        <f>IF(SUMIF($F$22:$F$60, $M64, AX$22:AX$60)=0,"",SUMIF($F$22:$F$60, $M64, AX$22:AX$60))</f>
        <v/>
      </c>
      <c r="AY64" s="593"/>
      <c r="AZ64" s="594" t="str">
        <f>IF(AX64="","",IF($BB$3="４週",AX64/4,IF($BB$3="暦月",AX64/($BB$8/7),"")))</f>
        <v/>
      </c>
      <c r="BA64" s="595"/>
      <c r="BB64" s="599"/>
      <c r="BC64" s="600"/>
      <c r="BD64" s="600"/>
      <c r="BE64" s="600"/>
      <c r="BF64" s="601"/>
    </row>
    <row r="65" spans="2:73" ht="20.25" customHeight="1">
      <c r="B65" s="156"/>
      <c r="C65" s="157"/>
      <c r="D65" s="157"/>
      <c r="E65" s="157"/>
      <c r="F65" s="157"/>
      <c r="G65" s="608" t="s">
        <v>479</v>
      </c>
      <c r="H65" s="608"/>
      <c r="I65" s="608"/>
      <c r="J65" s="608"/>
      <c r="K65" s="608"/>
      <c r="L65" s="608"/>
      <c r="M65" s="608"/>
      <c r="N65" s="608"/>
      <c r="O65" s="608"/>
      <c r="P65" s="608"/>
      <c r="Q65" s="608"/>
      <c r="R65" s="609"/>
      <c r="S65" s="118"/>
      <c r="T65" s="119"/>
      <c r="U65" s="119"/>
      <c r="V65" s="119"/>
      <c r="W65" s="119"/>
      <c r="X65" s="119"/>
      <c r="Y65" s="120"/>
      <c r="Z65" s="118"/>
      <c r="AA65" s="119"/>
      <c r="AB65" s="119"/>
      <c r="AC65" s="119"/>
      <c r="AD65" s="119"/>
      <c r="AE65" s="119"/>
      <c r="AF65" s="120"/>
      <c r="AG65" s="118"/>
      <c r="AH65" s="119"/>
      <c r="AI65" s="119"/>
      <c r="AJ65" s="119"/>
      <c r="AK65" s="119"/>
      <c r="AL65" s="119"/>
      <c r="AM65" s="120"/>
      <c r="AN65" s="118"/>
      <c r="AO65" s="119"/>
      <c r="AP65" s="119"/>
      <c r="AQ65" s="119"/>
      <c r="AR65" s="119"/>
      <c r="AS65" s="119"/>
      <c r="AT65" s="120"/>
      <c r="AU65" s="118"/>
      <c r="AV65" s="119"/>
      <c r="AW65" s="120"/>
      <c r="AX65" s="610"/>
      <c r="AY65" s="611"/>
      <c r="AZ65" s="611"/>
      <c r="BA65" s="612"/>
      <c r="BB65" s="599"/>
      <c r="BC65" s="600"/>
      <c r="BD65" s="600"/>
      <c r="BE65" s="600"/>
      <c r="BF65" s="601"/>
    </row>
    <row r="66" spans="2:73" ht="20.25" customHeight="1" thickBot="1">
      <c r="B66" s="158"/>
      <c r="C66" s="159"/>
      <c r="D66" s="159"/>
      <c r="E66" s="159"/>
      <c r="F66" s="159"/>
      <c r="G66" s="619" t="s">
        <v>480</v>
      </c>
      <c r="H66" s="619"/>
      <c r="I66" s="619"/>
      <c r="J66" s="619"/>
      <c r="K66" s="619"/>
      <c r="L66" s="619"/>
      <c r="M66" s="619"/>
      <c r="N66" s="619"/>
      <c r="O66" s="619"/>
      <c r="P66" s="619"/>
      <c r="Q66" s="619"/>
      <c r="R66" s="620"/>
      <c r="S66" s="118"/>
      <c r="T66" s="119"/>
      <c r="U66" s="119"/>
      <c r="V66" s="119"/>
      <c r="W66" s="119"/>
      <c r="X66" s="119"/>
      <c r="Y66" s="120"/>
      <c r="Z66" s="118"/>
      <c r="AA66" s="119"/>
      <c r="AB66" s="119"/>
      <c r="AC66" s="119"/>
      <c r="AD66" s="119"/>
      <c r="AE66" s="119"/>
      <c r="AF66" s="120"/>
      <c r="AG66" s="118"/>
      <c r="AH66" s="119"/>
      <c r="AI66" s="119"/>
      <c r="AJ66" s="119"/>
      <c r="AK66" s="119"/>
      <c r="AL66" s="119"/>
      <c r="AM66" s="120"/>
      <c r="AN66" s="118"/>
      <c r="AO66" s="119"/>
      <c r="AP66" s="119"/>
      <c r="AQ66" s="119"/>
      <c r="AR66" s="119"/>
      <c r="AS66" s="119"/>
      <c r="AT66" s="120"/>
      <c r="AU66" s="118"/>
      <c r="AV66" s="119"/>
      <c r="AW66" s="120"/>
      <c r="AX66" s="613"/>
      <c r="AY66" s="614"/>
      <c r="AZ66" s="614"/>
      <c r="BA66" s="615"/>
      <c r="BB66" s="599"/>
      <c r="BC66" s="600"/>
      <c r="BD66" s="600"/>
      <c r="BE66" s="600"/>
      <c r="BF66" s="601"/>
    </row>
    <row r="67" spans="2:73" ht="18.75" customHeight="1">
      <c r="B67" s="621" t="s">
        <v>481</v>
      </c>
      <c r="C67" s="585"/>
      <c r="D67" s="585"/>
      <c r="E67" s="585"/>
      <c r="F67" s="585"/>
      <c r="G67" s="585"/>
      <c r="H67" s="585"/>
      <c r="I67" s="585"/>
      <c r="J67" s="585"/>
      <c r="K67" s="622"/>
      <c r="L67" s="626" t="s">
        <v>454</v>
      </c>
      <c r="M67" s="626"/>
      <c r="N67" s="626"/>
      <c r="O67" s="626"/>
      <c r="P67" s="626"/>
      <c r="Q67" s="626"/>
      <c r="R67" s="627"/>
      <c r="S67" s="123" t="str">
        <f>IF($L67="","",IF(COUNTIFS($F$22:$F$60,$L67,S$22:S$60,"&gt;0")=0,"",COUNTIFS($F$22:$F$60,$L67,S$22:S$60,"&gt;0")))</f>
        <v/>
      </c>
      <c r="T67" s="124" t="str">
        <f t="shared" ref="T67:AW71" si="3">IF($L67="","",IF(COUNTIFS($F$22:$F$60,$L67,T$22:T$60,"&gt;0")=0,"",COUNTIFS($F$22:$F$60,$L67,T$22:T$60,"&gt;0")))</f>
        <v/>
      </c>
      <c r="U67" s="124" t="str">
        <f t="shared" si="3"/>
        <v/>
      </c>
      <c r="V67" s="124" t="str">
        <f t="shared" si="3"/>
        <v/>
      </c>
      <c r="W67" s="124" t="str">
        <f t="shared" si="3"/>
        <v/>
      </c>
      <c r="X67" s="124" t="str">
        <f t="shared" si="3"/>
        <v/>
      </c>
      <c r="Y67" s="125" t="str">
        <f t="shared" si="3"/>
        <v/>
      </c>
      <c r="Z67" s="126" t="str">
        <f t="shared" si="3"/>
        <v/>
      </c>
      <c r="AA67" s="124" t="str">
        <f t="shared" si="3"/>
        <v/>
      </c>
      <c r="AB67" s="124" t="str">
        <f t="shared" si="3"/>
        <v/>
      </c>
      <c r="AC67" s="124" t="str">
        <f t="shared" si="3"/>
        <v/>
      </c>
      <c r="AD67" s="124" t="str">
        <f t="shared" si="3"/>
        <v/>
      </c>
      <c r="AE67" s="124" t="str">
        <f t="shared" si="3"/>
        <v/>
      </c>
      <c r="AF67" s="125" t="str">
        <f t="shared" si="3"/>
        <v/>
      </c>
      <c r="AG67" s="124" t="str">
        <f t="shared" si="3"/>
        <v/>
      </c>
      <c r="AH67" s="124" t="str">
        <f t="shared" si="3"/>
        <v/>
      </c>
      <c r="AI67" s="124" t="str">
        <f t="shared" si="3"/>
        <v/>
      </c>
      <c r="AJ67" s="124" t="str">
        <f t="shared" si="3"/>
        <v/>
      </c>
      <c r="AK67" s="124" t="str">
        <f t="shared" si="3"/>
        <v/>
      </c>
      <c r="AL67" s="124" t="str">
        <f t="shared" si="3"/>
        <v/>
      </c>
      <c r="AM67" s="125" t="str">
        <f t="shared" si="3"/>
        <v/>
      </c>
      <c r="AN67" s="124" t="str">
        <f t="shared" si="3"/>
        <v/>
      </c>
      <c r="AO67" s="124" t="str">
        <f t="shared" si="3"/>
        <v/>
      </c>
      <c r="AP67" s="124" t="str">
        <f t="shared" si="3"/>
        <v/>
      </c>
      <c r="AQ67" s="124" t="str">
        <f t="shared" si="3"/>
        <v/>
      </c>
      <c r="AR67" s="124" t="str">
        <f t="shared" si="3"/>
        <v/>
      </c>
      <c r="AS67" s="124" t="str">
        <f t="shared" si="3"/>
        <v/>
      </c>
      <c r="AT67" s="125" t="str">
        <f t="shared" si="3"/>
        <v/>
      </c>
      <c r="AU67" s="124" t="str">
        <f t="shared" si="3"/>
        <v/>
      </c>
      <c r="AV67" s="124" t="str">
        <f t="shared" si="3"/>
        <v/>
      </c>
      <c r="AW67" s="125" t="str">
        <f t="shared" si="3"/>
        <v/>
      </c>
      <c r="AX67" s="613"/>
      <c r="AY67" s="614"/>
      <c r="AZ67" s="614"/>
      <c r="BA67" s="615"/>
      <c r="BB67" s="599"/>
      <c r="BC67" s="600"/>
      <c r="BD67" s="600"/>
      <c r="BE67" s="600"/>
      <c r="BF67" s="601"/>
    </row>
    <row r="68" spans="2:73" ht="18.75" customHeight="1">
      <c r="B68" s="621"/>
      <c r="C68" s="585"/>
      <c r="D68" s="585"/>
      <c r="E68" s="585"/>
      <c r="F68" s="585"/>
      <c r="G68" s="585"/>
      <c r="H68" s="585"/>
      <c r="I68" s="585"/>
      <c r="J68" s="585"/>
      <c r="K68" s="622"/>
      <c r="L68" s="628" t="s">
        <v>461</v>
      </c>
      <c r="M68" s="628"/>
      <c r="N68" s="628"/>
      <c r="O68" s="628"/>
      <c r="P68" s="628"/>
      <c r="Q68" s="628"/>
      <c r="R68" s="629"/>
      <c r="S68" s="127" t="str">
        <f>IF($L68="","",IF(COUNTIFS($F$22:$F$60,$L68,S$22:S$60,"&gt;0")=0,"",COUNTIFS($F$22:$F$60,$L68,S$22:S$60,"&gt;0")))</f>
        <v/>
      </c>
      <c r="T68" s="128" t="str">
        <f t="shared" ref="T68:AH68" si="4">IF($L68="","",IF(COUNTIFS($F$22:$F$60,$L68,T$22:T$60,"&gt;0")=0,"",COUNTIFS($F$22:$F$60,$L68,T$22:T$60,"&gt;0")))</f>
        <v/>
      </c>
      <c r="U68" s="128" t="str">
        <f t="shared" si="4"/>
        <v/>
      </c>
      <c r="V68" s="128" t="str">
        <f t="shared" si="4"/>
        <v/>
      </c>
      <c r="W68" s="128" t="str">
        <f t="shared" si="4"/>
        <v/>
      </c>
      <c r="X68" s="128" t="str">
        <f t="shared" si="4"/>
        <v/>
      </c>
      <c r="Y68" s="129" t="str">
        <f t="shared" si="4"/>
        <v/>
      </c>
      <c r="Z68" s="130" t="str">
        <f t="shared" si="4"/>
        <v/>
      </c>
      <c r="AA68" s="128" t="str">
        <f t="shared" si="4"/>
        <v/>
      </c>
      <c r="AB68" s="128" t="str">
        <f t="shared" si="4"/>
        <v/>
      </c>
      <c r="AC68" s="128" t="str">
        <f t="shared" si="4"/>
        <v/>
      </c>
      <c r="AD68" s="128" t="str">
        <f t="shared" si="4"/>
        <v/>
      </c>
      <c r="AE68" s="128" t="str">
        <f t="shared" si="4"/>
        <v/>
      </c>
      <c r="AF68" s="129" t="str">
        <f t="shared" si="4"/>
        <v/>
      </c>
      <c r="AG68" s="128" t="str">
        <f t="shared" si="4"/>
        <v/>
      </c>
      <c r="AH68" s="128" t="str">
        <f t="shared" si="4"/>
        <v/>
      </c>
      <c r="AI68" s="128" t="str">
        <f t="shared" si="3"/>
        <v/>
      </c>
      <c r="AJ68" s="128" t="str">
        <f t="shared" si="3"/>
        <v/>
      </c>
      <c r="AK68" s="128" t="str">
        <f t="shared" si="3"/>
        <v/>
      </c>
      <c r="AL68" s="128" t="str">
        <f t="shared" si="3"/>
        <v/>
      </c>
      <c r="AM68" s="129" t="str">
        <f t="shared" si="3"/>
        <v/>
      </c>
      <c r="AN68" s="128" t="str">
        <f t="shared" si="3"/>
        <v/>
      </c>
      <c r="AO68" s="128" t="str">
        <f t="shared" si="3"/>
        <v/>
      </c>
      <c r="AP68" s="128" t="str">
        <f t="shared" si="3"/>
        <v/>
      </c>
      <c r="AQ68" s="128" t="str">
        <f t="shared" si="3"/>
        <v/>
      </c>
      <c r="AR68" s="128" t="str">
        <f t="shared" si="3"/>
        <v/>
      </c>
      <c r="AS68" s="128" t="str">
        <f t="shared" si="3"/>
        <v/>
      </c>
      <c r="AT68" s="129" t="str">
        <f t="shared" si="3"/>
        <v/>
      </c>
      <c r="AU68" s="128" t="str">
        <f t="shared" si="3"/>
        <v/>
      </c>
      <c r="AV68" s="128" t="str">
        <f t="shared" si="3"/>
        <v/>
      </c>
      <c r="AW68" s="129" t="str">
        <f t="shared" si="3"/>
        <v/>
      </c>
      <c r="AX68" s="613"/>
      <c r="AY68" s="614"/>
      <c r="AZ68" s="614"/>
      <c r="BA68" s="615"/>
      <c r="BB68" s="599"/>
      <c r="BC68" s="600"/>
      <c r="BD68" s="600"/>
      <c r="BE68" s="600"/>
      <c r="BF68" s="601"/>
    </row>
    <row r="69" spans="2:73" ht="18.75" customHeight="1">
      <c r="B69" s="621"/>
      <c r="C69" s="585"/>
      <c r="D69" s="585"/>
      <c r="E69" s="585"/>
      <c r="F69" s="585"/>
      <c r="G69" s="585"/>
      <c r="H69" s="585"/>
      <c r="I69" s="585"/>
      <c r="J69" s="585"/>
      <c r="K69" s="622"/>
      <c r="L69" s="628" t="s">
        <v>460</v>
      </c>
      <c r="M69" s="628"/>
      <c r="N69" s="628"/>
      <c r="O69" s="628"/>
      <c r="P69" s="628"/>
      <c r="Q69" s="628"/>
      <c r="R69" s="629"/>
      <c r="S69" s="127" t="str">
        <f>IF($L69="","",IF(COUNTIFS($F$22:$F$60,$L69,S$22:S$60,"&gt;0")=0,"",COUNTIFS($F$22:$F$60,$L69,S$22:S$60,"&gt;0")))</f>
        <v/>
      </c>
      <c r="T69" s="128" t="str">
        <f t="shared" si="3"/>
        <v/>
      </c>
      <c r="U69" s="128" t="str">
        <f t="shared" si="3"/>
        <v/>
      </c>
      <c r="V69" s="128" t="str">
        <f t="shared" si="3"/>
        <v/>
      </c>
      <c r="W69" s="128" t="str">
        <f t="shared" si="3"/>
        <v/>
      </c>
      <c r="X69" s="128" t="str">
        <f>IF($L69="","",IF(COUNTIFS($F$22:$F$60,$L69,X$22:X$60,"&gt;0")=0,"",COUNTIFS($F$22:$F$60,$L69,X$22:X$60,"&gt;0")))</f>
        <v/>
      </c>
      <c r="Y69" s="129" t="str">
        <f t="shared" si="3"/>
        <v/>
      </c>
      <c r="Z69" s="130" t="str">
        <f t="shared" si="3"/>
        <v/>
      </c>
      <c r="AA69" s="128" t="str">
        <f t="shared" si="3"/>
        <v/>
      </c>
      <c r="AB69" s="128" t="str">
        <f t="shared" si="3"/>
        <v/>
      </c>
      <c r="AC69" s="128" t="str">
        <f t="shared" si="3"/>
        <v/>
      </c>
      <c r="AD69" s="128" t="str">
        <f t="shared" si="3"/>
        <v/>
      </c>
      <c r="AE69" s="128" t="str">
        <f t="shared" si="3"/>
        <v/>
      </c>
      <c r="AF69" s="129" t="str">
        <f t="shared" si="3"/>
        <v/>
      </c>
      <c r="AG69" s="128" t="str">
        <f t="shared" si="3"/>
        <v/>
      </c>
      <c r="AH69" s="128" t="str">
        <f t="shared" si="3"/>
        <v/>
      </c>
      <c r="AI69" s="128" t="str">
        <f t="shared" si="3"/>
        <v/>
      </c>
      <c r="AJ69" s="128" t="str">
        <f t="shared" si="3"/>
        <v/>
      </c>
      <c r="AK69" s="128" t="str">
        <f t="shared" si="3"/>
        <v/>
      </c>
      <c r="AL69" s="128" t="str">
        <f t="shared" si="3"/>
        <v/>
      </c>
      <c r="AM69" s="129" t="str">
        <f t="shared" si="3"/>
        <v/>
      </c>
      <c r="AN69" s="128" t="str">
        <f t="shared" si="3"/>
        <v/>
      </c>
      <c r="AO69" s="128" t="str">
        <f t="shared" si="3"/>
        <v/>
      </c>
      <c r="AP69" s="128" t="str">
        <f t="shared" si="3"/>
        <v/>
      </c>
      <c r="AQ69" s="128" t="str">
        <f t="shared" si="3"/>
        <v/>
      </c>
      <c r="AR69" s="128" t="str">
        <f t="shared" si="3"/>
        <v/>
      </c>
      <c r="AS69" s="128" t="str">
        <f t="shared" si="3"/>
        <v/>
      </c>
      <c r="AT69" s="129" t="str">
        <f t="shared" si="3"/>
        <v/>
      </c>
      <c r="AU69" s="128" t="str">
        <f t="shared" si="3"/>
        <v/>
      </c>
      <c r="AV69" s="128" t="str">
        <f t="shared" si="3"/>
        <v/>
      </c>
      <c r="AW69" s="129" t="str">
        <f t="shared" si="3"/>
        <v/>
      </c>
      <c r="AX69" s="613"/>
      <c r="AY69" s="614"/>
      <c r="AZ69" s="614"/>
      <c r="BA69" s="615"/>
      <c r="BB69" s="599"/>
      <c r="BC69" s="600"/>
      <c r="BD69" s="600"/>
      <c r="BE69" s="600"/>
      <c r="BF69" s="601"/>
    </row>
    <row r="70" spans="2:73" ht="18.75" customHeight="1">
      <c r="B70" s="621"/>
      <c r="C70" s="585"/>
      <c r="D70" s="585"/>
      <c r="E70" s="585"/>
      <c r="F70" s="585"/>
      <c r="G70" s="585"/>
      <c r="H70" s="585"/>
      <c r="I70" s="585"/>
      <c r="J70" s="585"/>
      <c r="K70" s="622"/>
      <c r="L70" s="628" t="s">
        <v>469</v>
      </c>
      <c r="M70" s="628"/>
      <c r="N70" s="628"/>
      <c r="O70" s="628"/>
      <c r="P70" s="628"/>
      <c r="Q70" s="628"/>
      <c r="R70" s="629"/>
      <c r="S70" s="127" t="str">
        <f>IF($L70="","",IF(COUNTIFS($F$22:$F$60,$L70,S$22:S$60,"&gt;0")=0,"",COUNTIFS($F$22:$F$60,$L70,S$22:S$60,"&gt;0")))</f>
        <v/>
      </c>
      <c r="T70" s="128" t="str">
        <f t="shared" si="3"/>
        <v/>
      </c>
      <c r="U70" s="128" t="str">
        <f t="shared" si="3"/>
        <v/>
      </c>
      <c r="V70" s="128" t="str">
        <f t="shared" si="3"/>
        <v/>
      </c>
      <c r="W70" s="128" t="str">
        <f t="shared" si="3"/>
        <v/>
      </c>
      <c r="X70" s="128" t="str">
        <f t="shared" si="3"/>
        <v/>
      </c>
      <c r="Y70" s="129" t="str">
        <f t="shared" si="3"/>
        <v/>
      </c>
      <c r="Z70" s="130" t="str">
        <f t="shared" si="3"/>
        <v/>
      </c>
      <c r="AA70" s="128" t="str">
        <f t="shared" si="3"/>
        <v/>
      </c>
      <c r="AB70" s="128" t="str">
        <f t="shared" si="3"/>
        <v/>
      </c>
      <c r="AC70" s="128" t="str">
        <f t="shared" si="3"/>
        <v/>
      </c>
      <c r="AD70" s="128" t="str">
        <f t="shared" si="3"/>
        <v/>
      </c>
      <c r="AE70" s="128" t="str">
        <f t="shared" si="3"/>
        <v/>
      </c>
      <c r="AF70" s="129" t="str">
        <f t="shared" si="3"/>
        <v/>
      </c>
      <c r="AG70" s="128" t="str">
        <f t="shared" si="3"/>
        <v/>
      </c>
      <c r="AH70" s="128" t="str">
        <f t="shared" si="3"/>
        <v/>
      </c>
      <c r="AI70" s="128" t="str">
        <f t="shared" si="3"/>
        <v/>
      </c>
      <c r="AJ70" s="128" t="str">
        <f t="shared" si="3"/>
        <v/>
      </c>
      <c r="AK70" s="128" t="str">
        <f t="shared" si="3"/>
        <v/>
      </c>
      <c r="AL70" s="128" t="str">
        <f t="shared" si="3"/>
        <v/>
      </c>
      <c r="AM70" s="129" t="str">
        <f t="shared" si="3"/>
        <v/>
      </c>
      <c r="AN70" s="128" t="str">
        <f t="shared" si="3"/>
        <v/>
      </c>
      <c r="AO70" s="128" t="str">
        <f t="shared" si="3"/>
        <v/>
      </c>
      <c r="AP70" s="128" t="str">
        <f t="shared" si="3"/>
        <v/>
      </c>
      <c r="AQ70" s="128" t="str">
        <f t="shared" si="3"/>
        <v/>
      </c>
      <c r="AR70" s="128" t="str">
        <f t="shared" si="3"/>
        <v/>
      </c>
      <c r="AS70" s="128" t="str">
        <f t="shared" si="3"/>
        <v/>
      </c>
      <c r="AT70" s="129" t="str">
        <f t="shared" si="3"/>
        <v/>
      </c>
      <c r="AU70" s="128" t="str">
        <f t="shared" si="3"/>
        <v/>
      </c>
      <c r="AV70" s="128" t="str">
        <f t="shared" si="3"/>
        <v/>
      </c>
      <c r="AW70" s="129" t="str">
        <f t="shared" si="3"/>
        <v/>
      </c>
      <c r="AX70" s="613"/>
      <c r="AY70" s="614"/>
      <c r="AZ70" s="614"/>
      <c r="BA70" s="615"/>
      <c r="BB70" s="599"/>
      <c r="BC70" s="600"/>
      <c r="BD70" s="600"/>
      <c r="BE70" s="600"/>
      <c r="BF70" s="601"/>
    </row>
    <row r="71" spans="2:73" ht="18.75" customHeight="1" thickBot="1">
      <c r="B71" s="623"/>
      <c r="C71" s="624"/>
      <c r="D71" s="624"/>
      <c r="E71" s="624"/>
      <c r="F71" s="624"/>
      <c r="G71" s="624"/>
      <c r="H71" s="624"/>
      <c r="I71" s="624"/>
      <c r="J71" s="624"/>
      <c r="K71" s="625"/>
      <c r="L71" s="630"/>
      <c r="M71" s="630"/>
      <c r="N71" s="630"/>
      <c r="O71" s="630"/>
      <c r="P71" s="630"/>
      <c r="Q71" s="630"/>
      <c r="R71" s="631"/>
      <c r="S71" s="131" t="str">
        <f>IF($L71="","",IF(COUNTIFS($F$22:$F$60,$L71,S$22:S$60,"&gt;0")=0,"",COUNTIFS($F$22:$F$60,$L71,S$22:S$60,"&gt;0")))</f>
        <v/>
      </c>
      <c r="T71" s="132" t="str">
        <f t="shared" si="3"/>
        <v/>
      </c>
      <c r="U71" s="132" t="str">
        <f t="shared" si="3"/>
        <v/>
      </c>
      <c r="V71" s="132" t="str">
        <f t="shared" si="3"/>
        <v/>
      </c>
      <c r="W71" s="132" t="str">
        <f t="shared" si="3"/>
        <v/>
      </c>
      <c r="X71" s="132" t="str">
        <f t="shared" si="3"/>
        <v/>
      </c>
      <c r="Y71" s="133" t="str">
        <f t="shared" si="3"/>
        <v/>
      </c>
      <c r="Z71" s="134" t="str">
        <f t="shared" si="3"/>
        <v/>
      </c>
      <c r="AA71" s="132" t="str">
        <f t="shared" si="3"/>
        <v/>
      </c>
      <c r="AB71" s="132" t="str">
        <f t="shared" si="3"/>
        <v/>
      </c>
      <c r="AC71" s="132" t="str">
        <f t="shared" si="3"/>
        <v/>
      </c>
      <c r="AD71" s="132" t="str">
        <f t="shared" si="3"/>
        <v/>
      </c>
      <c r="AE71" s="132" t="str">
        <f t="shared" si="3"/>
        <v/>
      </c>
      <c r="AF71" s="133" t="str">
        <f t="shared" si="3"/>
        <v/>
      </c>
      <c r="AG71" s="132" t="str">
        <f t="shared" si="3"/>
        <v/>
      </c>
      <c r="AH71" s="132" t="str">
        <f t="shared" si="3"/>
        <v/>
      </c>
      <c r="AI71" s="132" t="str">
        <f t="shared" si="3"/>
        <v/>
      </c>
      <c r="AJ71" s="132" t="str">
        <f t="shared" si="3"/>
        <v/>
      </c>
      <c r="AK71" s="132" t="str">
        <f t="shared" si="3"/>
        <v/>
      </c>
      <c r="AL71" s="132" t="str">
        <f t="shared" si="3"/>
        <v/>
      </c>
      <c r="AM71" s="133" t="str">
        <f t="shared" si="3"/>
        <v/>
      </c>
      <c r="AN71" s="132" t="str">
        <f t="shared" si="3"/>
        <v/>
      </c>
      <c r="AO71" s="132" t="str">
        <f t="shared" si="3"/>
        <v/>
      </c>
      <c r="AP71" s="132" t="str">
        <f t="shared" si="3"/>
        <v/>
      </c>
      <c r="AQ71" s="132" t="str">
        <f t="shared" si="3"/>
        <v/>
      </c>
      <c r="AR71" s="132" t="str">
        <f t="shared" si="3"/>
        <v/>
      </c>
      <c r="AS71" s="132" t="str">
        <f t="shared" si="3"/>
        <v/>
      </c>
      <c r="AT71" s="133" t="str">
        <f t="shared" si="3"/>
        <v/>
      </c>
      <c r="AU71" s="132" t="str">
        <f t="shared" si="3"/>
        <v/>
      </c>
      <c r="AV71" s="132" t="str">
        <f t="shared" si="3"/>
        <v/>
      </c>
      <c r="AW71" s="133" t="str">
        <f t="shared" si="3"/>
        <v/>
      </c>
      <c r="AX71" s="616"/>
      <c r="AY71" s="617"/>
      <c r="AZ71" s="617"/>
      <c r="BA71" s="618"/>
      <c r="BB71" s="602"/>
      <c r="BC71" s="603"/>
      <c r="BD71" s="603"/>
      <c r="BE71" s="603"/>
      <c r="BF71" s="604"/>
    </row>
    <row r="72" spans="2:73" ht="13.5" customHeight="1">
      <c r="C72" s="135"/>
      <c r="D72" s="135"/>
      <c r="E72" s="135"/>
      <c r="F72" s="135"/>
      <c r="G72" s="136"/>
      <c r="H72" s="137"/>
      <c r="AF72" s="68"/>
    </row>
    <row r="73" spans="2:73" ht="11.4" customHeight="1">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row>
    <row r="74" spans="2:73" ht="20.25" customHeight="1">
      <c r="BN74" s="63"/>
      <c r="BO74" s="52"/>
      <c r="BP74" s="63"/>
      <c r="BQ74" s="63"/>
      <c r="BR74" s="63"/>
      <c r="BS74" s="112"/>
      <c r="BT74" s="139"/>
      <c r="BU74" s="139"/>
    </row>
    <row r="75" spans="2:73" ht="20.25" customHeight="1">
      <c r="C75" s="140"/>
      <c r="D75" s="140"/>
      <c r="E75" s="140"/>
      <c r="F75" s="140"/>
      <c r="G75" s="140"/>
      <c r="H75" s="68"/>
      <c r="I75" s="68"/>
    </row>
    <row r="76" spans="2:73" ht="20.25" customHeight="1">
      <c r="C76" s="140"/>
      <c r="D76" s="140"/>
      <c r="E76" s="140"/>
      <c r="F76" s="140"/>
      <c r="G76" s="140"/>
      <c r="H76" s="68"/>
      <c r="I76" s="68"/>
    </row>
    <row r="77" spans="2:73" ht="20.25" customHeight="1">
      <c r="C77" s="68"/>
      <c r="D77" s="68"/>
      <c r="E77" s="68"/>
      <c r="F77" s="68"/>
      <c r="G77" s="68"/>
    </row>
    <row r="78" spans="2:73" ht="20.25" customHeight="1">
      <c r="C78" s="68"/>
      <c r="D78" s="68"/>
      <c r="E78" s="68"/>
      <c r="F78" s="68"/>
      <c r="G78" s="68"/>
    </row>
    <row r="79" spans="2:73" ht="20.25" customHeight="1">
      <c r="C79" s="68"/>
      <c r="D79" s="68"/>
      <c r="E79" s="68"/>
      <c r="F79" s="68"/>
      <c r="G79" s="68"/>
    </row>
    <row r="80" spans="2:73" ht="20.25" customHeight="1">
      <c r="C80" s="68"/>
      <c r="D80" s="68"/>
      <c r="E80" s="68"/>
      <c r="F80" s="68"/>
      <c r="G80" s="68"/>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G62:K64"/>
    <mergeCell ref="M62:R62"/>
    <mergeCell ref="AX62:AY62"/>
    <mergeCell ref="AZ62:BA62"/>
    <mergeCell ref="BB62:BF71"/>
    <mergeCell ref="M63:R63"/>
    <mergeCell ref="AX63:AY63"/>
    <mergeCell ref="AZ63:BA63"/>
    <mergeCell ref="M64:R64"/>
    <mergeCell ref="AX64:AY64"/>
    <mergeCell ref="AZ64:BA64"/>
    <mergeCell ref="G65:R65"/>
    <mergeCell ref="AX65:BA71"/>
    <mergeCell ref="G66:R66"/>
    <mergeCell ref="B67:K71"/>
    <mergeCell ref="L67:R67"/>
    <mergeCell ref="L68:R68"/>
    <mergeCell ref="L69:R69"/>
    <mergeCell ref="L70:R70"/>
    <mergeCell ref="L71:R71"/>
  </mergeCells>
  <phoneticPr fontId="10"/>
  <conditionalFormatting sqref="S24 S65:BA71">
    <cfRule type="expression" dxfId="824" priority="275">
      <formula>INDIRECT(ADDRESS(ROW(),COLUMN()))=TRUNC(INDIRECT(ADDRESS(ROW(),COLUMN())))</formula>
    </cfRule>
  </conditionalFormatting>
  <conditionalFormatting sqref="S23">
    <cfRule type="expression" dxfId="823" priority="274">
      <formula>INDIRECT(ADDRESS(ROW(),COLUMN()))=TRUNC(INDIRECT(ADDRESS(ROW(),COLUMN())))</formula>
    </cfRule>
  </conditionalFormatting>
  <conditionalFormatting sqref="T24:Y24">
    <cfRule type="expression" dxfId="822" priority="273">
      <formula>INDIRECT(ADDRESS(ROW(),COLUMN()))=TRUNC(INDIRECT(ADDRESS(ROW(),COLUMN())))</formula>
    </cfRule>
  </conditionalFormatting>
  <conditionalFormatting sqref="T23:Y23">
    <cfRule type="expression" dxfId="821" priority="272">
      <formula>INDIRECT(ADDRESS(ROW(),COLUMN()))=TRUNC(INDIRECT(ADDRESS(ROW(),COLUMN())))</formula>
    </cfRule>
  </conditionalFormatting>
  <conditionalFormatting sqref="AX23:BA24">
    <cfRule type="expression" dxfId="820" priority="271">
      <formula>INDIRECT(ADDRESS(ROW(),COLUMN()))=TRUNC(INDIRECT(ADDRESS(ROW(),COLUMN())))</formula>
    </cfRule>
  </conditionalFormatting>
  <conditionalFormatting sqref="BC14:BD14">
    <cfRule type="expression" dxfId="819" priority="270">
      <formula>INDIRECT(ADDRESS(ROW(),COLUMN()))=TRUNC(INDIRECT(ADDRESS(ROW(),COLUMN())))</formula>
    </cfRule>
  </conditionalFormatting>
  <conditionalFormatting sqref="Z24">
    <cfRule type="expression" dxfId="818" priority="269">
      <formula>INDIRECT(ADDRESS(ROW(),COLUMN()))=TRUNC(INDIRECT(ADDRESS(ROW(),COLUMN())))</formula>
    </cfRule>
  </conditionalFormatting>
  <conditionalFormatting sqref="Z23">
    <cfRule type="expression" dxfId="817" priority="268">
      <formula>INDIRECT(ADDRESS(ROW(),COLUMN()))=TRUNC(INDIRECT(ADDRESS(ROW(),COLUMN())))</formula>
    </cfRule>
  </conditionalFormatting>
  <conditionalFormatting sqref="AA24:AF24">
    <cfRule type="expression" dxfId="816" priority="267">
      <formula>INDIRECT(ADDRESS(ROW(),COLUMN()))=TRUNC(INDIRECT(ADDRESS(ROW(),COLUMN())))</formula>
    </cfRule>
  </conditionalFormatting>
  <conditionalFormatting sqref="AA23:AF23">
    <cfRule type="expression" dxfId="815" priority="266">
      <formula>INDIRECT(ADDRESS(ROW(),COLUMN()))=TRUNC(INDIRECT(ADDRESS(ROW(),COLUMN())))</formula>
    </cfRule>
  </conditionalFormatting>
  <conditionalFormatting sqref="AG24">
    <cfRule type="expression" dxfId="814" priority="265">
      <formula>INDIRECT(ADDRESS(ROW(),COLUMN()))=TRUNC(INDIRECT(ADDRESS(ROW(),COLUMN())))</formula>
    </cfRule>
  </conditionalFormatting>
  <conditionalFormatting sqref="AG23">
    <cfRule type="expression" dxfId="813" priority="264">
      <formula>INDIRECT(ADDRESS(ROW(),COLUMN()))=TRUNC(INDIRECT(ADDRESS(ROW(),COLUMN())))</formula>
    </cfRule>
  </conditionalFormatting>
  <conditionalFormatting sqref="AH24:AM24">
    <cfRule type="expression" dxfId="812" priority="263">
      <formula>INDIRECT(ADDRESS(ROW(),COLUMN()))=TRUNC(INDIRECT(ADDRESS(ROW(),COLUMN())))</formula>
    </cfRule>
  </conditionalFormatting>
  <conditionalFormatting sqref="AH23:AM23">
    <cfRule type="expression" dxfId="811" priority="262">
      <formula>INDIRECT(ADDRESS(ROW(),COLUMN()))=TRUNC(INDIRECT(ADDRESS(ROW(),COLUMN())))</formula>
    </cfRule>
  </conditionalFormatting>
  <conditionalFormatting sqref="AN24">
    <cfRule type="expression" dxfId="810" priority="261">
      <formula>INDIRECT(ADDRESS(ROW(),COLUMN()))=TRUNC(INDIRECT(ADDRESS(ROW(),COLUMN())))</formula>
    </cfRule>
  </conditionalFormatting>
  <conditionalFormatting sqref="AN23">
    <cfRule type="expression" dxfId="809" priority="260">
      <formula>INDIRECT(ADDRESS(ROW(),COLUMN()))=TRUNC(INDIRECT(ADDRESS(ROW(),COLUMN())))</formula>
    </cfRule>
  </conditionalFormatting>
  <conditionalFormatting sqref="AO24:AT24">
    <cfRule type="expression" dxfId="808" priority="259">
      <formula>INDIRECT(ADDRESS(ROW(),COLUMN()))=TRUNC(INDIRECT(ADDRESS(ROW(),COLUMN())))</formula>
    </cfRule>
  </conditionalFormatting>
  <conditionalFormatting sqref="AO23:AT23">
    <cfRule type="expression" dxfId="807" priority="258">
      <formula>INDIRECT(ADDRESS(ROW(),COLUMN()))=TRUNC(INDIRECT(ADDRESS(ROW(),COLUMN())))</formula>
    </cfRule>
  </conditionalFormatting>
  <conditionalFormatting sqref="AU24">
    <cfRule type="expression" dxfId="806" priority="257">
      <formula>INDIRECT(ADDRESS(ROW(),COLUMN()))=TRUNC(INDIRECT(ADDRESS(ROW(),COLUMN())))</formula>
    </cfRule>
  </conditionalFormatting>
  <conditionalFormatting sqref="AU23">
    <cfRule type="expression" dxfId="805" priority="256">
      <formula>INDIRECT(ADDRESS(ROW(),COLUMN()))=TRUNC(INDIRECT(ADDRESS(ROW(),COLUMN())))</formula>
    </cfRule>
  </conditionalFormatting>
  <conditionalFormatting sqref="AV24:AW24">
    <cfRule type="expression" dxfId="804" priority="255">
      <formula>INDIRECT(ADDRESS(ROW(),COLUMN()))=TRUNC(INDIRECT(ADDRESS(ROW(),COLUMN())))</formula>
    </cfRule>
  </conditionalFormatting>
  <conditionalFormatting sqref="AV23:AW23">
    <cfRule type="expression" dxfId="803" priority="254">
      <formula>INDIRECT(ADDRESS(ROW(),COLUMN()))=TRUNC(INDIRECT(ADDRESS(ROW(),COLUMN())))</formula>
    </cfRule>
  </conditionalFormatting>
  <conditionalFormatting sqref="S27">
    <cfRule type="expression" dxfId="802" priority="253">
      <formula>INDIRECT(ADDRESS(ROW(),COLUMN()))=TRUNC(INDIRECT(ADDRESS(ROW(),COLUMN())))</formula>
    </cfRule>
  </conditionalFormatting>
  <conditionalFormatting sqref="S26">
    <cfRule type="expression" dxfId="801" priority="252">
      <formula>INDIRECT(ADDRESS(ROW(),COLUMN()))=TRUNC(INDIRECT(ADDRESS(ROW(),COLUMN())))</formula>
    </cfRule>
  </conditionalFormatting>
  <conditionalFormatting sqref="T27:Y27">
    <cfRule type="expression" dxfId="800" priority="251">
      <formula>INDIRECT(ADDRESS(ROW(),COLUMN()))=TRUNC(INDIRECT(ADDRESS(ROW(),COLUMN())))</formula>
    </cfRule>
  </conditionalFormatting>
  <conditionalFormatting sqref="T26:Y26">
    <cfRule type="expression" dxfId="799" priority="250">
      <formula>INDIRECT(ADDRESS(ROW(),COLUMN()))=TRUNC(INDIRECT(ADDRESS(ROW(),COLUMN())))</formula>
    </cfRule>
  </conditionalFormatting>
  <conditionalFormatting sqref="AX26:BA27">
    <cfRule type="expression" dxfId="798" priority="249">
      <formula>INDIRECT(ADDRESS(ROW(),COLUMN()))=TRUNC(INDIRECT(ADDRESS(ROW(),COLUMN())))</formula>
    </cfRule>
  </conditionalFormatting>
  <conditionalFormatting sqref="Z27">
    <cfRule type="expression" dxfId="797" priority="248">
      <formula>INDIRECT(ADDRESS(ROW(),COLUMN()))=TRUNC(INDIRECT(ADDRESS(ROW(),COLUMN())))</formula>
    </cfRule>
  </conditionalFormatting>
  <conditionalFormatting sqref="Z26">
    <cfRule type="expression" dxfId="796" priority="247">
      <formula>INDIRECT(ADDRESS(ROW(),COLUMN()))=TRUNC(INDIRECT(ADDRESS(ROW(),COLUMN())))</formula>
    </cfRule>
  </conditionalFormatting>
  <conditionalFormatting sqref="AA27:AF27">
    <cfRule type="expression" dxfId="795" priority="246">
      <formula>INDIRECT(ADDRESS(ROW(),COLUMN()))=TRUNC(INDIRECT(ADDRESS(ROW(),COLUMN())))</formula>
    </cfRule>
  </conditionalFormatting>
  <conditionalFormatting sqref="AA26:AF26">
    <cfRule type="expression" dxfId="794" priority="245">
      <formula>INDIRECT(ADDRESS(ROW(),COLUMN()))=TRUNC(INDIRECT(ADDRESS(ROW(),COLUMN())))</formula>
    </cfRule>
  </conditionalFormatting>
  <conditionalFormatting sqref="AG27">
    <cfRule type="expression" dxfId="793" priority="244">
      <formula>INDIRECT(ADDRESS(ROW(),COLUMN()))=TRUNC(INDIRECT(ADDRESS(ROW(),COLUMN())))</formula>
    </cfRule>
  </conditionalFormatting>
  <conditionalFormatting sqref="AG26">
    <cfRule type="expression" dxfId="792" priority="243">
      <formula>INDIRECT(ADDRESS(ROW(),COLUMN()))=TRUNC(INDIRECT(ADDRESS(ROW(),COLUMN())))</formula>
    </cfRule>
  </conditionalFormatting>
  <conditionalFormatting sqref="AH27:AM27">
    <cfRule type="expression" dxfId="791" priority="242">
      <formula>INDIRECT(ADDRESS(ROW(),COLUMN()))=TRUNC(INDIRECT(ADDRESS(ROW(),COLUMN())))</formula>
    </cfRule>
  </conditionalFormatting>
  <conditionalFormatting sqref="AH26:AM26">
    <cfRule type="expression" dxfId="790" priority="241">
      <formula>INDIRECT(ADDRESS(ROW(),COLUMN()))=TRUNC(INDIRECT(ADDRESS(ROW(),COLUMN())))</formula>
    </cfRule>
  </conditionalFormatting>
  <conditionalFormatting sqref="AN27">
    <cfRule type="expression" dxfId="789" priority="240">
      <formula>INDIRECT(ADDRESS(ROW(),COLUMN()))=TRUNC(INDIRECT(ADDRESS(ROW(),COLUMN())))</formula>
    </cfRule>
  </conditionalFormatting>
  <conditionalFormatting sqref="AN26">
    <cfRule type="expression" dxfId="788" priority="239">
      <formula>INDIRECT(ADDRESS(ROW(),COLUMN()))=TRUNC(INDIRECT(ADDRESS(ROW(),COLUMN())))</formula>
    </cfRule>
  </conditionalFormatting>
  <conditionalFormatting sqref="AO27:AT27">
    <cfRule type="expression" dxfId="787" priority="238">
      <formula>INDIRECT(ADDRESS(ROW(),COLUMN()))=TRUNC(INDIRECT(ADDRESS(ROW(),COLUMN())))</formula>
    </cfRule>
  </conditionalFormatting>
  <conditionalFormatting sqref="AO26:AT26">
    <cfRule type="expression" dxfId="786" priority="237">
      <formula>INDIRECT(ADDRESS(ROW(),COLUMN()))=TRUNC(INDIRECT(ADDRESS(ROW(),COLUMN())))</formula>
    </cfRule>
  </conditionalFormatting>
  <conditionalFormatting sqref="AU27">
    <cfRule type="expression" dxfId="785" priority="236">
      <formula>INDIRECT(ADDRESS(ROW(),COLUMN()))=TRUNC(INDIRECT(ADDRESS(ROW(),COLUMN())))</formula>
    </cfRule>
  </conditionalFormatting>
  <conditionalFormatting sqref="AU26">
    <cfRule type="expression" dxfId="784" priority="235">
      <formula>INDIRECT(ADDRESS(ROW(),COLUMN()))=TRUNC(INDIRECT(ADDRESS(ROW(),COLUMN())))</formula>
    </cfRule>
  </conditionalFormatting>
  <conditionalFormatting sqref="AV27:AW27">
    <cfRule type="expression" dxfId="783" priority="234">
      <formula>INDIRECT(ADDRESS(ROW(),COLUMN()))=TRUNC(INDIRECT(ADDRESS(ROW(),COLUMN())))</formula>
    </cfRule>
  </conditionalFormatting>
  <conditionalFormatting sqref="AV26:AW26">
    <cfRule type="expression" dxfId="782" priority="233">
      <formula>INDIRECT(ADDRESS(ROW(),COLUMN()))=TRUNC(INDIRECT(ADDRESS(ROW(),COLUMN())))</formula>
    </cfRule>
  </conditionalFormatting>
  <conditionalFormatting sqref="S30">
    <cfRule type="expression" dxfId="781" priority="232">
      <formula>INDIRECT(ADDRESS(ROW(),COLUMN()))=TRUNC(INDIRECT(ADDRESS(ROW(),COLUMN())))</formula>
    </cfRule>
  </conditionalFormatting>
  <conditionalFormatting sqref="S29">
    <cfRule type="expression" dxfId="780" priority="231">
      <formula>INDIRECT(ADDRESS(ROW(),COLUMN()))=TRUNC(INDIRECT(ADDRESS(ROW(),COLUMN())))</formula>
    </cfRule>
  </conditionalFormatting>
  <conditionalFormatting sqref="T30:Y30">
    <cfRule type="expression" dxfId="779" priority="230">
      <formula>INDIRECT(ADDRESS(ROW(),COLUMN()))=TRUNC(INDIRECT(ADDRESS(ROW(),COLUMN())))</formula>
    </cfRule>
  </conditionalFormatting>
  <conditionalFormatting sqref="T29:Y29">
    <cfRule type="expression" dxfId="778" priority="229">
      <formula>INDIRECT(ADDRESS(ROW(),COLUMN()))=TRUNC(INDIRECT(ADDRESS(ROW(),COLUMN())))</formula>
    </cfRule>
  </conditionalFormatting>
  <conditionalFormatting sqref="AX29:BA30">
    <cfRule type="expression" dxfId="777" priority="228">
      <formula>INDIRECT(ADDRESS(ROW(),COLUMN()))=TRUNC(INDIRECT(ADDRESS(ROW(),COLUMN())))</formula>
    </cfRule>
  </conditionalFormatting>
  <conditionalFormatting sqref="Z30">
    <cfRule type="expression" dxfId="776" priority="227">
      <formula>INDIRECT(ADDRESS(ROW(),COLUMN()))=TRUNC(INDIRECT(ADDRESS(ROW(),COLUMN())))</formula>
    </cfRule>
  </conditionalFormatting>
  <conditionalFormatting sqref="Z29">
    <cfRule type="expression" dxfId="775" priority="226">
      <formula>INDIRECT(ADDRESS(ROW(),COLUMN()))=TRUNC(INDIRECT(ADDRESS(ROW(),COLUMN())))</formula>
    </cfRule>
  </conditionalFormatting>
  <conditionalFormatting sqref="AA30:AF30">
    <cfRule type="expression" dxfId="774" priority="225">
      <formula>INDIRECT(ADDRESS(ROW(),COLUMN()))=TRUNC(INDIRECT(ADDRESS(ROW(),COLUMN())))</formula>
    </cfRule>
  </conditionalFormatting>
  <conditionalFormatting sqref="AA29:AF29">
    <cfRule type="expression" dxfId="773" priority="224">
      <formula>INDIRECT(ADDRESS(ROW(),COLUMN()))=TRUNC(INDIRECT(ADDRESS(ROW(),COLUMN())))</formula>
    </cfRule>
  </conditionalFormatting>
  <conditionalFormatting sqref="AG30">
    <cfRule type="expression" dxfId="772" priority="223">
      <formula>INDIRECT(ADDRESS(ROW(),COLUMN()))=TRUNC(INDIRECT(ADDRESS(ROW(),COLUMN())))</formula>
    </cfRule>
  </conditionalFormatting>
  <conditionalFormatting sqref="AG29">
    <cfRule type="expression" dxfId="771" priority="222">
      <formula>INDIRECT(ADDRESS(ROW(),COLUMN()))=TRUNC(INDIRECT(ADDRESS(ROW(),COLUMN())))</formula>
    </cfRule>
  </conditionalFormatting>
  <conditionalFormatting sqref="AH30:AM30">
    <cfRule type="expression" dxfId="770" priority="221">
      <formula>INDIRECT(ADDRESS(ROW(),COLUMN()))=TRUNC(INDIRECT(ADDRESS(ROW(),COLUMN())))</formula>
    </cfRule>
  </conditionalFormatting>
  <conditionalFormatting sqref="AH29:AM29">
    <cfRule type="expression" dxfId="769" priority="220">
      <formula>INDIRECT(ADDRESS(ROW(),COLUMN()))=TRUNC(INDIRECT(ADDRESS(ROW(),COLUMN())))</formula>
    </cfRule>
  </conditionalFormatting>
  <conditionalFormatting sqref="AN30">
    <cfRule type="expression" dxfId="768" priority="219">
      <formula>INDIRECT(ADDRESS(ROW(),COLUMN()))=TRUNC(INDIRECT(ADDRESS(ROW(),COLUMN())))</formula>
    </cfRule>
  </conditionalFormatting>
  <conditionalFormatting sqref="AN29">
    <cfRule type="expression" dxfId="767" priority="218">
      <formula>INDIRECT(ADDRESS(ROW(),COLUMN()))=TRUNC(INDIRECT(ADDRESS(ROW(),COLUMN())))</formula>
    </cfRule>
  </conditionalFormatting>
  <conditionalFormatting sqref="AO30:AT30">
    <cfRule type="expression" dxfId="766" priority="217">
      <formula>INDIRECT(ADDRESS(ROW(),COLUMN()))=TRUNC(INDIRECT(ADDRESS(ROW(),COLUMN())))</formula>
    </cfRule>
  </conditionalFormatting>
  <conditionalFormatting sqref="AO29:AT29">
    <cfRule type="expression" dxfId="765" priority="216">
      <formula>INDIRECT(ADDRESS(ROW(),COLUMN()))=TRUNC(INDIRECT(ADDRESS(ROW(),COLUMN())))</formula>
    </cfRule>
  </conditionalFormatting>
  <conditionalFormatting sqref="AU30">
    <cfRule type="expression" dxfId="764" priority="215">
      <formula>INDIRECT(ADDRESS(ROW(),COLUMN()))=TRUNC(INDIRECT(ADDRESS(ROW(),COLUMN())))</formula>
    </cfRule>
  </conditionalFormatting>
  <conditionalFormatting sqref="AU29">
    <cfRule type="expression" dxfId="763" priority="214">
      <formula>INDIRECT(ADDRESS(ROW(),COLUMN()))=TRUNC(INDIRECT(ADDRESS(ROW(),COLUMN())))</formula>
    </cfRule>
  </conditionalFormatting>
  <conditionalFormatting sqref="AV30:AW30">
    <cfRule type="expression" dxfId="762" priority="213">
      <formula>INDIRECT(ADDRESS(ROW(),COLUMN()))=TRUNC(INDIRECT(ADDRESS(ROW(),COLUMN())))</formula>
    </cfRule>
  </conditionalFormatting>
  <conditionalFormatting sqref="AV29:AW29">
    <cfRule type="expression" dxfId="761" priority="212">
      <formula>INDIRECT(ADDRESS(ROW(),COLUMN()))=TRUNC(INDIRECT(ADDRESS(ROW(),COLUMN())))</formula>
    </cfRule>
  </conditionalFormatting>
  <conditionalFormatting sqref="S33">
    <cfRule type="expression" dxfId="760" priority="211">
      <formula>INDIRECT(ADDRESS(ROW(),COLUMN()))=TRUNC(INDIRECT(ADDRESS(ROW(),COLUMN())))</formula>
    </cfRule>
  </conditionalFormatting>
  <conditionalFormatting sqref="S32">
    <cfRule type="expression" dxfId="759" priority="210">
      <formula>INDIRECT(ADDRESS(ROW(),COLUMN()))=TRUNC(INDIRECT(ADDRESS(ROW(),COLUMN())))</formula>
    </cfRule>
  </conditionalFormatting>
  <conditionalFormatting sqref="T33:Y33">
    <cfRule type="expression" dxfId="758" priority="209">
      <formula>INDIRECT(ADDRESS(ROW(),COLUMN()))=TRUNC(INDIRECT(ADDRESS(ROW(),COLUMN())))</formula>
    </cfRule>
  </conditionalFormatting>
  <conditionalFormatting sqref="T32:Y32">
    <cfRule type="expression" dxfId="757" priority="208">
      <formula>INDIRECT(ADDRESS(ROW(),COLUMN()))=TRUNC(INDIRECT(ADDRESS(ROW(),COLUMN())))</formula>
    </cfRule>
  </conditionalFormatting>
  <conditionalFormatting sqref="AX32:BA33">
    <cfRule type="expression" dxfId="756" priority="207">
      <formula>INDIRECT(ADDRESS(ROW(),COLUMN()))=TRUNC(INDIRECT(ADDRESS(ROW(),COLUMN())))</formula>
    </cfRule>
  </conditionalFormatting>
  <conditionalFormatting sqref="Z33">
    <cfRule type="expression" dxfId="755" priority="206">
      <formula>INDIRECT(ADDRESS(ROW(),COLUMN()))=TRUNC(INDIRECT(ADDRESS(ROW(),COLUMN())))</formula>
    </cfRule>
  </conditionalFormatting>
  <conditionalFormatting sqref="Z32">
    <cfRule type="expression" dxfId="754" priority="205">
      <formula>INDIRECT(ADDRESS(ROW(),COLUMN()))=TRUNC(INDIRECT(ADDRESS(ROW(),COLUMN())))</formula>
    </cfRule>
  </conditionalFormatting>
  <conditionalFormatting sqref="AA33:AF33">
    <cfRule type="expression" dxfId="753" priority="204">
      <formula>INDIRECT(ADDRESS(ROW(),COLUMN()))=TRUNC(INDIRECT(ADDRESS(ROW(),COLUMN())))</formula>
    </cfRule>
  </conditionalFormatting>
  <conditionalFormatting sqref="AA32:AF32">
    <cfRule type="expression" dxfId="752" priority="203">
      <formula>INDIRECT(ADDRESS(ROW(),COLUMN()))=TRUNC(INDIRECT(ADDRESS(ROW(),COLUMN())))</formula>
    </cfRule>
  </conditionalFormatting>
  <conditionalFormatting sqref="AG33">
    <cfRule type="expression" dxfId="751" priority="202">
      <formula>INDIRECT(ADDRESS(ROW(),COLUMN()))=TRUNC(INDIRECT(ADDRESS(ROW(),COLUMN())))</formula>
    </cfRule>
  </conditionalFormatting>
  <conditionalFormatting sqref="AG32">
    <cfRule type="expression" dxfId="750" priority="201">
      <formula>INDIRECT(ADDRESS(ROW(),COLUMN()))=TRUNC(INDIRECT(ADDRESS(ROW(),COLUMN())))</formula>
    </cfRule>
  </conditionalFormatting>
  <conditionalFormatting sqref="AH33:AM33">
    <cfRule type="expression" dxfId="749" priority="200">
      <formula>INDIRECT(ADDRESS(ROW(),COLUMN()))=TRUNC(INDIRECT(ADDRESS(ROW(),COLUMN())))</formula>
    </cfRule>
  </conditionalFormatting>
  <conditionalFormatting sqref="AH32:AM32">
    <cfRule type="expression" dxfId="748" priority="199">
      <formula>INDIRECT(ADDRESS(ROW(),COLUMN()))=TRUNC(INDIRECT(ADDRESS(ROW(),COLUMN())))</formula>
    </cfRule>
  </conditionalFormatting>
  <conditionalFormatting sqref="AN33">
    <cfRule type="expression" dxfId="747" priority="198">
      <formula>INDIRECT(ADDRESS(ROW(),COLUMN()))=TRUNC(INDIRECT(ADDRESS(ROW(),COLUMN())))</formula>
    </cfRule>
  </conditionalFormatting>
  <conditionalFormatting sqref="AN32">
    <cfRule type="expression" dxfId="746" priority="197">
      <formula>INDIRECT(ADDRESS(ROW(),COLUMN()))=TRUNC(INDIRECT(ADDRESS(ROW(),COLUMN())))</formula>
    </cfRule>
  </conditionalFormatting>
  <conditionalFormatting sqref="AO33:AT33">
    <cfRule type="expression" dxfId="745" priority="196">
      <formula>INDIRECT(ADDRESS(ROW(),COLUMN()))=TRUNC(INDIRECT(ADDRESS(ROW(),COLUMN())))</formula>
    </cfRule>
  </conditionalFormatting>
  <conditionalFormatting sqref="AO32:AT32">
    <cfRule type="expression" dxfId="744" priority="195">
      <formula>INDIRECT(ADDRESS(ROW(),COLUMN()))=TRUNC(INDIRECT(ADDRESS(ROW(),COLUMN())))</formula>
    </cfRule>
  </conditionalFormatting>
  <conditionalFormatting sqref="AU33">
    <cfRule type="expression" dxfId="743" priority="194">
      <formula>INDIRECT(ADDRESS(ROW(),COLUMN()))=TRUNC(INDIRECT(ADDRESS(ROW(),COLUMN())))</formula>
    </cfRule>
  </conditionalFormatting>
  <conditionalFormatting sqref="AU32">
    <cfRule type="expression" dxfId="742" priority="193">
      <formula>INDIRECT(ADDRESS(ROW(),COLUMN()))=TRUNC(INDIRECT(ADDRESS(ROW(),COLUMN())))</formula>
    </cfRule>
  </conditionalFormatting>
  <conditionalFormatting sqref="AV33:AW33">
    <cfRule type="expression" dxfId="741" priority="192">
      <formula>INDIRECT(ADDRESS(ROW(),COLUMN()))=TRUNC(INDIRECT(ADDRESS(ROW(),COLUMN())))</formula>
    </cfRule>
  </conditionalFormatting>
  <conditionalFormatting sqref="AV32:AW32">
    <cfRule type="expression" dxfId="740" priority="191">
      <formula>INDIRECT(ADDRESS(ROW(),COLUMN()))=TRUNC(INDIRECT(ADDRESS(ROW(),COLUMN())))</formula>
    </cfRule>
  </conditionalFormatting>
  <conditionalFormatting sqref="S36">
    <cfRule type="expression" dxfId="739" priority="190">
      <formula>INDIRECT(ADDRESS(ROW(),COLUMN()))=TRUNC(INDIRECT(ADDRESS(ROW(),COLUMN())))</formula>
    </cfRule>
  </conditionalFormatting>
  <conditionalFormatting sqref="S35">
    <cfRule type="expression" dxfId="738" priority="189">
      <formula>INDIRECT(ADDRESS(ROW(),COLUMN()))=TRUNC(INDIRECT(ADDRESS(ROW(),COLUMN())))</formula>
    </cfRule>
  </conditionalFormatting>
  <conditionalFormatting sqref="T36:Y36">
    <cfRule type="expression" dxfId="737" priority="188">
      <formula>INDIRECT(ADDRESS(ROW(),COLUMN()))=TRUNC(INDIRECT(ADDRESS(ROW(),COLUMN())))</formula>
    </cfRule>
  </conditionalFormatting>
  <conditionalFormatting sqref="T35:Y35">
    <cfRule type="expression" dxfId="736" priority="187">
      <formula>INDIRECT(ADDRESS(ROW(),COLUMN()))=TRUNC(INDIRECT(ADDRESS(ROW(),COLUMN())))</formula>
    </cfRule>
  </conditionalFormatting>
  <conditionalFormatting sqref="AX35:BA36">
    <cfRule type="expression" dxfId="735" priority="186">
      <formula>INDIRECT(ADDRESS(ROW(),COLUMN()))=TRUNC(INDIRECT(ADDRESS(ROW(),COLUMN())))</formula>
    </cfRule>
  </conditionalFormatting>
  <conditionalFormatting sqref="Z36">
    <cfRule type="expression" dxfId="734" priority="185">
      <formula>INDIRECT(ADDRESS(ROW(),COLUMN()))=TRUNC(INDIRECT(ADDRESS(ROW(),COLUMN())))</formula>
    </cfRule>
  </conditionalFormatting>
  <conditionalFormatting sqref="Z35">
    <cfRule type="expression" dxfId="733" priority="184">
      <formula>INDIRECT(ADDRESS(ROW(),COLUMN()))=TRUNC(INDIRECT(ADDRESS(ROW(),COLUMN())))</formula>
    </cfRule>
  </conditionalFormatting>
  <conditionalFormatting sqref="AA36:AF36">
    <cfRule type="expression" dxfId="732" priority="183">
      <formula>INDIRECT(ADDRESS(ROW(),COLUMN()))=TRUNC(INDIRECT(ADDRESS(ROW(),COLUMN())))</formula>
    </cfRule>
  </conditionalFormatting>
  <conditionalFormatting sqref="AA35:AF35">
    <cfRule type="expression" dxfId="731" priority="182">
      <formula>INDIRECT(ADDRESS(ROW(),COLUMN()))=TRUNC(INDIRECT(ADDRESS(ROW(),COLUMN())))</formula>
    </cfRule>
  </conditionalFormatting>
  <conditionalFormatting sqref="AG36">
    <cfRule type="expression" dxfId="730" priority="181">
      <formula>INDIRECT(ADDRESS(ROW(),COLUMN()))=TRUNC(INDIRECT(ADDRESS(ROW(),COLUMN())))</formula>
    </cfRule>
  </conditionalFormatting>
  <conditionalFormatting sqref="AG35">
    <cfRule type="expression" dxfId="729" priority="180">
      <formula>INDIRECT(ADDRESS(ROW(),COLUMN()))=TRUNC(INDIRECT(ADDRESS(ROW(),COLUMN())))</formula>
    </cfRule>
  </conditionalFormatting>
  <conditionalFormatting sqref="AH36:AM36">
    <cfRule type="expression" dxfId="728" priority="179">
      <formula>INDIRECT(ADDRESS(ROW(),COLUMN()))=TRUNC(INDIRECT(ADDRESS(ROW(),COLUMN())))</formula>
    </cfRule>
  </conditionalFormatting>
  <conditionalFormatting sqref="AH35:AM35">
    <cfRule type="expression" dxfId="727" priority="178">
      <formula>INDIRECT(ADDRESS(ROW(),COLUMN()))=TRUNC(INDIRECT(ADDRESS(ROW(),COLUMN())))</formula>
    </cfRule>
  </conditionalFormatting>
  <conditionalFormatting sqref="AN36">
    <cfRule type="expression" dxfId="726" priority="177">
      <formula>INDIRECT(ADDRESS(ROW(),COLUMN()))=TRUNC(INDIRECT(ADDRESS(ROW(),COLUMN())))</formula>
    </cfRule>
  </conditionalFormatting>
  <conditionalFormatting sqref="AN35">
    <cfRule type="expression" dxfId="725" priority="176">
      <formula>INDIRECT(ADDRESS(ROW(),COLUMN()))=TRUNC(INDIRECT(ADDRESS(ROW(),COLUMN())))</formula>
    </cfRule>
  </conditionalFormatting>
  <conditionalFormatting sqref="AO36:AT36">
    <cfRule type="expression" dxfId="724" priority="175">
      <formula>INDIRECT(ADDRESS(ROW(),COLUMN()))=TRUNC(INDIRECT(ADDRESS(ROW(),COLUMN())))</formula>
    </cfRule>
  </conditionalFormatting>
  <conditionalFormatting sqref="AO35:AT35">
    <cfRule type="expression" dxfId="723" priority="174">
      <formula>INDIRECT(ADDRESS(ROW(),COLUMN()))=TRUNC(INDIRECT(ADDRESS(ROW(),COLUMN())))</formula>
    </cfRule>
  </conditionalFormatting>
  <conditionalFormatting sqref="AU36">
    <cfRule type="expression" dxfId="722" priority="173">
      <formula>INDIRECT(ADDRESS(ROW(),COLUMN()))=TRUNC(INDIRECT(ADDRESS(ROW(),COLUMN())))</formula>
    </cfRule>
  </conditionalFormatting>
  <conditionalFormatting sqref="AU35">
    <cfRule type="expression" dxfId="721" priority="172">
      <formula>INDIRECT(ADDRESS(ROW(),COLUMN()))=TRUNC(INDIRECT(ADDRESS(ROW(),COLUMN())))</formula>
    </cfRule>
  </conditionalFormatting>
  <conditionalFormatting sqref="AV36:AW36">
    <cfRule type="expression" dxfId="720" priority="171">
      <formula>INDIRECT(ADDRESS(ROW(),COLUMN()))=TRUNC(INDIRECT(ADDRESS(ROW(),COLUMN())))</formula>
    </cfRule>
  </conditionalFormatting>
  <conditionalFormatting sqref="AV35:AW35">
    <cfRule type="expression" dxfId="719" priority="170">
      <formula>INDIRECT(ADDRESS(ROW(),COLUMN()))=TRUNC(INDIRECT(ADDRESS(ROW(),COLUMN())))</formula>
    </cfRule>
  </conditionalFormatting>
  <conditionalFormatting sqref="S39">
    <cfRule type="expression" dxfId="718" priority="169">
      <formula>INDIRECT(ADDRESS(ROW(),COLUMN()))=TRUNC(INDIRECT(ADDRESS(ROW(),COLUMN())))</formula>
    </cfRule>
  </conditionalFormatting>
  <conditionalFormatting sqref="S38">
    <cfRule type="expression" dxfId="717" priority="168">
      <formula>INDIRECT(ADDRESS(ROW(),COLUMN()))=TRUNC(INDIRECT(ADDRESS(ROW(),COLUMN())))</formula>
    </cfRule>
  </conditionalFormatting>
  <conditionalFormatting sqref="T39:Y39">
    <cfRule type="expression" dxfId="716" priority="167">
      <formula>INDIRECT(ADDRESS(ROW(),COLUMN()))=TRUNC(INDIRECT(ADDRESS(ROW(),COLUMN())))</formula>
    </cfRule>
  </conditionalFormatting>
  <conditionalFormatting sqref="T38:Y38">
    <cfRule type="expression" dxfId="715" priority="166">
      <formula>INDIRECT(ADDRESS(ROW(),COLUMN()))=TRUNC(INDIRECT(ADDRESS(ROW(),COLUMN())))</formula>
    </cfRule>
  </conditionalFormatting>
  <conditionalFormatting sqref="AX38:BA39">
    <cfRule type="expression" dxfId="714" priority="165">
      <formula>INDIRECT(ADDRESS(ROW(),COLUMN()))=TRUNC(INDIRECT(ADDRESS(ROW(),COLUMN())))</formula>
    </cfRule>
  </conditionalFormatting>
  <conditionalFormatting sqref="Z39">
    <cfRule type="expression" dxfId="713" priority="164">
      <formula>INDIRECT(ADDRESS(ROW(),COLUMN()))=TRUNC(INDIRECT(ADDRESS(ROW(),COLUMN())))</formula>
    </cfRule>
  </conditionalFormatting>
  <conditionalFormatting sqref="Z38">
    <cfRule type="expression" dxfId="712" priority="163">
      <formula>INDIRECT(ADDRESS(ROW(),COLUMN()))=TRUNC(INDIRECT(ADDRESS(ROW(),COLUMN())))</formula>
    </cfRule>
  </conditionalFormatting>
  <conditionalFormatting sqref="AA39:AF39">
    <cfRule type="expression" dxfId="711" priority="162">
      <formula>INDIRECT(ADDRESS(ROW(),COLUMN()))=TRUNC(INDIRECT(ADDRESS(ROW(),COLUMN())))</formula>
    </cfRule>
  </conditionalFormatting>
  <conditionalFormatting sqref="AA38:AF38">
    <cfRule type="expression" dxfId="710" priority="161">
      <formula>INDIRECT(ADDRESS(ROW(),COLUMN()))=TRUNC(INDIRECT(ADDRESS(ROW(),COLUMN())))</formula>
    </cfRule>
  </conditionalFormatting>
  <conditionalFormatting sqref="AG39">
    <cfRule type="expression" dxfId="709" priority="160">
      <formula>INDIRECT(ADDRESS(ROW(),COLUMN()))=TRUNC(INDIRECT(ADDRESS(ROW(),COLUMN())))</formula>
    </cfRule>
  </conditionalFormatting>
  <conditionalFormatting sqref="AG38">
    <cfRule type="expression" dxfId="708" priority="159">
      <formula>INDIRECT(ADDRESS(ROW(),COLUMN()))=TRUNC(INDIRECT(ADDRESS(ROW(),COLUMN())))</formula>
    </cfRule>
  </conditionalFormatting>
  <conditionalFormatting sqref="AH39:AM39">
    <cfRule type="expression" dxfId="707" priority="158">
      <formula>INDIRECT(ADDRESS(ROW(),COLUMN()))=TRUNC(INDIRECT(ADDRESS(ROW(),COLUMN())))</formula>
    </cfRule>
  </conditionalFormatting>
  <conditionalFormatting sqref="AH38:AM38">
    <cfRule type="expression" dxfId="706" priority="157">
      <formula>INDIRECT(ADDRESS(ROW(),COLUMN()))=TRUNC(INDIRECT(ADDRESS(ROW(),COLUMN())))</formula>
    </cfRule>
  </conditionalFormatting>
  <conditionalFormatting sqref="AN39">
    <cfRule type="expression" dxfId="705" priority="156">
      <formula>INDIRECT(ADDRESS(ROW(),COLUMN()))=TRUNC(INDIRECT(ADDRESS(ROW(),COLUMN())))</formula>
    </cfRule>
  </conditionalFormatting>
  <conditionalFormatting sqref="AN38">
    <cfRule type="expression" dxfId="704" priority="155">
      <formula>INDIRECT(ADDRESS(ROW(),COLUMN()))=TRUNC(INDIRECT(ADDRESS(ROW(),COLUMN())))</formula>
    </cfRule>
  </conditionalFormatting>
  <conditionalFormatting sqref="AO39:AT39">
    <cfRule type="expression" dxfId="703" priority="154">
      <formula>INDIRECT(ADDRESS(ROW(),COLUMN()))=TRUNC(INDIRECT(ADDRESS(ROW(),COLUMN())))</formula>
    </cfRule>
  </conditionalFormatting>
  <conditionalFormatting sqref="AO38:AT38">
    <cfRule type="expression" dxfId="702" priority="153">
      <formula>INDIRECT(ADDRESS(ROW(),COLUMN()))=TRUNC(INDIRECT(ADDRESS(ROW(),COLUMN())))</formula>
    </cfRule>
  </conditionalFormatting>
  <conditionalFormatting sqref="AU39">
    <cfRule type="expression" dxfId="701" priority="152">
      <formula>INDIRECT(ADDRESS(ROW(),COLUMN()))=TRUNC(INDIRECT(ADDRESS(ROW(),COLUMN())))</formula>
    </cfRule>
  </conditionalFormatting>
  <conditionalFormatting sqref="AU38">
    <cfRule type="expression" dxfId="700" priority="151">
      <formula>INDIRECT(ADDRESS(ROW(),COLUMN()))=TRUNC(INDIRECT(ADDRESS(ROW(),COLUMN())))</formula>
    </cfRule>
  </conditionalFormatting>
  <conditionalFormatting sqref="AV39:AW39">
    <cfRule type="expression" dxfId="699" priority="150">
      <formula>INDIRECT(ADDRESS(ROW(),COLUMN()))=TRUNC(INDIRECT(ADDRESS(ROW(),COLUMN())))</formula>
    </cfRule>
  </conditionalFormatting>
  <conditionalFormatting sqref="AV38:AW38">
    <cfRule type="expression" dxfId="698" priority="149">
      <formula>INDIRECT(ADDRESS(ROW(),COLUMN()))=TRUNC(INDIRECT(ADDRESS(ROW(),COLUMN())))</formula>
    </cfRule>
  </conditionalFormatting>
  <conditionalFormatting sqref="S42">
    <cfRule type="expression" dxfId="697" priority="148">
      <formula>INDIRECT(ADDRESS(ROW(),COLUMN()))=TRUNC(INDIRECT(ADDRESS(ROW(),COLUMN())))</formula>
    </cfRule>
  </conditionalFormatting>
  <conditionalFormatting sqref="S41">
    <cfRule type="expression" dxfId="696" priority="147">
      <formula>INDIRECT(ADDRESS(ROW(),COLUMN()))=TRUNC(INDIRECT(ADDRESS(ROW(),COLUMN())))</formula>
    </cfRule>
  </conditionalFormatting>
  <conditionalFormatting sqref="T42:Y42">
    <cfRule type="expression" dxfId="695" priority="146">
      <formula>INDIRECT(ADDRESS(ROW(),COLUMN()))=TRUNC(INDIRECT(ADDRESS(ROW(),COLUMN())))</formula>
    </cfRule>
  </conditionalFormatting>
  <conditionalFormatting sqref="T41:Y41">
    <cfRule type="expression" dxfId="694" priority="145">
      <formula>INDIRECT(ADDRESS(ROW(),COLUMN()))=TRUNC(INDIRECT(ADDRESS(ROW(),COLUMN())))</formula>
    </cfRule>
  </conditionalFormatting>
  <conditionalFormatting sqref="AX41:BA42">
    <cfRule type="expression" dxfId="693" priority="144">
      <formula>INDIRECT(ADDRESS(ROW(),COLUMN()))=TRUNC(INDIRECT(ADDRESS(ROW(),COLUMN())))</formula>
    </cfRule>
  </conditionalFormatting>
  <conditionalFormatting sqref="Z42">
    <cfRule type="expression" dxfId="692" priority="143">
      <formula>INDIRECT(ADDRESS(ROW(),COLUMN()))=TRUNC(INDIRECT(ADDRESS(ROW(),COLUMN())))</formula>
    </cfRule>
  </conditionalFormatting>
  <conditionalFormatting sqref="Z41">
    <cfRule type="expression" dxfId="691" priority="142">
      <formula>INDIRECT(ADDRESS(ROW(),COLUMN()))=TRUNC(INDIRECT(ADDRESS(ROW(),COLUMN())))</formula>
    </cfRule>
  </conditionalFormatting>
  <conditionalFormatting sqref="AA42:AF42">
    <cfRule type="expression" dxfId="690" priority="141">
      <formula>INDIRECT(ADDRESS(ROW(),COLUMN()))=TRUNC(INDIRECT(ADDRESS(ROW(),COLUMN())))</formula>
    </cfRule>
  </conditionalFormatting>
  <conditionalFormatting sqref="AA41:AF41">
    <cfRule type="expression" dxfId="689" priority="140">
      <formula>INDIRECT(ADDRESS(ROW(),COLUMN()))=TRUNC(INDIRECT(ADDRESS(ROW(),COLUMN())))</formula>
    </cfRule>
  </conditionalFormatting>
  <conditionalFormatting sqref="AG42">
    <cfRule type="expression" dxfId="688" priority="139">
      <formula>INDIRECT(ADDRESS(ROW(),COLUMN()))=TRUNC(INDIRECT(ADDRESS(ROW(),COLUMN())))</formula>
    </cfRule>
  </conditionalFormatting>
  <conditionalFormatting sqref="AG41">
    <cfRule type="expression" dxfId="687" priority="138">
      <formula>INDIRECT(ADDRESS(ROW(),COLUMN()))=TRUNC(INDIRECT(ADDRESS(ROW(),COLUMN())))</formula>
    </cfRule>
  </conditionalFormatting>
  <conditionalFormatting sqref="AH42:AM42">
    <cfRule type="expression" dxfId="686" priority="137">
      <formula>INDIRECT(ADDRESS(ROW(),COLUMN()))=TRUNC(INDIRECT(ADDRESS(ROW(),COLUMN())))</formula>
    </cfRule>
  </conditionalFormatting>
  <conditionalFormatting sqref="AH41:AM41">
    <cfRule type="expression" dxfId="685" priority="136">
      <formula>INDIRECT(ADDRESS(ROW(),COLUMN()))=TRUNC(INDIRECT(ADDRESS(ROW(),COLUMN())))</formula>
    </cfRule>
  </conditionalFormatting>
  <conditionalFormatting sqref="AN42">
    <cfRule type="expression" dxfId="684" priority="135">
      <formula>INDIRECT(ADDRESS(ROW(),COLUMN()))=TRUNC(INDIRECT(ADDRESS(ROW(),COLUMN())))</formula>
    </cfRule>
  </conditionalFormatting>
  <conditionalFormatting sqref="AN41">
    <cfRule type="expression" dxfId="683" priority="134">
      <formula>INDIRECT(ADDRESS(ROW(),COLUMN()))=TRUNC(INDIRECT(ADDRESS(ROW(),COLUMN())))</formula>
    </cfRule>
  </conditionalFormatting>
  <conditionalFormatting sqref="AO42:AT42">
    <cfRule type="expression" dxfId="682" priority="133">
      <formula>INDIRECT(ADDRESS(ROW(),COLUMN()))=TRUNC(INDIRECT(ADDRESS(ROW(),COLUMN())))</formula>
    </cfRule>
  </conditionalFormatting>
  <conditionalFormatting sqref="AO41:AT41">
    <cfRule type="expression" dxfId="681" priority="132">
      <formula>INDIRECT(ADDRESS(ROW(),COLUMN()))=TRUNC(INDIRECT(ADDRESS(ROW(),COLUMN())))</formula>
    </cfRule>
  </conditionalFormatting>
  <conditionalFormatting sqref="AU42">
    <cfRule type="expression" dxfId="680" priority="131">
      <formula>INDIRECT(ADDRESS(ROW(),COLUMN()))=TRUNC(INDIRECT(ADDRESS(ROW(),COLUMN())))</formula>
    </cfRule>
  </conditionalFormatting>
  <conditionalFormatting sqref="AU41">
    <cfRule type="expression" dxfId="679" priority="130">
      <formula>INDIRECT(ADDRESS(ROW(),COLUMN()))=TRUNC(INDIRECT(ADDRESS(ROW(),COLUMN())))</formula>
    </cfRule>
  </conditionalFormatting>
  <conditionalFormatting sqref="AV42:AW42">
    <cfRule type="expression" dxfId="678" priority="129">
      <formula>INDIRECT(ADDRESS(ROW(),COLUMN()))=TRUNC(INDIRECT(ADDRESS(ROW(),COLUMN())))</formula>
    </cfRule>
  </conditionalFormatting>
  <conditionalFormatting sqref="AV41:AW41">
    <cfRule type="expression" dxfId="677" priority="128">
      <formula>INDIRECT(ADDRESS(ROW(),COLUMN()))=TRUNC(INDIRECT(ADDRESS(ROW(),COLUMN())))</formula>
    </cfRule>
  </conditionalFormatting>
  <conditionalFormatting sqref="S45">
    <cfRule type="expression" dxfId="676" priority="127">
      <formula>INDIRECT(ADDRESS(ROW(),COLUMN()))=TRUNC(INDIRECT(ADDRESS(ROW(),COLUMN())))</formula>
    </cfRule>
  </conditionalFormatting>
  <conditionalFormatting sqref="S44">
    <cfRule type="expression" dxfId="675" priority="126">
      <formula>INDIRECT(ADDRESS(ROW(),COLUMN()))=TRUNC(INDIRECT(ADDRESS(ROW(),COLUMN())))</formula>
    </cfRule>
  </conditionalFormatting>
  <conditionalFormatting sqref="T45:Y45">
    <cfRule type="expression" dxfId="674" priority="125">
      <formula>INDIRECT(ADDRESS(ROW(),COLUMN()))=TRUNC(INDIRECT(ADDRESS(ROW(),COLUMN())))</formula>
    </cfRule>
  </conditionalFormatting>
  <conditionalFormatting sqref="T44:Y44">
    <cfRule type="expression" dxfId="673" priority="124">
      <formula>INDIRECT(ADDRESS(ROW(),COLUMN()))=TRUNC(INDIRECT(ADDRESS(ROW(),COLUMN())))</formula>
    </cfRule>
  </conditionalFormatting>
  <conditionalFormatting sqref="AX44:BA45">
    <cfRule type="expression" dxfId="672" priority="123">
      <formula>INDIRECT(ADDRESS(ROW(),COLUMN()))=TRUNC(INDIRECT(ADDRESS(ROW(),COLUMN())))</formula>
    </cfRule>
  </conditionalFormatting>
  <conditionalFormatting sqref="Z45">
    <cfRule type="expression" dxfId="671" priority="122">
      <formula>INDIRECT(ADDRESS(ROW(),COLUMN()))=TRUNC(INDIRECT(ADDRESS(ROW(),COLUMN())))</formula>
    </cfRule>
  </conditionalFormatting>
  <conditionalFormatting sqref="Z44">
    <cfRule type="expression" dxfId="670" priority="121">
      <formula>INDIRECT(ADDRESS(ROW(),COLUMN()))=TRUNC(INDIRECT(ADDRESS(ROW(),COLUMN())))</formula>
    </cfRule>
  </conditionalFormatting>
  <conditionalFormatting sqref="AA45:AF45">
    <cfRule type="expression" dxfId="669" priority="120">
      <formula>INDIRECT(ADDRESS(ROW(),COLUMN()))=TRUNC(INDIRECT(ADDRESS(ROW(),COLUMN())))</formula>
    </cfRule>
  </conditionalFormatting>
  <conditionalFormatting sqref="AA44:AF44">
    <cfRule type="expression" dxfId="668" priority="119">
      <formula>INDIRECT(ADDRESS(ROW(),COLUMN()))=TRUNC(INDIRECT(ADDRESS(ROW(),COLUMN())))</formula>
    </cfRule>
  </conditionalFormatting>
  <conditionalFormatting sqref="AG45">
    <cfRule type="expression" dxfId="667" priority="118">
      <formula>INDIRECT(ADDRESS(ROW(),COLUMN()))=TRUNC(INDIRECT(ADDRESS(ROW(),COLUMN())))</formula>
    </cfRule>
  </conditionalFormatting>
  <conditionalFormatting sqref="AG44">
    <cfRule type="expression" dxfId="666" priority="117">
      <formula>INDIRECT(ADDRESS(ROW(),COLUMN()))=TRUNC(INDIRECT(ADDRESS(ROW(),COLUMN())))</formula>
    </cfRule>
  </conditionalFormatting>
  <conditionalFormatting sqref="AH45:AM45">
    <cfRule type="expression" dxfId="665" priority="116">
      <formula>INDIRECT(ADDRESS(ROW(),COLUMN()))=TRUNC(INDIRECT(ADDRESS(ROW(),COLUMN())))</formula>
    </cfRule>
  </conditionalFormatting>
  <conditionalFormatting sqref="AH44:AM44">
    <cfRule type="expression" dxfId="664" priority="115">
      <formula>INDIRECT(ADDRESS(ROW(),COLUMN()))=TRUNC(INDIRECT(ADDRESS(ROW(),COLUMN())))</formula>
    </cfRule>
  </conditionalFormatting>
  <conditionalFormatting sqref="AN45">
    <cfRule type="expression" dxfId="663" priority="114">
      <formula>INDIRECT(ADDRESS(ROW(),COLUMN()))=TRUNC(INDIRECT(ADDRESS(ROW(),COLUMN())))</formula>
    </cfRule>
  </conditionalFormatting>
  <conditionalFormatting sqref="AN44">
    <cfRule type="expression" dxfId="662" priority="113">
      <formula>INDIRECT(ADDRESS(ROW(),COLUMN()))=TRUNC(INDIRECT(ADDRESS(ROW(),COLUMN())))</formula>
    </cfRule>
  </conditionalFormatting>
  <conditionalFormatting sqref="AO45:AT45">
    <cfRule type="expression" dxfId="661" priority="112">
      <formula>INDIRECT(ADDRESS(ROW(),COLUMN()))=TRUNC(INDIRECT(ADDRESS(ROW(),COLUMN())))</formula>
    </cfRule>
  </conditionalFormatting>
  <conditionalFormatting sqref="AO44:AT44">
    <cfRule type="expression" dxfId="660" priority="111">
      <formula>INDIRECT(ADDRESS(ROW(),COLUMN()))=TRUNC(INDIRECT(ADDRESS(ROW(),COLUMN())))</formula>
    </cfRule>
  </conditionalFormatting>
  <conditionalFormatting sqref="AU45">
    <cfRule type="expression" dxfId="659" priority="110">
      <formula>INDIRECT(ADDRESS(ROW(),COLUMN()))=TRUNC(INDIRECT(ADDRESS(ROW(),COLUMN())))</formula>
    </cfRule>
  </conditionalFormatting>
  <conditionalFormatting sqref="AU44">
    <cfRule type="expression" dxfId="658" priority="109">
      <formula>INDIRECT(ADDRESS(ROW(),COLUMN()))=TRUNC(INDIRECT(ADDRESS(ROW(),COLUMN())))</formula>
    </cfRule>
  </conditionalFormatting>
  <conditionalFormatting sqref="AV45:AW45">
    <cfRule type="expression" dxfId="657" priority="108">
      <formula>INDIRECT(ADDRESS(ROW(),COLUMN()))=TRUNC(INDIRECT(ADDRESS(ROW(),COLUMN())))</formula>
    </cfRule>
  </conditionalFormatting>
  <conditionalFormatting sqref="AV44:AW44">
    <cfRule type="expression" dxfId="656" priority="107">
      <formula>INDIRECT(ADDRESS(ROW(),COLUMN()))=TRUNC(INDIRECT(ADDRESS(ROW(),COLUMN())))</formula>
    </cfRule>
  </conditionalFormatting>
  <conditionalFormatting sqref="S48">
    <cfRule type="expression" dxfId="655" priority="106">
      <formula>INDIRECT(ADDRESS(ROW(),COLUMN()))=TRUNC(INDIRECT(ADDRESS(ROW(),COLUMN())))</formula>
    </cfRule>
  </conditionalFormatting>
  <conditionalFormatting sqref="S47">
    <cfRule type="expression" dxfId="654" priority="105">
      <formula>INDIRECT(ADDRESS(ROW(),COLUMN()))=TRUNC(INDIRECT(ADDRESS(ROW(),COLUMN())))</formula>
    </cfRule>
  </conditionalFormatting>
  <conditionalFormatting sqref="T48:Y48">
    <cfRule type="expression" dxfId="653" priority="104">
      <formula>INDIRECT(ADDRESS(ROW(),COLUMN()))=TRUNC(INDIRECT(ADDRESS(ROW(),COLUMN())))</formula>
    </cfRule>
  </conditionalFormatting>
  <conditionalFormatting sqref="T47:Y47">
    <cfRule type="expression" dxfId="652" priority="103">
      <formula>INDIRECT(ADDRESS(ROW(),COLUMN()))=TRUNC(INDIRECT(ADDRESS(ROW(),COLUMN())))</formula>
    </cfRule>
  </conditionalFormatting>
  <conditionalFormatting sqref="AX47:BA48">
    <cfRule type="expression" dxfId="651" priority="102">
      <formula>INDIRECT(ADDRESS(ROW(),COLUMN()))=TRUNC(INDIRECT(ADDRESS(ROW(),COLUMN())))</formula>
    </cfRule>
  </conditionalFormatting>
  <conditionalFormatting sqref="Z48">
    <cfRule type="expression" dxfId="650" priority="101">
      <formula>INDIRECT(ADDRESS(ROW(),COLUMN()))=TRUNC(INDIRECT(ADDRESS(ROW(),COLUMN())))</formula>
    </cfRule>
  </conditionalFormatting>
  <conditionalFormatting sqref="Z47">
    <cfRule type="expression" dxfId="649" priority="100">
      <formula>INDIRECT(ADDRESS(ROW(),COLUMN()))=TRUNC(INDIRECT(ADDRESS(ROW(),COLUMN())))</formula>
    </cfRule>
  </conditionalFormatting>
  <conditionalFormatting sqref="AA48:AF48">
    <cfRule type="expression" dxfId="648" priority="99">
      <formula>INDIRECT(ADDRESS(ROW(),COLUMN()))=TRUNC(INDIRECT(ADDRESS(ROW(),COLUMN())))</formula>
    </cfRule>
  </conditionalFormatting>
  <conditionalFormatting sqref="AA47:AF47">
    <cfRule type="expression" dxfId="647" priority="98">
      <formula>INDIRECT(ADDRESS(ROW(),COLUMN()))=TRUNC(INDIRECT(ADDRESS(ROW(),COLUMN())))</formula>
    </cfRule>
  </conditionalFormatting>
  <conditionalFormatting sqref="AG48">
    <cfRule type="expression" dxfId="646" priority="97">
      <formula>INDIRECT(ADDRESS(ROW(),COLUMN()))=TRUNC(INDIRECT(ADDRESS(ROW(),COLUMN())))</formula>
    </cfRule>
  </conditionalFormatting>
  <conditionalFormatting sqref="AG47">
    <cfRule type="expression" dxfId="645" priority="96">
      <formula>INDIRECT(ADDRESS(ROW(),COLUMN()))=TRUNC(INDIRECT(ADDRESS(ROW(),COLUMN())))</formula>
    </cfRule>
  </conditionalFormatting>
  <conditionalFormatting sqref="AH48:AM48">
    <cfRule type="expression" dxfId="644" priority="95">
      <formula>INDIRECT(ADDRESS(ROW(),COLUMN()))=TRUNC(INDIRECT(ADDRESS(ROW(),COLUMN())))</formula>
    </cfRule>
  </conditionalFormatting>
  <conditionalFormatting sqref="AH47:AM47">
    <cfRule type="expression" dxfId="643" priority="94">
      <formula>INDIRECT(ADDRESS(ROW(),COLUMN()))=TRUNC(INDIRECT(ADDRESS(ROW(),COLUMN())))</formula>
    </cfRule>
  </conditionalFormatting>
  <conditionalFormatting sqref="AN48">
    <cfRule type="expression" dxfId="642" priority="93">
      <formula>INDIRECT(ADDRESS(ROW(),COLUMN()))=TRUNC(INDIRECT(ADDRESS(ROW(),COLUMN())))</formula>
    </cfRule>
  </conditionalFormatting>
  <conditionalFormatting sqref="AN47">
    <cfRule type="expression" dxfId="641" priority="92">
      <formula>INDIRECT(ADDRESS(ROW(),COLUMN()))=TRUNC(INDIRECT(ADDRESS(ROW(),COLUMN())))</formula>
    </cfRule>
  </conditionalFormatting>
  <conditionalFormatting sqref="AO48:AT48">
    <cfRule type="expression" dxfId="640" priority="91">
      <formula>INDIRECT(ADDRESS(ROW(),COLUMN()))=TRUNC(INDIRECT(ADDRESS(ROW(),COLUMN())))</formula>
    </cfRule>
  </conditionalFormatting>
  <conditionalFormatting sqref="AO47:AT47">
    <cfRule type="expression" dxfId="639" priority="90">
      <formula>INDIRECT(ADDRESS(ROW(),COLUMN()))=TRUNC(INDIRECT(ADDRESS(ROW(),COLUMN())))</formula>
    </cfRule>
  </conditionalFormatting>
  <conditionalFormatting sqref="AU48">
    <cfRule type="expression" dxfId="638" priority="89">
      <formula>INDIRECT(ADDRESS(ROW(),COLUMN()))=TRUNC(INDIRECT(ADDRESS(ROW(),COLUMN())))</formula>
    </cfRule>
  </conditionalFormatting>
  <conditionalFormatting sqref="AU47">
    <cfRule type="expression" dxfId="637" priority="88">
      <formula>INDIRECT(ADDRESS(ROW(),COLUMN()))=TRUNC(INDIRECT(ADDRESS(ROW(),COLUMN())))</formula>
    </cfRule>
  </conditionalFormatting>
  <conditionalFormatting sqref="AV48:AW48">
    <cfRule type="expression" dxfId="636" priority="87">
      <formula>INDIRECT(ADDRESS(ROW(),COLUMN()))=TRUNC(INDIRECT(ADDRESS(ROW(),COLUMN())))</formula>
    </cfRule>
  </conditionalFormatting>
  <conditionalFormatting sqref="AV47:AW47">
    <cfRule type="expression" dxfId="635" priority="86">
      <formula>INDIRECT(ADDRESS(ROW(),COLUMN()))=TRUNC(INDIRECT(ADDRESS(ROW(),COLUMN())))</formula>
    </cfRule>
  </conditionalFormatting>
  <conditionalFormatting sqref="S51">
    <cfRule type="expression" dxfId="634" priority="85">
      <formula>INDIRECT(ADDRESS(ROW(),COLUMN()))=TRUNC(INDIRECT(ADDRESS(ROW(),COLUMN())))</formula>
    </cfRule>
  </conditionalFormatting>
  <conditionalFormatting sqref="S50">
    <cfRule type="expression" dxfId="633" priority="84">
      <formula>INDIRECT(ADDRESS(ROW(),COLUMN()))=TRUNC(INDIRECT(ADDRESS(ROW(),COLUMN())))</formula>
    </cfRule>
  </conditionalFormatting>
  <conditionalFormatting sqref="T51:Y51">
    <cfRule type="expression" dxfId="632" priority="83">
      <formula>INDIRECT(ADDRESS(ROW(),COLUMN()))=TRUNC(INDIRECT(ADDRESS(ROW(),COLUMN())))</formula>
    </cfRule>
  </conditionalFormatting>
  <conditionalFormatting sqref="T50:Y50">
    <cfRule type="expression" dxfId="631" priority="82">
      <formula>INDIRECT(ADDRESS(ROW(),COLUMN()))=TRUNC(INDIRECT(ADDRESS(ROW(),COLUMN())))</formula>
    </cfRule>
  </conditionalFormatting>
  <conditionalFormatting sqref="AX50:BA51">
    <cfRule type="expression" dxfId="630" priority="81">
      <formula>INDIRECT(ADDRESS(ROW(),COLUMN()))=TRUNC(INDIRECT(ADDRESS(ROW(),COLUMN())))</formula>
    </cfRule>
  </conditionalFormatting>
  <conditionalFormatting sqref="Z51">
    <cfRule type="expression" dxfId="629" priority="80">
      <formula>INDIRECT(ADDRESS(ROW(),COLUMN()))=TRUNC(INDIRECT(ADDRESS(ROW(),COLUMN())))</formula>
    </cfRule>
  </conditionalFormatting>
  <conditionalFormatting sqref="Z50">
    <cfRule type="expression" dxfId="628" priority="79">
      <formula>INDIRECT(ADDRESS(ROW(),COLUMN()))=TRUNC(INDIRECT(ADDRESS(ROW(),COLUMN())))</formula>
    </cfRule>
  </conditionalFormatting>
  <conditionalFormatting sqref="AA51:AF51">
    <cfRule type="expression" dxfId="627" priority="78">
      <formula>INDIRECT(ADDRESS(ROW(),COLUMN()))=TRUNC(INDIRECT(ADDRESS(ROW(),COLUMN())))</formula>
    </cfRule>
  </conditionalFormatting>
  <conditionalFormatting sqref="AA50:AF50">
    <cfRule type="expression" dxfId="626" priority="77">
      <formula>INDIRECT(ADDRESS(ROW(),COLUMN()))=TRUNC(INDIRECT(ADDRESS(ROW(),COLUMN())))</formula>
    </cfRule>
  </conditionalFormatting>
  <conditionalFormatting sqref="AG51">
    <cfRule type="expression" dxfId="625" priority="76">
      <formula>INDIRECT(ADDRESS(ROW(),COLUMN()))=TRUNC(INDIRECT(ADDRESS(ROW(),COLUMN())))</formula>
    </cfRule>
  </conditionalFormatting>
  <conditionalFormatting sqref="AG50">
    <cfRule type="expression" dxfId="624" priority="75">
      <formula>INDIRECT(ADDRESS(ROW(),COLUMN()))=TRUNC(INDIRECT(ADDRESS(ROW(),COLUMN())))</formula>
    </cfRule>
  </conditionalFormatting>
  <conditionalFormatting sqref="AH51:AM51">
    <cfRule type="expression" dxfId="623" priority="74">
      <formula>INDIRECT(ADDRESS(ROW(),COLUMN()))=TRUNC(INDIRECT(ADDRESS(ROW(),COLUMN())))</formula>
    </cfRule>
  </conditionalFormatting>
  <conditionalFormatting sqref="AH50:AM50">
    <cfRule type="expression" dxfId="622" priority="73">
      <formula>INDIRECT(ADDRESS(ROW(),COLUMN()))=TRUNC(INDIRECT(ADDRESS(ROW(),COLUMN())))</formula>
    </cfRule>
  </conditionalFormatting>
  <conditionalFormatting sqref="AN51">
    <cfRule type="expression" dxfId="621" priority="72">
      <formula>INDIRECT(ADDRESS(ROW(),COLUMN()))=TRUNC(INDIRECT(ADDRESS(ROW(),COLUMN())))</formula>
    </cfRule>
  </conditionalFormatting>
  <conditionalFormatting sqref="AN50">
    <cfRule type="expression" dxfId="620" priority="71">
      <formula>INDIRECT(ADDRESS(ROW(),COLUMN()))=TRUNC(INDIRECT(ADDRESS(ROW(),COLUMN())))</formula>
    </cfRule>
  </conditionalFormatting>
  <conditionalFormatting sqref="AO51:AT51">
    <cfRule type="expression" dxfId="619" priority="70">
      <formula>INDIRECT(ADDRESS(ROW(),COLUMN()))=TRUNC(INDIRECT(ADDRESS(ROW(),COLUMN())))</formula>
    </cfRule>
  </conditionalFormatting>
  <conditionalFormatting sqref="AO50:AT50">
    <cfRule type="expression" dxfId="618" priority="69">
      <formula>INDIRECT(ADDRESS(ROW(),COLUMN()))=TRUNC(INDIRECT(ADDRESS(ROW(),COLUMN())))</formula>
    </cfRule>
  </conditionalFormatting>
  <conditionalFormatting sqref="AU51">
    <cfRule type="expression" dxfId="617" priority="68">
      <formula>INDIRECT(ADDRESS(ROW(),COLUMN()))=TRUNC(INDIRECT(ADDRESS(ROW(),COLUMN())))</formula>
    </cfRule>
  </conditionalFormatting>
  <conditionalFormatting sqref="AU50">
    <cfRule type="expression" dxfId="616" priority="67">
      <formula>INDIRECT(ADDRESS(ROW(),COLUMN()))=TRUNC(INDIRECT(ADDRESS(ROW(),COLUMN())))</formula>
    </cfRule>
  </conditionalFormatting>
  <conditionalFormatting sqref="AV51:AW51">
    <cfRule type="expression" dxfId="615" priority="66">
      <formula>INDIRECT(ADDRESS(ROW(),COLUMN()))=TRUNC(INDIRECT(ADDRESS(ROW(),COLUMN())))</formula>
    </cfRule>
  </conditionalFormatting>
  <conditionalFormatting sqref="AV50:AW50">
    <cfRule type="expression" dxfId="614" priority="65">
      <formula>INDIRECT(ADDRESS(ROW(),COLUMN()))=TRUNC(INDIRECT(ADDRESS(ROW(),COLUMN())))</formula>
    </cfRule>
  </conditionalFormatting>
  <conditionalFormatting sqref="S54">
    <cfRule type="expression" dxfId="613" priority="64">
      <formula>INDIRECT(ADDRESS(ROW(),COLUMN()))=TRUNC(INDIRECT(ADDRESS(ROW(),COLUMN())))</formula>
    </cfRule>
  </conditionalFormatting>
  <conditionalFormatting sqref="S53">
    <cfRule type="expression" dxfId="612" priority="63">
      <formula>INDIRECT(ADDRESS(ROW(),COLUMN()))=TRUNC(INDIRECT(ADDRESS(ROW(),COLUMN())))</formula>
    </cfRule>
  </conditionalFormatting>
  <conditionalFormatting sqref="T54:Y54">
    <cfRule type="expression" dxfId="611" priority="62">
      <formula>INDIRECT(ADDRESS(ROW(),COLUMN()))=TRUNC(INDIRECT(ADDRESS(ROW(),COLUMN())))</formula>
    </cfRule>
  </conditionalFormatting>
  <conditionalFormatting sqref="T53:Y53">
    <cfRule type="expression" dxfId="610" priority="61">
      <formula>INDIRECT(ADDRESS(ROW(),COLUMN()))=TRUNC(INDIRECT(ADDRESS(ROW(),COLUMN())))</formula>
    </cfRule>
  </conditionalFormatting>
  <conditionalFormatting sqref="AX53:BA54">
    <cfRule type="expression" dxfId="609" priority="60">
      <formula>INDIRECT(ADDRESS(ROW(),COLUMN()))=TRUNC(INDIRECT(ADDRESS(ROW(),COLUMN())))</formula>
    </cfRule>
  </conditionalFormatting>
  <conditionalFormatting sqref="Z54">
    <cfRule type="expression" dxfId="608" priority="59">
      <formula>INDIRECT(ADDRESS(ROW(),COLUMN()))=TRUNC(INDIRECT(ADDRESS(ROW(),COLUMN())))</formula>
    </cfRule>
  </conditionalFormatting>
  <conditionalFormatting sqref="Z53">
    <cfRule type="expression" dxfId="607" priority="58">
      <formula>INDIRECT(ADDRESS(ROW(),COLUMN()))=TRUNC(INDIRECT(ADDRESS(ROW(),COLUMN())))</formula>
    </cfRule>
  </conditionalFormatting>
  <conditionalFormatting sqref="AA54:AF54">
    <cfRule type="expression" dxfId="606" priority="57">
      <formula>INDIRECT(ADDRESS(ROW(),COLUMN()))=TRUNC(INDIRECT(ADDRESS(ROW(),COLUMN())))</formula>
    </cfRule>
  </conditionalFormatting>
  <conditionalFormatting sqref="AA53:AF53">
    <cfRule type="expression" dxfId="605" priority="56">
      <formula>INDIRECT(ADDRESS(ROW(),COLUMN()))=TRUNC(INDIRECT(ADDRESS(ROW(),COLUMN())))</formula>
    </cfRule>
  </conditionalFormatting>
  <conditionalFormatting sqref="AG54">
    <cfRule type="expression" dxfId="604" priority="55">
      <formula>INDIRECT(ADDRESS(ROW(),COLUMN()))=TRUNC(INDIRECT(ADDRESS(ROW(),COLUMN())))</formula>
    </cfRule>
  </conditionalFormatting>
  <conditionalFormatting sqref="AG53">
    <cfRule type="expression" dxfId="603" priority="54">
      <formula>INDIRECT(ADDRESS(ROW(),COLUMN()))=TRUNC(INDIRECT(ADDRESS(ROW(),COLUMN())))</formula>
    </cfRule>
  </conditionalFormatting>
  <conditionalFormatting sqref="AH54:AM54">
    <cfRule type="expression" dxfId="602" priority="53">
      <formula>INDIRECT(ADDRESS(ROW(),COLUMN()))=TRUNC(INDIRECT(ADDRESS(ROW(),COLUMN())))</formula>
    </cfRule>
  </conditionalFormatting>
  <conditionalFormatting sqref="AH53:AM53">
    <cfRule type="expression" dxfId="601" priority="52">
      <formula>INDIRECT(ADDRESS(ROW(),COLUMN()))=TRUNC(INDIRECT(ADDRESS(ROW(),COLUMN())))</formula>
    </cfRule>
  </conditionalFormatting>
  <conditionalFormatting sqref="AN54">
    <cfRule type="expression" dxfId="600" priority="51">
      <formula>INDIRECT(ADDRESS(ROW(),COLUMN()))=TRUNC(INDIRECT(ADDRESS(ROW(),COLUMN())))</formula>
    </cfRule>
  </conditionalFormatting>
  <conditionalFormatting sqref="AN53">
    <cfRule type="expression" dxfId="599" priority="50">
      <formula>INDIRECT(ADDRESS(ROW(),COLUMN()))=TRUNC(INDIRECT(ADDRESS(ROW(),COLUMN())))</formula>
    </cfRule>
  </conditionalFormatting>
  <conditionalFormatting sqref="AO54:AT54">
    <cfRule type="expression" dxfId="598" priority="49">
      <formula>INDIRECT(ADDRESS(ROW(),COLUMN()))=TRUNC(INDIRECT(ADDRESS(ROW(),COLUMN())))</formula>
    </cfRule>
  </conditionalFormatting>
  <conditionalFormatting sqref="AO53:AT53">
    <cfRule type="expression" dxfId="597" priority="48">
      <formula>INDIRECT(ADDRESS(ROW(),COLUMN()))=TRUNC(INDIRECT(ADDRESS(ROW(),COLUMN())))</formula>
    </cfRule>
  </conditionalFormatting>
  <conditionalFormatting sqref="AU54">
    <cfRule type="expression" dxfId="596" priority="47">
      <formula>INDIRECT(ADDRESS(ROW(),COLUMN()))=TRUNC(INDIRECT(ADDRESS(ROW(),COLUMN())))</formula>
    </cfRule>
  </conditionalFormatting>
  <conditionalFormatting sqref="AU53">
    <cfRule type="expression" dxfId="595" priority="46">
      <formula>INDIRECT(ADDRESS(ROW(),COLUMN()))=TRUNC(INDIRECT(ADDRESS(ROW(),COLUMN())))</formula>
    </cfRule>
  </conditionalFormatting>
  <conditionalFormatting sqref="AV54:AW54">
    <cfRule type="expression" dxfId="594" priority="45">
      <formula>INDIRECT(ADDRESS(ROW(),COLUMN()))=TRUNC(INDIRECT(ADDRESS(ROW(),COLUMN())))</formula>
    </cfRule>
  </conditionalFormatting>
  <conditionalFormatting sqref="AV53:AW53">
    <cfRule type="expression" dxfId="593" priority="44">
      <formula>INDIRECT(ADDRESS(ROW(),COLUMN()))=TRUNC(INDIRECT(ADDRESS(ROW(),COLUMN())))</formula>
    </cfRule>
  </conditionalFormatting>
  <conditionalFormatting sqref="S57">
    <cfRule type="expression" dxfId="592" priority="43">
      <formula>INDIRECT(ADDRESS(ROW(),COLUMN()))=TRUNC(INDIRECT(ADDRESS(ROW(),COLUMN())))</formula>
    </cfRule>
  </conditionalFormatting>
  <conditionalFormatting sqref="S56">
    <cfRule type="expression" dxfId="591" priority="42">
      <formula>INDIRECT(ADDRESS(ROW(),COLUMN()))=TRUNC(INDIRECT(ADDRESS(ROW(),COLUMN())))</formula>
    </cfRule>
  </conditionalFormatting>
  <conditionalFormatting sqref="T57:Y57">
    <cfRule type="expression" dxfId="590" priority="41">
      <formula>INDIRECT(ADDRESS(ROW(),COLUMN()))=TRUNC(INDIRECT(ADDRESS(ROW(),COLUMN())))</formula>
    </cfRule>
  </conditionalFormatting>
  <conditionalFormatting sqref="T56:Y56">
    <cfRule type="expression" dxfId="589" priority="40">
      <formula>INDIRECT(ADDRESS(ROW(),COLUMN()))=TRUNC(INDIRECT(ADDRESS(ROW(),COLUMN())))</formula>
    </cfRule>
  </conditionalFormatting>
  <conditionalFormatting sqref="AX56:BA57">
    <cfRule type="expression" dxfId="588" priority="39">
      <formula>INDIRECT(ADDRESS(ROW(),COLUMN()))=TRUNC(INDIRECT(ADDRESS(ROW(),COLUMN())))</formula>
    </cfRule>
  </conditionalFormatting>
  <conditionalFormatting sqref="Z57">
    <cfRule type="expression" dxfId="587" priority="38">
      <formula>INDIRECT(ADDRESS(ROW(),COLUMN()))=TRUNC(INDIRECT(ADDRESS(ROW(),COLUMN())))</formula>
    </cfRule>
  </conditionalFormatting>
  <conditionalFormatting sqref="Z56">
    <cfRule type="expression" dxfId="586" priority="37">
      <formula>INDIRECT(ADDRESS(ROW(),COLUMN()))=TRUNC(INDIRECT(ADDRESS(ROW(),COLUMN())))</formula>
    </cfRule>
  </conditionalFormatting>
  <conditionalFormatting sqref="AA57:AF57">
    <cfRule type="expression" dxfId="585" priority="36">
      <formula>INDIRECT(ADDRESS(ROW(),COLUMN()))=TRUNC(INDIRECT(ADDRESS(ROW(),COLUMN())))</formula>
    </cfRule>
  </conditionalFormatting>
  <conditionalFormatting sqref="AA56:AF56">
    <cfRule type="expression" dxfId="584" priority="35">
      <formula>INDIRECT(ADDRESS(ROW(),COLUMN()))=TRUNC(INDIRECT(ADDRESS(ROW(),COLUMN())))</formula>
    </cfRule>
  </conditionalFormatting>
  <conditionalFormatting sqref="AG57">
    <cfRule type="expression" dxfId="583" priority="34">
      <formula>INDIRECT(ADDRESS(ROW(),COLUMN()))=TRUNC(INDIRECT(ADDRESS(ROW(),COLUMN())))</formula>
    </cfRule>
  </conditionalFormatting>
  <conditionalFormatting sqref="AG56">
    <cfRule type="expression" dxfId="582" priority="33">
      <formula>INDIRECT(ADDRESS(ROW(),COLUMN()))=TRUNC(INDIRECT(ADDRESS(ROW(),COLUMN())))</formula>
    </cfRule>
  </conditionalFormatting>
  <conditionalFormatting sqref="AH57:AM57">
    <cfRule type="expression" dxfId="581" priority="32">
      <formula>INDIRECT(ADDRESS(ROW(),COLUMN()))=TRUNC(INDIRECT(ADDRESS(ROW(),COLUMN())))</formula>
    </cfRule>
  </conditionalFormatting>
  <conditionalFormatting sqref="AH56:AM56">
    <cfRule type="expression" dxfId="580" priority="31">
      <formula>INDIRECT(ADDRESS(ROW(),COLUMN()))=TRUNC(INDIRECT(ADDRESS(ROW(),COLUMN())))</formula>
    </cfRule>
  </conditionalFormatting>
  <conditionalFormatting sqref="AN57">
    <cfRule type="expression" dxfId="579" priority="30">
      <formula>INDIRECT(ADDRESS(ROW(),COLUMN()))=TRUNC(INDIRECT(ADDRESS(ROW(),COLUMN())))</formula>
    </cfRule>
  </conditionalFormatting>
  <conditionalFormatting sqref="AN56">
    <cfRule type="expression" dxfId="578" priority="29">
      <formula>INDIRECT(ADDRESS(ROW(),COLUMN()))=TRUNC(INDIRECT(ADDRESS(ROW(),COLUMN())))</formula>
    </cfRule>
  </conditionalFormatting>
  <conditionalFormatting sqref="AO57:AT57">
    <cfRule type="expression" dxfId="577" priority="28">
      <formula>INDIRECT(ADDRESS(ROW(),COLUMN()))=TRUNC(INDIRECT(ADDRESS(ROW(),COLUMN())))</formula>
    </cfRule>
  </conditionalFormatting>
  <conditionalFormatting sqref="AO56:AT56">
    <cfRule type="expression" dxfId="576" priority="27">
      <formula>INDIRECT(ADDRESS(ROW(),COLUMN()))=TRUNC(INDIRECT(ADDRESS(ROW(),COLUMN())))</formula>
    </cfRule>
  </conditionalFormatting>
  <conditionalFormatting sqref="AU57">
    <cfRule type="expression" dxfId="575" priority="26">
      <formula>INDIRECT(ADDRESS(ROW(),COLUMN()))=TRUNC(INDIRECT(ADDRESS(ROW(),COLUMN())))</formula>
    </cfRule>
  </conditionalFormatting>
  <conditionalFormatting sqref="AU56">
    <cfRule type="expression" dxfId="574" priority="25">
      <formula>INDIRECT(ADDRESS(ROW(),COLUMN()))=TRUNC(INDIRECT(ADDRESS(ROW(),COLUMN())))</formula>
    </cfRule>
  </conditionalFormatting>
  <conditionalFormatting sqref="AV57:AW57">
    <cfRule type="expression" dxfId="573" priority="24">
      <formula>INDIRECT(ADDRESS(ROW(),COLUMN()))=TRUNC(INDIRECT(ADDRESS(ROW(),COLUMN())))</formula>
    </cfRule>
  </conditionalFormatting>
  <conditionalFormatting sqref="AV56:AW56">
    <cfRule type="expression" dxfId="572" priority="23">
      <formula>INDIRECT(ADDRESS(ROW(),COLUMN()))=TRUNC(INDIRECT(ADDRESS(ROW(),COLUMN())))</formula>
    </cfRule>
  </conditionalFormatting>
  <conditionalFormatting sqref="S60">
    <cfRule type="expression" dxfId="571" priority="22">
      <formula>INDIRECT(ADDRESS(ROW(),COLUMN()))=TRUNC(INDIRECT(ADDRESS(ROW(),COLUMN())))</formula>
    </cfRule>
  </conditionalFormatting>
  <conditionalFormatting sqref="S59">
    <cfRule type="expression" dxfId="570" priority="21">
      <formula>INDIRECT(ADDRESS(ROW(),COLUMN()))=TRUNC(INDIRECT(ADDRESS(ROW(),COLUMN())))</formula>
    </cfRule>
  </conditionalFormatting>
  <conditionalFormatting sqref="T60:Y60">
    <cfRule type="expression" dxfId="569" priority="20">
      <formula>INDIRECT(ADDRESS(ROW(),COLUMN()))=TRUNC(INDIRECT(ADDRESS(ROW(),COLUMN())))</formula>
    </cfRule>
  </conditionalFormatting>
  <conditionalFormatting sqref="T59:Y59">
    <cfRule type="expression" dxfId="568" priority="19">
      <formula>INDIRECT(ADDRESS(ROW(),COLUMN()))=TRUNC(INDIRECT(ADDRESS(ROW(),COLUMN())))</formula>
    </cfRule>
  </conditionalFormatting>
  <conditionalFormatting sqref="AX59:BA60">
    <cfRule type="expression" dxfId="567" priority="18">
      <formula>INDIRECT(ADDRESS(ROW(),COLUMN()))=TRUNC(INDIRECT(ADDRESS(ROW(),COLUMN())))</formula>
    </cfRule>
  </conditionalFormatting>
  <conditionalFormatting sqref="Z60">
    <cfRule type="expression" dxfId="566" priority="17">
      <formula>INDIRECT(ADDRESS(ROW(),COLUMN()))=TRUNC(INDIRECT(ADDRESS(ROW(),COLUMN())))</formula>
    </cfRule>
  </conditionalFormatting>
  <conditionalFormatting sqref="Z59">
    <cfRule type="expression" dxfId="565" priority="16">
      <formula>INDIRECT(ADDRESS(ROW(),COLUMN()))=TRUNC(INDIRECT(ADDRESS(ROW(),COLUMN())))</formula>
    </cfRule>
  </conditionalFormatting>
  <conditionalFormatting sqref="AA60:AF60">
    <cfRule type="expression" dxfId="564" priority="15">
      <formula>INDIRECT(ADDRESS(ROW(),COLUMN()))=TRUNC(INDIRECT(ADDRESS(ROW(),COLUMN())))</formula>
    </cfRule>
  </conditionalFormatting>
  <conditionalFormatting sqref="AA59:AF59">
    <cfRule type="expression" dxfId="563" priority="14">
      <formula>INDIRECT(ADDRESS(ROW(),COLUMN()))=TRUNC(INDIRECT(ADDRESS(ROW(),COLUMN())))</formula>
    </cfRule>
  </conditionalFormatting>
  <conditionalFormatting sqref="AG60">
    <cfRule type="expression" dxfId="562" priority="13">
      <formula>INDIRECT(ADDRESS(ROW(),COLUMN()))=TRUNC(INDIRECT(ADDRESS(ROW(),COLUMN())))</formula>
    </cfRule>
  </conditionalFormatting>
  <conditionalFormatting sqref="AG59">
    <cfRule type="expression" dxfId="561" priority="12">
      <formula>INDIRECT(ADDRESS(ROW(),COLUMN()))=TRUNC(INDIRECT(ADDRESS(ROW(),COLUMN())))</formula>
    </cfRule>
  </conditionalFormatting>
  <conditionalFormatting sqref="AH60:AM60">
    <cfRule type="expression" dxfId="560" priority="11">
      <formula>INDIRECT(ADDRESS(ROW(),COLUMN()))=TRUNC(INDIRECT(ADDRESS(ROW(),COLUMN())))</formula>
    </cfRule>
  </conditionalFormatting>
  <conditionalFormatting sqref="AH59:AM59">
    <cfRule type="expression" dxfId="559" priority="10">
      <formula>INDIRECT(ADDRESS(ROW(),COLUMN()))=TRUNC(INDIRECT(ADDRESS(ROW(),COLUMN())))</formula>
    </cfRule>
  </conditionalFormatting>
  <conditionalFormatting sqref="AN60">
    <cfRule type="expression" dxfId="558" priority="9">
      <formula>INDIRECT(ADDRESS(ROW(),COLUMN()))=TRUNC(INDIRECT(ADDRESS(ROW(),COLUMN())))</formula>
    </cfRule>
  </conditionalFormatting>
  <conditionalFormatting sqref="AN59">
    <cfRule type="expression" dxfId="557" priority="8">
      <formula>INDIRECT(ADDRESS(ROW(),COLUMN()))=TRUNC(INDIRECT(ADDRESS(ROW(),COLUMN())))</formula>
    </cfRule>
  </conditionalFormatting>
  <conditionalFormatting sqref="AO60:AT60">
    <cfRule type="expression" dxfId="556" priority="7">
      <formula>INDIRECT(ADDRESS(ROW(),COLUMN()))=TRUNC(INDIRECT(ADDRESS(ROW(),COLUMN())))</formula>
    </cfRule>
  </conditionalFormatting>
  <conditionalFormatting sqref="AO59:AT59">
    <cfRule type="expression" dxfId="555" priority="6">
      <formula>INDIRECT(ADDRESS(ROW(),COLUMN()))=TRUNC(INDIRECT(ADDRESS(ROW(),COLUMN())))</formula>
    </cfRule>
  </conditionalFormatting>
  <conditionalFormatting sqref="AU60">
    <cfRule type="expression" dxfId="554" priority="5">
      <formula>INDIRECT(ADDRESS(ROW(),COLUMN()))=TRUNC(INDIRECT(ADDRESS(ROW(),COLUMN())))</formula>
    </cfRule>
  </conditionalFormatting>
  <conditionalFormatting sqref="AU59">
    <cfRule type="expression" dxfId="553" priority="4">
      <formula>INDIRECT(ADDRESS(ROW(),COLUMN()))=TRUNC(INDIRECT(ADDRESS(ROW(),COLUMN())))</formula>
    </cfRule>
  </conditionalFormatting>
  <conditionalFormatting sqref="AV60:AW60">
    <cfRule type="expression" dxfId="552" priority="3">
      <formula>INDIRECT(ADDRESS(ROW(),COLUMN()))=TRUNC(INDIRECT(ADDRESS(ROW(),COLUMN())))</formula>
    </cfRule>
  </conditionalFormatting>
  <conditionalFormatting sqref="AV59:AW59">
    <cfRule type="expression" dxfId="551" priority="2">
      <formula>INDIRECT(ADDRESS(ROW(),COLUMN()))=TRUNC(INDIRECT(ADDRESS(ROW(),COLUMN())))</formula>
    </cfRule>
  </conditionalFormatting>
  <conditionalFormatting sqref="S62:BA64">
    <cfRule type="expression" dxfId="550" priority="1">
      <formula>INDIRECT(ADDRESS(ROW(),COLUMN()))=TRUNC(INDIRECT(ADDRESS(ROW(),COLUMN())))</formula>
    </cfRule>
  </conditionalFormatting>
  <dataValidations count="5">
    <dataValidation type="decimal" allowBlank="1" showInputMessage="1" showErrorMessage="1" error="入力可能範囲　32～40" sqref="AX6" xr:uid="{00000000-0002-0000-0400-000000000000}">
      <formula1>32</formula1>
      <formula2>40</formula2>
    </dataValidation>
    <dataValidation type="list" allowBlank="1" showInputMessage="1" sqref="G22:G60" xr:uid="{00000000-0002-0000-0400-000001000000}">
      <formula1>"A, B, C, D"</formula1>
    </dataValidation>
    <dataValidation type="list" allowBlank="1" showInputMessage="1" showErrorMessage="1" sqref="BB4:BE4" xr:uid="{00000000-0002-0000-0400-000002000000}">
      <formula1>"予定,実績,予定・実績"</formula1>
    </dataValidation>
    <dataValidation type="list" errorStyle="warning" allowBlank="1" showInputMessage="1" error="リストにない場合のみ、入力してください。" sqref="H22:K60" xr:uid="{00000000-0002-0000-0400-000003000000}">
      <formula1>INDIRECT(C22)</formula1>
    </dataValidation>
    <dataValidation type="list" allowBlank="1" showInputMessage="1" showErrorMessage="1" sqref="BB3:BE3" xr:uid="{00000000-0002-0000-0400-000004000000}">
      <formula1>"４週,暦月"</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W42"/>
  <sheetViews>
    <sheetView zoomScale="50" zoomScaleNormal="50" workbookViewId="0">
      <selection activeCell="M12" sqref="M12"/>
    </sheetView>
  </sheetViews>
  <sheetFormatPr defaultColWidth="9.77734375" defaultRowHeight="19.2"/>
  <cols>
    <col min="1" max="1" width="1.77734375" style="141" customWidth="1"/>
    <col min="2" max="2" width="6.109375" style="143" customWidth="1"/>
    <col min="3" max="3" width="11.5546875" style="143" customWidth="1"/>
    <col min="4" max="4" width="3.77734375" style="143" bestFit="1" customWidth="1"/>
    <col min="5" max="5" width="17" style="141" customWidth="1"/>
    <col min="6" max="6" width="3.77734375" style="141" bestFit="1" customWidth="1"/>
    <col min="7" max="7" width="17" style="141" customWidth="1"/>
    <col min="8" max="8" width="3.77734375" style="141" bestFit="1" customWidth="1"/>
    <col min="9" max="9" width="17" style="143" customWidth="1"/>
    <col min="10" max="10" width="3.77734375" style="141" bestFit="1" customWidth="1"/>
    <col min="11" max="11" width="17" style="141" customWidth="1"/>
    <col min="12" max="12" width="3.77734375" style="141" customWidth="1"/>
    <col min="13" max="13" width="17" style="141" customWidth="1"/>
    <col min="14" max="14" width="3.77734375" style="141" customWidth="1"/>
    <col min="15" max="15" width="17" style="141" customWidth="1"/>
    <col min="16" max="16" width="3.77734375" style="141" customWidth="1"/>
    <col min="17" max="17" width="17" style="141" customWidth="1"/>
    <col min="18" max="18" width="3.77734375" style="141" customWidth="1"/>
    <col min="19" max="19" width="17" style="141" customWidth="1"/>
    <col min="20" max="20" width="3.77734375" style="141" customWidth="1"/>
    <col min="21" max="21" width="17" style="141" customWidth="1"/>
    <col min="22" max="22" width="3.77734375" style="141" customWidth="1"/>
    <col min="23" max="23" width="55.21875" style="141" customWidth="1"/>
    <col min="24" max="16384" width="9.77734375" style="141"/>
  </cols>
  <sheetData>
    <row r="1" spans="2:23">
      <c r="B1" s="142" t="s">
        <v>482</v>
      </c>
    </row>
    <row r="2" spans="2:23">
      <c r="B2" s="144" t="s">
        <v>483</v>
      </c>
      <c r="E2" s="145"/>
      <c r="I2" s="146"/>
    </row>
    <row r="3" spans="2:23">
      <c r="B3" s="146" t="s">
        <v>484</v>
      </c>
      <c r="E3" s="145" t="s">
        <v>485</v>
      </c>
      <c r="I3" s="146"/>
    </row>
    <row r="4" spans="2:23">
      <c r="B4" s="144"/>
      <c r="E4" s="804" t="s">
        <v>486</v>
      </c>
      <c r="F4" s="804"/>
      <c r="G4" s="804"/>
      <c r="H4" s="804"/>
      <c r="I4" s="804"/>
      <c r="J4" s="804"/>
      <c r="K4" s="804"/>
      <c r="M4" s="804" t="s">
        <v>487</v>
      </c>
      <c r="N4" s="804"/>
      <c r="O4" s="804"/>
      <c r="Q4" s="804" t="s">
        <v>488</v>
      </c>
      <c r="R4" s="804"/>
      <c r="S4" s="804"/>
      <c r="T4" s="804"/>
      <c r="U4" s="804"/>
      <c r="W4" s="804" t="s">
        <v>489</v>
      </c>
    </row>
    <row r="5" spans="2:23">
      <c r="B5" s="143" t="s">
        <v>432</v>
      </c>
      <c r="C5" s="143" t="s">
        <v>490</v>
      </c>
      <c r="E5" s="143" t="s">
        <v>491</v>
      </c>
      <c r="F5" s="143"/>
      <c r="G5" s="143" t="s">
        <v>492</v>
      </c>
      <c r="I5" s="143" t="s">
        <v>493</v>
      </c>
      <c r="K5" s="143" t="s">
        <v>486</v>
      </c>
      <c r="M5" s="143" t="s">
        <v>494</v>
      </c>
      <c r="O5" s="143" t="s">
        <v>495</v>
      </c>
      <c r="Q5" s="143" t="s">
        <v>494</v>
      </c>
      <c r="S5" s="143" t="s">
        <v>495</v>
      </c>
      <c r="U5" s="143" t="s">
        <v>486</v>
      </c>
      <c r="W5" s="804"/>
    </row>
    <row r="6" spans="2:23">
      <c r="B6" s="143">
        <v>1</v>
      </c>
      <c r="C6" s="147" t="s">
        <v>450</v>
      </c>
      <c r="D6" s="143" t="s">
        <v>496</v>
      </c>
      <c r="E6" s="148">
        <v>0.375</v>
      </c>
      <c r="F6" s="143" t="s">
        <v>429</v>
      </c>
      <c r="G6" s="148">
        <v>0.75</v>
      </c>
      <c r="H6" s="141" t="s">
        <v>497</v>
      </c>
      <c r="I6" s="148">
        <v>4.1666666666666664E-2</v>
      </c>
      <c r="J6" s="141" t="s">
        <v>411</v>
      </c>
      <c r="K6" s="149">
        <f>(G6-E6-I6)*24</f>
        <v>8</v>
      </c>
      <c r="M6" s="148">
        <v>0.39583333333333331</v>
      </c>
      <c r="N6" s="143" t="s">
        <v>429</v>
      </c>
      <c r="O6" s="148">
        <v>0.6875</v>
      </c>
      <c r="Q6" s="150">
        <f>IF(E6&lt;M6,M6,E6)</f>
        <v>0.39583333333333331</v>
      </c>
      <c r="R6" s="143" t="s">
        <v>429</v>
      </c>
      <c r="S6" s="150">
        <f>IF(G6&gt;O6,O6,G6)</f>
        <v>0.6875</v>
      </c>
      <c r="U6" s="149">
        <f>(S6-Q6)*24</f>
        <v>7</v>
      </c>
      <c r="W6" s="151"/>
    </row>
    <row r="7" spans="2:23">
      <c r="B7" s="143">
        <v>2</v>
      </c>
      <c r="C7" s="147" t="s">
        <v>498</v>
      </c>
      <c r="D7" s="143" t="s">
        <v>496</v>
      </c>
      <c r="E7" s="148"/>
      <c r="F7" s="143" t="s">
        <v>429</v>
      </c>
      <c r="G7" s="148"/>
      <c r="H7" s="141" t="s">
        <v>497</v>
      </c>
      <c r="I7" s="148">
        <v>0</v>
      </c>
      <c r="J7" s="141" t="s">
        <v>411</v>
      </c>
      <c r="K7" s="149">
        <f>(G7-E7-I7)*24</f>
        <v>0</v>
      </c>
      <c r="M7" s="148"/>
      <c r="N7" s="143" t="s">
        <v>429</v>
      </c>
      <c r="O7" s="148"/>
      <c r="Q7" s="150">
        <f>IF(E7&lt;M7,M7,E7)</f>
        <v>0</v>
      </c>
      <c r="R7" s="143" t="s">
        <v>429</v>
      </c>
      <c r="S7" s="150">
        <f>IF(G7&gt;O7,O7,G7)</f>
        <v>0</v>
      </c>
      <c r="U7" s="149">
        <f>(S7-Q7)*24</f>
        <v>0</v>
      </c>
      <c r="W7" s="151"/>
    </row>
    <row r="8" spans="2:23">
      <c r="B8" s="143">
        <v>3</v>
      </c>
      <c r="C8" s="147" t="s">
        <v>499</v>
      </c>
      <c r="D8" s="143" t="s">
        <v>496</v>
      </c>
      <c r="E8" s="148"/>
      <c r="F8" s="143" t="s">
        <v>429</v>
      </c>
      <c r="G8" s="148"/>
      <c r="H8" s="141" t="s">
        <v>497</v>
      </c>
      <c r="I8" s="148">
        <v>0</v>
      </c>
      <c r="J8" s="141" t="s">
        <v>411</v>
      </c>
      <c r="K8" s="149">
        <f>(G8-E8-I8)*24</f>
        <v>0</v>
      </c>
      <c r="M8" s="148"/>
      <c r="N8" s="143" t="s">
        <v>429</v>
      </c>
      <c r="O8" s="148"/>
      <c r="Q8" s="150">
        <f>IF(E8&lt;M8,M8,E8)</f>
        <v>0</v>
      </c>
      <c r="R8" s="143" t="s">
        <v>429</v>
      </c>
      <c r="S8" s="150">
        <f>IF(G8&gt;O8,O8,G8)</f>
        <v>0</v>
      </c>
      <c r="U8" s="149">
        <f>(S8-Q8)*24</f>
        <v>0</v>
      </c>
      <c r="W8" s="151"/>
    </row>
    <row r="9" spans="2:23">
      <c r="B9" s="143">
        <v>4</v>
      </c>
      <c r="C9" s="147" t="s">
        <v>500</v>
      </c>
      <c r="D9" s="143" t="s">
        <v>496</v>
      </c>
      <c r="E9" s="148"/>
      <c r="F9" s="143" t="s">
        <v>429</v>
      </c>
      <c r="G9" s="148"/>
      <c r="H9" s="141" t="s">
        <v>497</v>
      </c>
      <c r="I9" s="148">
        <v>0</v>
      </c>
      <c r="J9" s="141" t="s">
        <v>411</v>
      </c>
      <c r="K9" s="149">
        <f>(G9-E9-I9)*24</f>
        <v>0</v>
      </c>
      <c r="M9" s="148"/>
      <c r="N9" s="143" t="s">
        <v>429</v>
      </c>
      <c r="O9" s="148"/>
      <c r="Q9" s="150">
        <f>IF(E9&lt;M9,M9,E9)</f>
        <v>0</v>
      </c>
      <c r="R9" s="143" t="s">
        <v>429</v>
      </c>
      <c r="S9" s="150">
        <f>IF(G9&gt;O9,O9,G9)</f>
        <v>0</v>
      </c>
      <c r="U9" s="149">
        <f>(S9-Q9)*24</f>
        <v>0</v>
      </c>
      <c r="W9" s="151"/>
    </row>
    <row r="10" spans="2:23">
      <c r="B10" s="143">
        <v>5</v>
      </c>
      <c r="C10" s="147" t="s">
        <v>501</v>
      </c>
      <c r="D10" s="143" t="s">
        <v>496</v>
      </c>
      <c r="E10" s="148"/>
      <c r="F10" s="143" t="s">
        <v>429</v>
      </c>
      <c r="G10" s="148"/>
      <c r="H10" s="141" t="s">
        <v>497</v>
      </c>
      <c r="I10" s="148">
        <v>0</v>
      </c>
      <c r="J10" s="141" t="s">
        <v>411</v>
      </c>
      <c r="K10" s="149">
        <f>(G10-E10-I10)*24</f>
        <v>0</v>
      </c>
      <c r="M10" s="148"/>
      <c r="N10" s="143" t="s">
        <v>429</v>
      </c>
      <c r="O10" s="148"/>
      <c r="Q10" s="150">
        <f t="shared" ref="Q10:Q25" si="0">IF(E10&lt;M10,M10,E10)</f>
        <v>0</v>
      </c>
      <c r="R10" s="143" t="s">
        <v>429</v>
      </c>
      <c r="S10" s="150">
        <f t="shared" ref="S10:S25" si="1">IF(G10&gt;O10,O10,G10)</f>
        <v>0</v>
      </c>
      <c r="U10" s="149">
        <f t="shared" ref="U10:U25" si="2">(S10-Q10)*24</f>
        <v>0</v>
      </c>
      <c r="W10" s="151"/>
    </row>
    <row r="11" spans="2:23">
      <c r="B11" s="143">
        <v>6</v>
      </c>
      <c r="C11" s="147" t="s">
        <v>502</v>
      </c>
      <c r="D11" s="143" t="s">
        <v>496</v>
      </c>
      <c r="E11" s="148"/>
      <c r="F11" s="143" t="s">
        <v>429</v>
      </c>
      <c r="G11" s="148"/>
      <c r="H11" s="141" t="s">
        <v>497</v>
      </c>
      <c r="I11" s="148">
        <v>0</v>
      </c>
      <c r="J11" s="141" t="s">
        <v>411</v>
      </c>
      <c r="K11" s="149">
        <f t="shared" ref="K11:K25" si="3">(G11-E11-I11)*24</f>
        <v>0</v>
      </c>
      <c r="M11" s="148"/>
      <c r="N11" s="143" t="s">
        <v>429</v>
      </c>
      <c r="O11" s="148"/>
      <c r="Q11" s="150">
        <f t="shared" si="0"/>
        <v>0</v>
      </c>
      <c r="R11" s="143" t="s">
        <v>429</v>
      </c>
      <c r="S11" s="150">
        <f t="shared" si="1"/>
        <v>0</v>
      </c>
      <c r="U11" s="149">
        <f t="shared" si="2"/>
        <v>0</v>
      </c>
      <c r="W11" s="151"/>
    </row>
    <row r="12" spans="2:23">
      <c r="B12" s="143">
        <v>7</v>
      </c>
      <c r="C12" s="147" t="s">
        <v>503</v>
      </c>
      <c r="D12" s="143" t="s">
        <v>496</v>
      </c>
      <c r="E12" s="148"/>
      <c r="F12" s="143" t="s">
        <v>429</v>
      </c>
      <c r="G12" s="148"/>
      <c r="H12" s="141" t="s">
        <v>497</v>
      </c>
      <c r="I12" s="148">
        <v>0</v>
      </c>
      <c r="J12" s="141" t="s">
        <v>411</v>
      </c>
      <c r="K12" s="149">
        <f t="shared" si="3"/>
        <v>0</v>
      </c>
      <c r="M12" s="148"/>
      <c r="N12" s="143" t="s">
        <v>429</v>
      </c>
      <c r="O12" s="148"/>
      <c r="Q12" s="150">
        <f t="shared" si="0"/>
        <v>0</v>
      </c>
      <c r="R12" s="143" t="s">
        <v>429</v>
      </c>
      <c r="S12" s="150">
        <f t="shared" si="1"/>
        <v>0</v>
      </c>
      <c r="U12" s="149">
        <f t="shared" si="2"/>
        <v>0</v>
      </c>
      <c r="W12" s="151"/>
    </row>
    <row r="13" spans="2:23">
      <c r="B13" s="143">
        <v>8</v>
      </c>
      <c r="C13" s="147" t="s">
        <v>504</v>
      </c>
      <c r="D13" s="143" t="s">
        <v>496</v>
      </c>
      <c r="E13" s="148"/>
      <c r="F13" s="143" t="s">
        <v>429</v>
      </c>
      <c r="G13" s="148"/>
      <c r="H13" s="141" t="s">
        <v>497</v>
      </c>
      <c r="I13" s="148">
        <v>0</v>
      </c>
      <c r="J13" s="141" t="s">
        <v>411</v>
      </c>
      <c r="K13" s="149">
        <f t="shared" si="3"/>
        <v>0</v>
      </c>
      <c r="M13" s="148"/>
      <c r="N13" s="143" t="s">
        <v>429</v>
      </c>
      <c r="O13" s="148"/>
      <c r="Q13" s="150">
        <f t="shared" si="0"/>
        <v>0</v>
      </c>
      <c r="R13" s="143" t="s">
        <v>429</v>
      </c>
      <c r="S13" s="150">
        <f t="shared" si="1"/>
        <v>0</v>
      </c>
      <c r="U13" s="149">
        <f t="shared" si="2"/>
        <v>0</v>
      </c>
      <c r="W13" s="151"/>
    </row>
    <row r="14" spans="2:23">
      <c r="B14" s="143">
        <v>9</v>
      </c>
      <c r="C14" s="147" t="s">
        <v>505</v>
      </c>
      <c r="D14" s="143" t="s">
        <v>496</v>
      </c>
      <c r="E14" s="148"/>
      <c r="F14" s="143" t="s">
        <v>429</v>
      </c>
      <c r="G14" s="148"/>
      <c r="H14" s="141" t="s">
        <v>497</v>
      </c>
      <c r="I14" s="148">
        <v>0</v>
      </c>
      <c r="J14" s="141" t="s">
        <v>411</v>
      </c>
      <c r="K14" s="149">
        <f t="shared" si="3"/>
        <v>0</v>
      </c>
      <c r="M14" s="148"/>
      <c r="N14" s="143" t="s">
        <v>429</v>
      </c>
      <c r="O14" s="148"/>
      <c r="Q14" s="150">
        <f t="shared" si="0"/>
        <v>0</v>
      </c>
      <c r="R14" s="143" t="s">
        <v>429</v>
      </c>
      <c r="S14" s="150">
        <f t="shared" si="1"/>
        <v>0</v>
      </c>
      <c r="U14" s="149">
        <f t="shared" si="2"/>
        <v>0</v>
      </c>
      <c r="W14" s="151"/>
    </row>
    <row r="15" spans="2:23">
      <c r="B15" s="143">
        <v>10</v>
      </c>
      <c r="C15" s="147" t="s">
        <v>506</v>
      </c>
      <c r="D15" s="143" t="s">
        <v>496</v>
      </c>
      <c r="E15" s="148"/>
      <c r="F15" s="143" t="s">
        <v>429</v>
      </c>
      <c r="G15" s="148"/>
      <c r="H15" s="141" t="s">
        <v>497</v>
      </c>
      <c r="I15" s="148">
        <v>0</v>
      </c>
      <c r="J15" s="141" t="s">
        <v>411</v>
      </c>
      <c r="K15" s="149">
        <f t="shared" si="3"/>
        <v>0</v>
      </c>
      <c r="M15" s="148"/>
      <c r="N15" s="143" t="s">
        <v>429</v>
      </c>
      <c r="O15" s="148"/>
      <c r="Q15" s="150">
        <f t="shared" si="0"/>
        <v>0</v>
      </c>
      <c r="R15" s="143" t="s">
        <v>429</v>
      </c>
      <c r="S15" s="150">
        <f>IF(G15&gt;O15,O15,G15)</f>
        <v>0</v>
      </c>
      <c r="U15" s="149">
        <f t="shared" si="2"/>
        <v>0</v>
      </c>
      <c r="W15" s="151"/>
    </row>
    <row r="16" spans="2:23">
      <c r="B16" s="143">
        <v>11</v>
      </c>
      <c r="C16" s="147" t="s">
        <v>507</v>
      </c>
      <c r="D16" s="143" t="s">
        <v>496</v>
      </c>
      <c r="E16" s="148"/>
      <c r="F16" s="143" t="s">
        <v>429</v>
      </c>
      <c r="G16" s="148"/>
      <c r="H16" s="141" t="s">
        <v>497</v>
      </c>
      <c r="I16" s="148">
        <v>0</v>
      </c>
      <c r="J16" s="141" t="s">
        <v>411</v>
      </c>
      <c r="K16" s="149">
        <f t="shared" si="3"/>
        <v>0</v>
      </c>
      <c r="M16" s="148"/>
      <c r="N16" s="143" t="s">
        <v>429</v>
      </c>
      <c r="O16" s="148"/>
      <c r="Q16" s="150">
        <f t="shared" si="0"/>
        <v>0</v>
      </c>
      <c r="R16" s="143" t="s">
        <v>429</v>
      </c>
      <c r="S16" s="150">
        <f t="shared" si="1"/>
        <v>0</v>
      </c>
      <c r="U16" s="149">
        <f t="shared" si="2"/>
        <v>0</v>
      </c>
      <c r="W16" s="151"/>
    </row>
    <row r="17" spans="2:23">
      <c r="B17" s="143">
        <v>12</v>
      </c>
      <c r="C17" s="147" t="s">
        <v>508</v>
      </c>
      <c r="D17" s="143" t="s">
        <v>496</v>
      </c>
      <c r="E17" s="148"/>
      <c r="F17" s="143" t="s">
        <v>429</v>
      </c>
      <c r="G17" s="148"/>
      <c r="H17" s="141" t="s">
        <v>497</v>
      </c>
      <c r="I17" s="148">
        <v>0</v>
      </c>
      <c r="J17" s="141" t="s">
        <v>411</v>
      </c>
      <c r="K17" s="149">
        <f t="shared" si="3"/>
        <v>0</v>
      </c>
      <c r="M17" s="148"/>
      <c r="N17" s="143" t="s">
        <v>429</v>
      </c>
      <c r="O17" s="148"/>
      <c r="Q17" s="150">
        <f t="shared" si="0"/>
        <v>0</v>
      </c>
      <c r="R17" s="143" t="s">
        <v>429</v>
      </c>
      <c r="S17" s="150">
        <f t="shared" si="1"/>
        <v>0</v>
      </c>
      <c r="U17" s="149">
        <f t="shared" si="2"/>
        <v>0</v>
      </c>
      <c r="W17" s="151"/>
    </row>
    <row r="18" spans="2:23">
      <c r="B18" s="143">
        <v>13</v>
      </c>
      <c r="C18" s="147" t="s">
        <v>509</v>
      </c>
      <c r="D18" s="143" t="s">
        <v>496</v>
      </c>
      <c r="E18" s="148"/>
      <c r="F18" s="143" t="s">
        <v>429</v>
      </c>
      <c r="G18" s="148"/>
      <c r="H18" s="141" t="s">
        <v>497</v>
      </c>
      <c r="I18" s="148">
        <v>0</v>
      </c>
      <c r="J18" s="141" t="s">
        <v>411</v>
      </c>
      <c r="K18" s="149">
        <f t="shared" si="3"/>
        <v>0</v>
      </c>
      <c r="M18" s="148"/>
      <c r="N18" s="143" t="s">
        <v>429</v>
      </c>
      <c r="O18" s="148"/>
      <c r="Q18" s="150">
        <f t="shared" si="0"/>
        <v>0</v>
      </c>
      <c r="R18" s="143" t="s">
        <v>429</v>
      </c>
      <c r="S18" s="150">
        <f t="shared" si="1"/>
        <v>0</v>
      </c>
      <c r="U18" s="149">
        <f t="shared" si="2"/>
        <v>0</v>
      </c>
      <c r="W18" s="151"/>
    </row>
    <row r="19" spans="2:23">
      <c r="B19" s="143">
        <v>14</v>
      </c>
      <c r="C19" s="147" t="s">
        <v>510</v>
      </c>
      <c r="D19" s="143" t="s">
        <v>496</v>
      </c>
      <c r="E19" s="148"/>
      <c r="F19" s="143" t="s">
        <v>429</v>
      </c>
      <c r="G19" s="148"/>
      <c r="H19" s="141" t="s">
        <v>497</v>
      </c>
      <c r="I19" s="148">
        <v>0</v>
      </c>
      <c r="J19" s="141" t="s">
        <v>411</v>
      </c>
      <c r="K19" s="149">
        <f t="shared" si="3"/>
        <v>0</v>
      </c>
      <c r="M19" s="148"/>
      <c r="N19" s="143" t="s">
        <v>429</v>
      </c>
      <c r="O19" s="148"/>
      <c r="Q19" s="150">
        <f t="shared" si="0"/>
        <v>0</v>
      </c>
      <c r="R19" s="143" t="s">
        <v>429</v>
      </c>
      <c r="S19" s="150">
        <f t="shared" si="1"/>
        <v>0</v>
      </c>
      <c r="U19" s="149">
        <f t="shared" si="2"/>
        <v>0</v>
      </c>
      <c r="W19" s="151"/>
    </row>
    <row r="20" spans="2:23">
      <c r="B20" s="143">
        <v>15</v>
      </c>
      <c r="C20" s="147" t="s">
        <v>511</v>
      </c>
      <c r="D20" s="143" t="s">
        <v>496</v>
      </c>
      <c r="E20" s="148"/>
      <c r="F20" s="143" t="s">
        <v>429</v>
      </c>
      <c r="G20" s="148"/>
      <c r="H20" s="141" t="s">
        <v>497</v>
      </c>
      <c r="I20" s="148">
        <v>0</v>
      </c>
      <c r="J20" s="141" t="s">
        <v>411</v>
      </c>
      <c r="K20" s="152">
        <f t="shared" si="3"/>
        <v>0</v>
      </c>
      <c r="M20" s="148"/>
      <c r="N20" s="143" t="s">
        <v>429</v>
      </c>
      <c r="O20" s="148"/>
      <c r="Q20" s="150">
        <f t="shared" si="0"/>
        <v>0</v>
      </c>
      <c r="R20" s="143" t="s">
        <v>429</v>
      </c>
      <c r="S20" s="150">
        <f t="shared" si="1"/>
        <v>0</v>
      </c>
      <c r="U20" s="149">
        <f t="shared" si="2"/>
        <v>0</v>
      </c>
      <c r="W20" s="151"/>
    </row>
    <row r="21" spans="2:23">
      <c r="B21" s="143">
        <v>16</v>
      </c>
      <c r="C21" s="147" t="s">
        <v>512</v>
      </c>
      <c r="D21" s="143" t="s">
        <v>496</v>
      </c>
      <c r="E21" s="148"/>
      <c r="F21" s="143" t="s">
        <v>429</v>
      </c>
      <c r="G21" s="148"/>
      <c r="H21" s="141" t="s">
        <v>497</v>
      </c>
      <c r="I21" s="148">
        <v>0</v>
      </c>
      <c r="J21" s="141" t="s">
        <v>411</v>
      </c>
      <c r="K21" s="149">
        <f t="shared" si="3"/>
        <v>0</v>
      </c>
      <c r="M21" s="148"/>
      <c r="N21" s="143" t="s">
        <v>429</v>
      </c>
      <c r="O21" s="148"/>
      <c r="Q21" s="150">
        <f t="shared" si="0"/>
        <v>0</v>
      </c>
      <c r="R21" s="143" t="s">
        <v>429</v>
      </c>
      <c r="S21" s="150">
        <f t="shared" si="1"/>
        <v>0</v>
      </c>
      <c r="U21" s="149">
        <f t="shared" si="2"/>
        <v>0</v>
      </c>
      <c r="W21" s="151"/>
    </row>
    <row r="22" spans="2:23">
      <c r="B22" s="143">
        <v>17</v>
      </c>
      <c r="C22" s="147" t="s">
        <v>513</v>
      </c>
      <c r="D22" s="143" t="s">
        <v>496</v>
      </c>
      <c r="E22" s="148"/>
      <c r="F22" s="143" t="s">
        <v>429</v>
      </c>
      <c r="G22" s="148"/>
      <c r="H22" s="141" t="s">
        <v>497</v>
      </c>
      <c r="I22" s="148">
        <v>0</v>
      </c>
      <c r="J22" s="141" t="s">
        <v>411</v>
      </c>
      <c r="K22" s="149">
        <f t="shared" si="3"/>
        <v>0</v>
      </c>
      <c r="M22" s="148"/>
      <c r="N22" s="143" t="s">
        <v>429</v>
      </c>
      <c r="O22" s="148"/>
      <c r="Q22" s="150">
        <f t="shared" si="0"/>
        <v>0</v>
      </c>
      <c r="R22" s="143" t="s">
        <v>429</v>
      </c>
      <c r="S22" s="150">
        <f t="shared" si="1"/>
        <v>0</v>
      </c>
      <c r="U22" s="149">
        <f t="shared" si="2"/>
        <v>0</v>
      </c>
      <c r="W22" s="151"/>
    </row>
    <row r="23" spans="2:23">
      <c r="B23" s="143">
        <v>18</v>
      </c>
      <c r="C23" s="147" t="s">
        <v>514</v>
      </c>
      <c r="D23" s="143" t="s">
        <v>496</v>
      </c>
      <c r="E23" s="148"/>
      <c r="F23" s="143" t="s">
        <v>429</v>
      </c>
      <c r="G23" s="148"/>
      <c r="H23" s="141" t="s">
        <v>497</v>
      </c>
      <c r="I23" s="148">
        <v>0</v>
      </c>
      <c r="J23" s="141" t="s">
        <v>411</v>
      </c>
      <c r="K23" s="149">
        <f t="shared" si="3"/>
        <v>0</v>
      </c>
      <c r="M23" s="148"/>
      <c r="N23" s="143" t="s">
        <v>429</v>
      </c>
      <c r="O23" s="148"/>
      <c r="Q23" s="150">
        <f t="shared" si="0"/>
        <v>0</v>
      </c>
      <c r="R23" s="143" t="s">
        <v>429</v>
      </c>
      <c r="S23" s="150">
        <f t="shared" si="1"/>
        <v>0</v>
      </c>
      <c r="U23" s="149">
        <f t="shared" si="2"/>
        <v>0</v>
      </c>
      <c r="W23" s="151"/>
    </row>
    <row r="24" spans="2:23">
      <c r="B24" s="143">
        <v>19</v>
      </c>
      <c r="C24" s="147" t="s">
        <v>515</v>
      </c>
      <c r="D24" s="143" t="s">
        <v>496</v>
      </c>
      <c r="E24" s="148"/>
      <c r="F24" s="143" t="s">
        <v>429</v>
      </c>
      <c r="G24" s="148"/>
      <c r="H24" s="141" t="s">
        <v>497</v>
      </c>
      <c r="I24" s="148">
        <v>0</v>
      </c>
      <c r="J24" s="141" t="s">
        <v>411</v>
      </c>
      <c r="K24" s="149">
        <f t="shared" si="3"/>
        <v>0</v>
      </c>
      <c r="M24" s="148"/>
      <c r="N24" s="143" t="s">
        <v>429</v>
      </c>
      <c r="O24" s="148"/>
      <c r="Q24" s="150">
        <f t="shared" si="0"/>
        <v>0</v>
      </c>
      <c r="R24" s="143" t="s">
        <v>429</v>
      </c>
      <c r="S24" s="150">
        <f t="shared" si="1"/>
        <v>0</v>
      </c>
      <c r="U24" s="149">
        <f t="shared" si="2"/>
        <v>0</v>
      </c>
      <c r="W24" s="151"/>
    </row>
    <row r="25" spans="2:23">
      <c r="B25" s="143">
        <v>20</v>
      </c>
      <c r="C25" s="147" t="s">
        <v>516</v>
      </c>
      <c r="D25" s="143" t="s">
        <v>496</v>
      </c>
      <c r="E25" s="148"/>
      <c r="F25" s="143" t="s">
        <v>429</v>
      </c>
      <c r="G25" s="148"/>
      <c r="H25" s="141" t="s">
        <v>497</v>
      </c>
      <c r="I25" s="148">
        <v>0</v>
      </c>
      <c r="J25" s="141" t="s">
        <v>411</v>
      </c>
      <c r="K25" s="149">
        <f t="shared" si="3"/>
        <v>0</v>
      </c>
      <c r="M25" s="148"/>
      <c r="N25" s="143" t="s">
        <v>429</v>
      </c>
      <c r="O25" s="148"/>
      <c r="Q25" s="150">
        <f t="shared" si="0"/>
        <v>0</v>
      </c>
      <c r="R25" s="143" t="s">
        <v>429</v>
      </c>
      <c r="S25" s="150">
        <f t="shared" si="1"/>
        <v>0</v>
      </c>
      <c r="U25" s="149">
        <f t="shared" si="2"/>
        <v>0</v>
      </c>
      <c r="W25" s="151"/>
    </row>
    <row r="26" spans="2:23">
      <c r="B26" s="143">
        <v>21</v>
      </c>
      <c r="C26" s="147" t="s">
        <v>517</v>
      </c>
      <c r="D26" s="143" t="s">
        <v>496</v>
      </c>
      <c r="E26" s="153"/>
      <c r="F26" s="143" t="s">
        <v>429</v>
      </c>
      <c r="G26" s="153"/>
      <c r="H26" s="141" t="s">
        <v>497</v>
      </c>
      <c r="I26" s="153"/>
      <c r="J26" s="141" t="s">
        <v>411</v>
      </c>
      <c r="K26" s="147">
        <v>1</v>
      </c>
      <c r="M26" s="149"/>
      <c r="N26" s="143" t="s">
        <v>429</v>
      </c>
      <c r="O26" s="149"/>
      <c r="Q26" s="149"/>
      <c r="R26" s="143" t="s">
        <v>429</v>
      </c>
      <c r="S26" s="149"/>
      <c r="U26" s="147">
        <v>1</v>
      </c>
      <c r="W26" s="151"/>
    </row>
    <row r="27" spans="2:23">
      <c r="B27" s="143">
        <v>22</v>
      </c>
      <c r="C27" s="147" t="s">
        <v>518</v>
      </c>
      <c r="D27" s="143" t="s">
        <v>496</v>
      </c>
      <c r="E27" s="153"/>
      <c r="F27" s="143" t="s">
        <v>429</v>
      </c>
      <c r="G27" s="153"/>
      <c r="H27" s="141" t="s">
        <v>497</v>
      </c>
      <c r="I27" s="153"/>
      <c r="J27" s="141" t="s">
        <v>411</v>
      </c>
      <c r="K27" s="147">
        <v>2</v>
      </c>
      <c r="M27" s="149"/>
      <c r="N27" s="143" t="s">
        <v>429</v>
      </c>
      <c r="O27" s="149"/>
      <c r="Q27" s="149"/>
      <c r="R27" s="143" t="s">
        <v>429</v>
      </c>
      <c r="S27" s="149"/>
      <c r="U27" s="147">
        <v>2</v>
      </c>
      <c r="W27" s="151"/>
    </row>
    <row r="28" spans="2:23">
      <c r="B28" s="143">
        <v>23</v>
      </c>
      <c r="C28" s="147" t="s">
        <v>519</v>
      </c>
      <c r="D28" s="143" t="s">
        <v>496</v>
      </c>
      <c r="E28" s="153"/>
      <c r="F28" s="143" t="s">
        <v>429</v>
      </c>
      <c r="G28" s="153"/>
      <c r="H28" s="141" t="s">
        <v>497</v>
      </c>
      <c r="I28" s="153"/>
      <c r="J28" s="141" t="s">
        <v>411</v>
      </c>
      <c r="K28" s="147">
        <v>3</v>
      </c>
      <c r="M28" s="149"/>
      <c r="N28" s="143" t="s">
        <v>429</v>
      </c>
      <c r="O28" s="149"/>
      <c r="Q28" s="149"/>
      <c r="R28" s="143" t="s">
        <v>429</v>
      </c>
      <c r="S28" s="149"/>
      <c r="U28" s="147">
        <v>3</v>
      </c>
      <c r="W28" s="151"/>
    </row>
    <row r="29" spans="2:23">
      <c r="B29" s="143">
        <v>24</v>
      </c>
      <c r="C29" s="147" t="s">
        <v>464</v>
      </c>
      <c r="D29" s="143" t="s">
        <v>496</v>
      </c>
      <c r="E29" s="153"/>
      <c r="F29" s="143" t="s">
        <v>429</v>
      </c>
      <c r="G29" s="153"/>
      <c r="H29" s="141" t="s">
        <v>497</v>
      </c>
      <c r="I29" s="153"/>
      <c r="J29" s="141" t="s">
        <v>411</v>
      </c>
      <c r="K29" s="147">
        <v>4</v>
      </c>
      <c r="M29" s="149"/>
      <c r="N29" s="143" t="s">
        <v>429</v>
      </c>
      <c r="O29" s="149"/>
      <c r="Q29" s="149"/>
      <c r="R29" s="143" t="s">
        <v>429</v>
      </c>
      <c r="S29" s="149"/>
      <c r="U29" s="147">
        <v>4</v>
      </c>
      <c r="W29" s="151"/>
    </row>
    <row r="30" spans="2:23">
      <c r="B30" s="143">
        <v>25</v>
      </c>
      <c r="C30" s="147" t="s">
        <v>476</v>
      </c>
      <c r="D30" s="143" t="s">
        <v>496</v>
      </c>
      <c r="E30" s="153"/>
      <c r="F30" s="143" t="s">
        <v>429</v>
      </c>
      <c r="G30" s="153"/>
      <c r="H30" s="141" t="s">
        <v>497</v>
      </c>
      <c r="I30" s="153"/>
      <c r="J30" s="141" t="s">
        <v>411</v>
      </c>
      <c r="K30" s="147">
        <v>4</v>
      </c>
      <c r="M30" s="149"/>
      <c r="N30" s="143" t="s">
        <v>429</v>
      </c>
      <c r="O30" s="149"/>
      <c r="Q30" s="149"/>
      <c r="R30" s="143" t="s">
        <v>429</v>
      </c>
      <c r="S30" s="149"/>
      <c r="U30" s="147">
        <v>3</v>
      </c>
      <c r="W30" s="151"/>
    </row>
    <row r="31" spans="2:23">
      <c r="B31" s="143">
        <v>26</v>
      </c>
      <c r="C31" s="147" t="s">
        <v>520</v>
      </c>
      <c r="D31" s="143" t="s">
        <v>496</v>
      </c>
      <c r="E31" s="153"/>
      <c r="F31" s="143" t="s">
        <v>429</v>
      </c>
      <c r="G31" s="153"/>
      <c r="H31" s="141" t="s">
        <v>497</v>
      </c>
      <c r="I31" s="153"/>
      <c r="J31" s="141" t="s">
        <v>411</v>
      </c>
      <c r="K31" s="147">
        <v>5</v>
      </c>
      <c r="M31" s="149"/>
      <c r="N31" s="143" t="s">
        <v>429</v>
      </c>
      <c r="O31" s="149"/>
      <c r="Q31" s="149"/>
      <c r="R31" s="143" t="s">
        <v>429</v>
      </c>
      <c r="S31" s="149"/>
      <c r="U31" s="147">
        <v>5</v>
      </c>
      <c r="W31" s="151"/>
    </row>
    <row r="32" spans="2:23">
      <c r="B32" s="143">
        <v>27</v>
      </c>
      <c r="C32" s="147" t="s">
        <v>521</v>
      </c>
      <c r="D32" s="143" t="s">
        <v>496</v>
      </c>
      <c r="E32" s="153"/>
      <c r="F32" s="143" t="s">
        <v>429</v>
      </c>
      <c r="G32" s="153"/>
      <c r="H32" s="141" t="s">
        <v>497</v>
      </c>
      <c r="I32" s="153"/>
      <c r="J32" s="141" t="s">
        <v>411</v>
      </c>
      <c r="K32" s="147">
        <v>0</v>
      </c>
      <c r="M32" s="149"/>
      <c r="N32" s="143" t="s">
        <v>429</v>
      </c>
      <c r="O32" s="149"/>
      <c r="Q32" s="149"/>
      <c r="R32" s="143" t="s">
        <v>429</v>
      </c>
      <c r="S32" s="149"/>
      <c r="U32" s="147">
        <v>0</v>
      </c>
      <c r="W32" s="151" t="s">
        <v>522</v>
      </c>
    </row>
    <row r="33" spans="2:23">
      <c r="B33" s="143">
        <v>28</v>
      </c>
      <c r="C33" s="147" t="s">
        <v>523</v>
      </c>
      <c r="D33" s="143" t="s">
        <v>496</v>
      </c>
      <c r="E33" s="153"/>
      <c r="F33" s="143" t="s">
        <v>429</v>
      </c>
      <c r="G33" s="153"/>
      <c r="H33" s="141" t="s">
        <v>497</v>
      </c>
      <c r="I33" s="153"/>
      <c r="J33" s="141" t="s">
        <v>411</v>
      </c>
      <c r="K33" s="147"/>
      <c r="M33" s="149"/>
      <c r="N33" s="143" t="s">
        <v>429</v>
      </c>
      <c r="O33" s="149"/>
      <c r="Q33" s="149"/>
      <c r="R33" s="143" t="s">
        <v>429</v>
      </c>
      <c r="S33" s="149"/>
      <c r="U33" s="147"/>
      <c r="W33" s="151"/>
    </row>
    <row r="34" spans="2:23">
      <c r="B34" s="143">
        <v>29</v>
      </c>
      <c r="C34" s="147" t="s">
        <v>523</v>
      </c>
      <c r="D34" s="143" t="s">
        <v>496</v>
      </c>
      <c r="E34" s="153"/>
      <c r="F34" s="143" t="s">
        <v>429</v>
      </c>
      <c r="G34" s="153"/>
      <c r="H34" s="141" t="s">
        <v>497</v>
      </c>
      <c r="I34" s="153"/>
      <c r="J34" s="141" t="s">
        <v>411</v>
      </c>
      <c r="K34" s="147"/>
      <c r="M34" s="149"/>
      <c r="N34" s="143" t="s">
        <v>429</v>
      </c>
      <c r="O34" s="149"/>
      <c r="Q34" s="149"/>
      <c r="R34" s="143" t="s">
        <v>429</v>
      </c>
      <c r="S34" s="149"/>
      <c r="U34" s="147"/>
      <c r="W34" s="151"/>
    </row>
    <row r="35" spans="2:23">
      <c r="B35" s="143">
        <v>30</v>
      </c>
      <c r="C35" s="147" t="s">
        <v>523</v>
      </c>
      <c r="D35" s="143" t="s">
        <v>496</v>
      </c>
      <c r="E35" s="153"/>
      <c r="F35" s="143" t="s">
        <v>429</v>
      </c>
      <c r="G35" s="153"/>
      <c r="H35" s="141" t="s">
        <v>497</v>
      </c>
      <c r="I35" s="153"/>
      <c r="J35" s="141" t="s">
        <v>411</v>
      </c>
      <c r="K35" s="147"/>
      <c r="M35" s="149"/>
      <c r="N35" s="143" t="s">
        <v>429</v>
      </c>
      <c r="O35" s="149"/>
      <c r="Q35" s="149"/>
      <c r="R35" s="143" t="s">
        <v>429</v>
      </c>
      <c r="S35" s="149"/>
      <c r="U35" s="147"/>
      <c r="W35" s="151"/>
    </row>
    <row r="36" spans="2:23">
      <c r="C36" s="154"/>
    </row>
    <row r="37" spans="2:23">
      <c r="C37" s="141" t="s">
        <v>524</v>
      </c>
    </row>
    <row r="38" spans="2:23">
      <c r="C38" s="141" t="s">
        <v>525</v>
      </c>
    </row>
    <row r="39" spans="2:23">
      <c r="C39" s="141" t="s">
        <v>526</v>
      </c>
    </row>
    <row r="40" spans="2:23">
      <c r="C40" s="141" t="s">
        <v>527</v>
      </c>
    </row>
    <row r="41" spans="2:23">
      <c r="C41" s="144" t="s">
        <v>528</v>
      </c>
    </row>
    <row r="42" spans="2:23">
      <c r="C42" s="144" t="s">
        <v>529</v>
      </c>
    </row>
  </sheetData>
  <mergeCells count="4">
    <mergeCell ref="E4:K4"/>
    <mergeCell ref="M4:O4"/>
    <mergeCell ref="Q4:U4"/>
    <mergeCell ref="W4:W5"/>
  </mergeCells>
  <phoneticPr fontId="1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S70"/>
  <sheetViews>
    <sheetView zoomScale="75" zoomScaleNormal="75" workbookViewId="0">
      <selection activeCell="D13" sqref="D13"/>
    </sheetView>
  </sheetViews>
  <sheetFormatPr defaultColWidth="9.77734375" defaultRowHeight="13.2"/>
  <cols>
    <col min="1" max="1" width="2.109375" style="160" customWidth="1"/>
    <col min="2" max="3" width="9.77734375" style="160"/>
    <col min="4" max="4" width="49.77734375" style="160" customWidth="1"/>
    <col min="5" max="16384" width="9.77734375" style="160"/>
  </cols>
  <sheetData>
    <row r="1" spans="2:11" ht="14.4">
      <c r="B1" s="160" t="s">
        <v>530</v>
      </c>
      <c r="D1" s="161"/>
      <c r="E1" s="161"/>
      <c r="F1" s="161"/>
    </row>
    <row r="2" spans="2:11" s="65" customFormat="1" ht="20.25" customHeight="1">
      <c r="B2" s="162" t="s">
        <v>531</v>
      </c>
      <c r="C2" s="162"/>
      <c r="D2" s="161"/>
      <c r="E2" s="161"/>
      <c r="F2" s="161"/>
    </row>
    <row r="3" spans="2:11" s="65" customFormat="1" ht="20.25" customHeight="1">
      <c r="B3" s="162"/>
      <c r="C3" s="162"/>
      <c r="D3" s="161"/>
      <c r="E3" s="161"/>
      <c r="F3" s="161"/>
    </row>
    <row r="4" spans="2:11" s="65" customFormat="1" ht="20.25" customHeight="1">
      <c r="B4" s="163"/>
      <c r="C4" s="161" t="s">
        <v>532</v>
      </c>
      <c r="D4" s="161"/>
      <c r="F4" s="805" t="s">
        <v>533</v>
      </c>
      <c r="G4" s="805"/>
      <c r="H4" s="805"/>
      <c r="I4" s="805"/>
      <c r="J4" s="805"/>
      <c r="K4" s="805"/>
    </row>
    <row r="5" spans="2:11" s="65" customFormat="1" ht="20.25" customHeight="1">
      <c r="B5" s="164"/>
      <c r="C5" s="161" t="s">
        <v>534</v>
      </c>
      <c r="D5" s="161"/>
      <c r="F5" s="805"/>
      <c r="G5" s="805"/>
      <c r="H5" s="805"/>
      <c r="I5" s="805"/>
      <c r="J5" s="805"/>
      <c r="K5" s="805"/>
    </row>
    <row r="6" spans="2:11" s="65" customFormat="1" ht="20.25" customHeight="1">
      <c r="B6" s="165" t="s">
        <v>535</v>
      </c>
      <c r="C6" s="161"/>
      <c r="D6" s="161"/>
      <c r="E6" s="166"/>
      <c r="F6" s="161"/>
    </row>
    <row r="7" spans="2:11" s="65" customFormat="1" ht="20.25" customHeight="1">
      <c r="B7" s="162"/>
      <c r="C7" s="162"/>
      <c r="D7" s="161"/>
      <c r="E7" s="166"/>
      <c r="F7" s="161"/>
    </row>
    <row r="8" spans="2:11" s="65" customFormat="1" ht="20.25" customHeight="1">
      <c r="B8" s="161" t="s">
        <v>536</v>
      </c>
      <c r="C8" s="162"/>
      <c r="D8" s="161"/>
      <c r="E8" s="166"/>
      <c r="F8" s="161"/>
    </row>
    <row r="9" spans="2:11" s="65" customFormat="1" ht="20.25" customHeight="1">
      <c r="B9" s="162"/>
      <c r="C9" s="162"/>
      <c r="D9" s="161"/>
      <c r="E9" s="161"/>
      <c r="F9" s="161"/>
    </row>
    <row r="10" spans="2:11" s="65" customFormat="1" ht="20.25" customHeight="1">
      <c r="B10" s="161" t="s">
        <v>537</v>
      </c>
      <c r="C10" s="162"/>
      <c r="D10" s="161"/>
      <c r="E10" s="161"/>
      <c r="F10" s="161"/>
    </row>
    <row r="11" spans="2:11" s="65" customFormat="1" ht="20.25" customHeight="1">
      <c r="B11" s="161"/>
      <c r="C11" s="162"/>
      <c r="D11" s="161"/>
      <c r="E11" s="161"/>
      <c r="F11" s="161"/>
    </row>
    <row r="12" spans="2:11" s="65" customFormat="1" ht="20.25" customHeight="1">
      <c r="B12" s="161" t="s">
        <v>538</v>
      </c>
      <c r="C12" s="162"/>
      <c r="D12" s="161"/>
    </row>
    <row r="13" spans="2:11" s="65" customFormat="1" ht="20.25" customHeight="1">
      <c r="B13" s="161"/>
      <c r="C13" s="162"/>
      <c r="D13" s="161"/>
    </row>
    <row r="14" spans="2:11" s="65" customFormat="1" ht="20.25" customHeight="1">
      <c r="B14" s="161" t="s">
        <v>539</v>
      </c>
      <c r="C14" s="162"/>
      <c r="D14" s="161"/>
    </row>
    <row r="15" spans="2:11" s="65" customFormat="1" ht="20.25" customHeight="1">
      <c r="B15" s="161"/>
      <c r="C15" s="162"/>
      <c r="D15" s="161"/>
    </row>
    <row r="16" spans="2:11" s="65" customFormat="1" ht="20.25" customHeight="1">
      <c r="B16" s="161" t="s">
        <v>540</v>
      </c>
      <c r="C16" s="162"/>
      <c r="D16" s="161"/>
    </row>
    <row r="17" spans="2:25" s="65" customFormat="1" ht="20.25" customHeight="1">
      <c r="B17" s="162"/>
      <c r="C17" s="162"/>
      <c r="D17" s="161"/>
    </row>
    <row r="18" spans="2:25" s="65" customFormat="1" ht="20.25" customHeight="1">
      <c r="B18" s="161" t="s">
        <v>541</v>
      </c>
      <c r="C18" s="162"/>
      <c r="D18" s="161"/>
    </row>
    <row r="19" spans="2:25" s="65" customFormat="1" ht="20.25" customHeight="1">
      <c r="B19" s="162"/>
      <c r="C19" s="162"/>
      <c r="D19" s="161"/>
    </row>
    <row r="20" spans="2:25" s="65" customFormat="1" ht="17.25" customHeight="1">
      <c r="B20" s="161" t="s">
        <v>542</v>
      </c>
      <c r="C20" s="161"/>
      <c r="D20" s="161"/>
    </row>
    <row r="21" spans="2:25" s="65" customFormat="1" ht="17.25" customHeight="1">
      <c r="B21" s="161" t="s">
        <v>543</v>
      </c>
      <c r="C21" s="161"/>
      <c r="D21" s="161"/>
    </row>
    <row r="22" spans="2:25" s="65" customFormat="1" ht="17.25" customHeight="1">
      <c r="B22" s="161"/>
      <c r="C22" s="161"/>
      <c r="D22" s="161"/>
    </row>
    <row r="23" spans="2:25" s="65" customFormat="1" ht="17.25" customHeight="1">
      <c r="B23" s="161"/>
      <c r="C23" s="167" t="s">
        <v>432</v>
      </c>
      <c r="D23" s="167" t="s">
        <v>544</v>
      </c>
    </row>
    <row r="24" spans="2:25" s="65" customFormat="1" ht="17.25" customHeight="1">
      <c r="B24" s="161"/>
      <c r="C24" s="167">
        <v>1</v>
      </c>
      <c r="D24" s="168" t="s">
        <v>445</v>
      </c>
    </row>
    <row r="25" spans="2:25" s="65" customFormat="1" ht="17.25" customHeight="1">
      <c r="B25" s="161"/>
      <c r="C25" s="167">
        <v>2</v>
      </c>
      <c r="D25" s="168" t="s">
        <v>454</v>
      </c>
    </row>
    <row r="26" spans="2:25" s="65" customFormat="1" ht="17.25" customHeight="1">
      <c r="B26" s="161"/>
      <c r="C26" s="167">
        <v>3</v>
      </c>
      <c r="D26" s="168" t="s">
        <v>461</v>
      </c>
    </row>
    <row r="27" spans="2:25" s="65" customFormat="1" ht="17.25" customHeight="1">
      <c r="B27" s="161"/>
      <c r="C27" s="167">
        <v>4</v>
      </c>
      <c r="D27" s="168" t="s">
        <v>460</v>
      </c>
    </row>
    <row r="28" spans="2:25" s="65" customFormat="1" ht="17.25" customHeight="1">
      <c r="B28" s="161"/>
      <c r="C28" s="167">
        <v>5</v>
      </c>
      <c r="D28" s="168" t="s">
        <v>469</v>
      </c>
    </row>
    <row r="29" spans="2:25" s="65" customFormat="1" ht="17.25" customHeight="1">
      <c r="B29" s="161"/>
      <c r="C29" s="166"/>
      <c r="D29" s="161"/>
    </row>
    <row r="30" spans="2:25" s="65" customFormat="1" ht="17.25" customHeight="1">
      <c r="B30" s="161" t="s">
        <v>545</v>
      </c>
      <c r="C30" s="161"/>
      <c r="D30" s="161"/>
    </row>
    <row r="31" spans="2:25" s="65" customFormat="1" ht="17.25" customHeight="1">
      <c r="B31" s="161" t="s">
        <v>546</v>
      </c>
      <c r="C31" s="161"/>
      <c r="D31" s="161"/>
    </row>
    <row r="32" spans="2:25" s="65" customFormat="1" ht="17.25" customHeight="1">
      <c r="B32" s="161"/>
      <c r="C32" s="161"/>
      <c r="D32" s="161"/>
      <c r="G32" s="169"/>
      <c r="H32" s="169"/>
      <c r="J32" s="169"/>
      <c r="K32" s="169"/>
      <c r="L32" s="169"/>
      <c r="M32" s="169"/>
      <c r="N32" s="169"/>
      <c r="O32" s="169"/>
      <c r="R32" s="169"/>
      <c r="S32" s="169"/>
      <c r="T32" s="169"/>
      <c r="W32" s="169"/>
      <c r="X32" s="169"/>
      <c r="Y32" s="169"/>
    </row>
    <row r="33" spans="2:51" s="65" customFormat="1" ht="17.25" customHeight="1">
      <c r="B33" s="161"/>
      <c r="C33" s="167" t="s">
        <v>490</v>
      </c>
      <c r="D33" s="167" t="s">
        <v>547</v>
      </c>
      <c r="G33" s="169"/>
      <c r="H33" s="169"/>
      <c r="J33" s="169"/>
      <c r="K33" s="169"/>
      <c r="L33" s="169"/>
      <c r="M33" s="169"/>
      <c r="N33" s="169"/>
      <c r="O33" s="169"/>
      <c r="R33" s="169"/>
      <c r="S33" s="169"/>
      <c r="T33" s="169"/>
      <c r="W33" s="169"/>
      <c r="X33" s="169"/>
      <c r="Y33" s="169"/>
    </row>
    <row r="34" spans="2:51" s="65" customFormat="1" ht="17.25" customHeight="1">
      <c r="B34" s="161"/>
      <c r="C34" s="167" t="s">
        <v>548</v>
      </c>
      <c r="D34" s="168" t="s">
        <v>549</v>
      </c>
      <c r="G34" s="169"/>
      <c r="H34" s="169"/>
      <c r="J34" s="169"/>
      <c r="K34" s="169"/>
      <c r="L34" s="169"/>
      <c r="M34" s="169"/>
      <c r="N34" s="169"/>
      <c r="O34" s="169"/>
      <c r="R34" s="169"/>
      <c r="S34" s="169"/>
      <c r="T34" s="169"/>
      <c r="W34" s="169"/>
      <c r="X34" s="169"/>
      <c r="Y34" s="169"/>
    </row>
    <row r="35" spans="2:51" s="65" customFormat="1" ht="17.25" customHeight="1">
      <c r="B35" s="161"/>
      <c r="C35" s="167" t="s">
        <v>550</v>
      </c>
      <c r="D35" s="168" t="s">
        <v>551</v>
      </c>
      <c r="G35" s="169"/>
      <c r="H35" s="169"/>
      <c r="J35" s="169"/>
      <c r="K35" s="169"/>
      <c r="L35" s="169"/>
      <c r="M35" s="169"/>
      <c r="N35" s="169"/>
      <c r="O35" s="169"/>
      <c r="R35" s="169"/>
      <c r="S35" s="169"/>
      <c r="T35" s="169"/>
      <c r="W35" s="169"/>
      <c r="X35" s="169"/>
      <c r="Y35" s="169"/>
    </row>
    <row r="36" spans="2:51" s="65" customFormat="1" ht="17.25" customHeight="1">
      <c r="B36" s="161"/>
      <c r="C36" s="167" t="s">
        <v>552</v>
      </c>
      <c r="D36" s="168" t="s">
        <v>553</v>
      </c>
      <c r="G36" s="169"/>
      <c r="H36" s="169"/>
      <c r="J36" s="169"/>
      <c r="K36" s="169"/>
      <c r="L36" s="169"/>
      <c r="M36" s="169"/>
      <c r="N36" s="169"/>
      <c r="O36" s="169"/>
      <c r="R36" s="169"/>
      <c r="S36" s="169"/>
      <c r="T36" s="169"/>
      <c r="W36" s="169"/>
      <c r="X36" s="169"/>
      <c r="Y36" s="169"/>
    </row>
    <row r="37" spans="2:51" s="65" customFormat="1" ht="17.25" customHeight="1">
      <c r="B37" s="161"/>
      <c r="C37" s="167" t="s">
        <v>554</v>
      </c>
      <c r="D37" s="168" t="s">
        <v>555</v>
      </c>
      <c r="G37" s="169"/>
      <c r="H37" s="169"/>
      <c r="J37" s="169"/>
      <c r="K37" s="169"/>
      <c r="L37" s="169"/>
      <c r="M37" s="169"/>
      <c r="N37" s="169"/>
      <c r="O37" s="169"/>
      <c r="R37" s="169"/>
      <c r="S37" s="169"/>
      <c r="T37" s="169"/>
      <c r="W37" s="169"/>
      <c r="X37" s="169"/>
      <c r="Y37" s="169"/>
    </row>
    <row r="38" spans="2:51" s="65" customFormat="1" ht="17.25" customHeight="1">
      <c r="B38" s="161"/>
      <c r="C38" s="161"/>
      <c r="D38" s="161"/>
      <c r="G38" s="169"/>
      <c r="H38" s="169"/>
      <c r="J38" s="169"/>
      <c r="K38" s="169"/>
      <c r="L38" s="169"/>
      <c r="M38" s="169"/>
      <c r="N38" s="169"/>
      <c r="O38" s="169"/>
      <c r="R38" s="169"/>
      <c r="S38" s="169"/>
      <c r="T38" s="169"/>
      <c r="W38" s="169"/>
      <c r="X38" s="169"/>
      <c r="Y38" s="169"/>
    </row>
    <row r="39" spans="2:51" s="65" customFormat="1" ht="17.25" customHeight="1">
      <c r="B39" s="161"/>
      <c r="C39" s="170" t="s">
        <v>556</v>
      </c>
      <c r="D39" s="161"/>
      <c r="G39" s="169"/>
      <c r="H39" s="169"/>
      <c r="J39" s="169"/>
      <c r="K39" s="169"/>
      <c r="L39" s="169"/>
      <c r="M39" s="169"/>
      <c r="N39" s="169"/>
      <c r="O39" s="169"/>
      <c r="R39" s="169"/>
      <c r="S39" s="169"/>
      <c r="T39" s="169"/>
      <c r="W39" s="169"/>
      <c r="X39" s="169"/>
      <c r="Y39" s="169"/>
    </row>
    <row r="40" spans="2:51" s="65" customFormat="1" ht="17.25" customHeight="1">
      <c r="C40" s="161" t="s">
        <v>557</v>
      </c>
      <c r="F40" s="170"/>
      <c r="G40" s="169"/>
      <c r="H40" s="169"/>
      <c r="J40" s="169"/>
      <c r="K40" s="169"/>
      <c r="L40" s="169"/>
      <c r="M40" s="169"/>
      <c r="N40" s="169"/>
      <c r="O40" s="169"/>
      <c r="R40" s="169"/>
      <c r="S40" s="169"/>
      <c r="T40" s="169"/>
      <c r="W40" s="169"/>
      <c r="X40" s="169"/>
      <c r="Y40" s="169"/>
    </row>
    <row r="41" spans="2:51" s="65" customFormat="1" ht="17.25" customHeight="1">
      <c r="C41" s="161" t="s">
        <v>558</v>
      </c>
      <c r="F41" s="161"/>
      <c r="G41" s="169"/>
      <c r="H41" s="169"/>
      <c r="J41" s="169"/>
      <c r="K41" s="169"/>
      <c r="L41" s="169"/>
      <c r="M41" s="169"/>
      <c r="N41" s="169"/>
      <c r="O41" s="169"/>
      <c r="R41" s="169"/>
      <c r="S41" s="169"/>
      <c r="T41" s="169"/>
      <c r="W41" s="169"/>
      <c r="X41" s="169"/>
      <c r="Y41" s="169"/>
    </row>
    <row r="42" spans="2:51" s="65" customFormat="1" ht="17.25" customHeight="1">
      <c r="B42" s="161"/>
      <c r="C42" s="161"/>
      <c r="D42" s="161"/>
      <c r="E42" s="170"/>
      <c r="F42" s="169"/>
      <c r="G42" s="169"/>
      <c r="H42" s="169"/>
      <c r="J42" s="169"/>
      <c r="K42" s="169"/>
      <c r="L42" s="169"/>
      <c r="M42" s="169"/>
      <c r="N42" s="169"/>
      <c r="O42" s="169"/>
      <c r="R42" s="169"/>
      <c r="S42" s="169"/>
      <c r="T42" s="169"/>
      <c r="W42" s="169"/>
      <c r="X42" s="169"/>
      <c r="Y42" s="169"/>
    </row>
    <row r="43" spans="2:51" s="65" customFormat="1" ht="17.25" customHeight="1">
      <c r="B43" s="161" t="s">
        <v>559</v>
      </c>
      <c r="C43" s="161"/>
      <c r="D43" s="161"/>
    </row>
    <row r="44" spans="2:51" s="65" customFormat="1" ht="17.25" customHeight="1">
      <c r="B44" s="161" t="s">
        <v>560</v>
      </c>
      <c r="C44" s="161"/>
      <c r="D44" s="161"/>
    </row>
    <row r="45" spans="2:51" s="65" customFormat="1" ht="17.25" customHeight="1">
      <c r="B45" s="171" t="s">
        <v>561</v>
      </c>
      <c r="E45" s="169"/>
      <c r="F45" s="169"/>
      <c r="G45" s="169"/>
      <c r="H45" s="169"/>
      <c r="I45" s="169"/>
      <c r="J45" s="169"/>
      <c r="K45" s="169"/>
      <c r="L45" s="169"/>
      <c r="M45" s="169"/>
      <c r="N45" s="169"/>
      <c r="O45" s="169"/>
      <c r="P45" s="169"/>
      <c r="Q45" s="169"/>
      <c r="R45" s="169"/>
      <c r="S45" s="169"/>
      <c r="T45" s="169"/>
      <c r="U45" s="169"/>
      <c r="Y45" s="169"/>
      <c r="Z45" s="169"/>
      <c r="AA45" s="169"/>
      <c r="AB45" s="169"/>
      <c r="AD45" s="169"/>
      <c r="AE45" s="169"/>
      <c r="AF45" s="169"/>
      <c r="AG45" s="169"/>
      <c r="AH45" s="169"/>
      <c r="AI45" s="172"/>
      <c r="AJ45" s="169"/>
      <c r="AK45" s="169"/>
      <c r="AL45" s="169"/>
      <c r="AM45" s="169"/>
      <c r="AN45" s="169"/>
      <c r="AO45" s="169"/>
      <c r="AP45" s="169"/>
      <c r="AQ45" s="169"/>
      <c r="AR45" s="169"/>
      <c r="AS45" s="169"/>
      <c r="AT45" s="169"/>
      <c r="AU45" s="169"/>
      <c r="AV45" s="169"/>
      <c r="AW45" s="169"/>
      <c r="AX45" s="169"/>
      <c r="AY45" s="172"/>
    </row>
    <row r="46" spans="2:51" s="65" customFormat="1" ht="17.25" customHeight="1"/>
    <row r="47" spans="2:51" s="65" customFormat="1" ht="17.25" customHeight="1">
      <c r="B47" s="161" t="s">
        <v>562</v>
      </c>
      <c r="C47" s="161"/>
    </row>
    <row r="48" spans="2:51" s="65" customFormat="1" ht="17.25" customHeight="1">
      <c r="B48" s="161"/>
      <c r="C48" s="161"/>
    </row>
    <row r="49" spans="2:54" s="65" customFormat="1" ht="17.25" customHeight="1">
      <c r="B49" s="161" t="s">
        <v>563</v>
      </c>
      <c r="C49" s="161"/>
    </row>
    <row r="50" spans="2:54" s="65" customFormat="1" ht="17.25" customHeight="1">
      <c r="B50" s="161" t="s">
        <v>564</v>
      </c>
      <c r="C50" s="161"/>
    </row>
    <row r="51" spans="2:54" s="65" customFormat="1" ht="17.25" customHeight="1">
      <c r="B51" s="161"/>
      <c r="C51" s="161"/>
    </row>
    <row r="52" spans="2:54" s="65" customFormat="1" ht="17.25" customHeight="1">
      <c r="B52" s="161" t="s">
        <v>565</v>
      </c>
      <c r="C52" s="161"/>
    </row>
    <row r="53" spans="2:54" s="65" customFormat="1" ht="17.25" customHeight="1">
      <c r="B53" s="161" t="s">
        <v>566</v>
      </c>
      <c r="C53" s="161"/>
    </row>
    <row r="54" spans="2:54" s="65" customFormat="1" ht="17.25" customHeight="1">
      <c r="B54" s="161"/>
      <c r="C54" s="161"/>
    </row>
    <row r="55" spans="2:54" s="65" customFormat="1" ht="17.25" customHeight="1">
      <c r="B55" s="161" t="s">
        <v>567</v>
      </c>
      <c r="C55" s="161"/>
      <c r="D55" s="161"/>
    </row>
    <row r="56" spans="2:54" s="65" customFormat="1" ht="17.25" customHeight="1">
      <c r="B56" s="161"/>
      <c r="C56" s="161"/>
      <c r="D56" s="161"/>
    </row>
    <row r="57" spans="2:54" s="65" customFormat="1" ht="17.25" customHeight="1">
      <c r="B57" s="65" t="s">
        <v>568</v>
      </c>
      <c r="D57" s="161"/>
    </row>
    <row r="58" spans="2:54" s="65" customFormat="1" ht="17.25" customHeight="1">
      <c r="B58" s="65" t="s">
        <v>569</v>
      </c>
      <c r="D58" s="161"/>
    </row>
    <row r="59" spans="2:54" s="65" customFormat="1" ht="17.25" customHeight="1">
      <c r="B59" s="65" t="s">
        <v>570</v>
      </c>
      <c r="D59" s="161"/>
    </row>
    <row r="60" spans="2:54" s="65" customFormat="1" ht="17.25" customHeight="1"/>
    <row r="61" spans="2:54" s="65" customFormat="1" ht="17.25" customHeight="1">
      <c r="B61" s="65" t="s">
        <v>571</v>
      </c>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row>
    <row r="62" spans="2:54" s="65" customFormat="1" ht="17.25" customHeight="1">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row>
    <row r="63" spans="2:54" s="65" customFormat="1" ht="17.25" customHeight="1">
      <c r="B63" s="65" t="s">
        <v>572</v>
      </c>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row>
    <row r="64" spans="2:54" s="65" customFormat="1" ht="17.25" customHeight="1">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row>
    <row r="65" spans="2:71" s="65" customFormat="1" ht="17.25" customHeight="1">
      <c r="B65" s="65" t="s">
        <v>573</v>
      </c>
      <c r="BL65" s="174"/>
      <c r="BM65" s="175"/>
      <c r="BN65" s="174"/>
      <c r="BO65" s="174"/>
      <c r="BP65" s="174"/>
      <c r="BQ65" s="176"/>
      <c r="BR65" s="177"/>
      <c r="BS65" s="177"/>
    </row>
    <row r="66" spans="2:71" s="65" customFormat="1" ht="17.25" customHeight="1">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row>
    <row r="67" spans="2:71" ht="17.25" customHeight="1">
      <c r="B67" s="160" t="s">
        <v>574</v>
      </c>
    </row>
    <row r="68" spans="2:71" ht="17.25" customHeight="1">
      <c r="B68" s="65" t="s">
        <v>575</v>
      </c>
    </row>
    <row r="69" spans="2:71" ht="17.25" customHeight="1"/>
    <row r="70" spans="2:71" ht="17.25" customHeight="1"/>
  </sheetData>
  <mergeCells count="1">
    <mergeCell ref="F4:K5"/>
  </mergeCells>
  <phoneticPr fontId="1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U80"/>
  <sheetViews>
    <sheetView zoomScale="50" zoomScaleNormal="50" workbookViewId="0">
      <selection activeCell="AB2" sqref="AB2"/>
    </sheetView>
  </sheetViews>
  <sheetFormatPr defaultColWidth="4.77734375" defaultRowHeight="14.4"/>
  <cols>
    <col min="1" max="1" width="1.77734375" style="66" customWidth="1"/>
    <col min="2" max="5" width="6.21875" style="66" customWidth="1"/>
    <col min="6" max="6" width="18" style="66" hidden="1" customWidth="1"/>
    <col min="7" max="58" width="6.109375" style="66" customWidth="1"/>
    <col min="59" max="16384" width="4.77734375" style="66"/>
  </cols>
  <sheetData>
    <row r="1" spans="2:64" s="39" customFormat="1" ht="20.25" customHeight="1">
      <c r="C1" s="40" t="s">
        <v>404</v>
      </c>
      <c r="D1" s="40"/>
      <c r="E1" s="40"/>
      <c r="F1" s="40"/>
      <c r="G1" s="40"/>
      <c r="H1" s="41" t="s">
        <v>405</v>
      </c>
      <c r="J1" s="41"/>
      <c r="L1" s="40"/>
      <c r="M1" s="40"/>
      <c r="N1" s="40"/>
      <c r="O1" s="40"/>
      <c r="P1" s="40"/>
      <c r="Q1" s="40"/>
      <c r="R1" s="40"/>
      <c r="AM1" s="42"/>
      <c r="AN1" s="43"/>
      <c r="AO1" s="43" t="s">
        <v>406</v>
      </c>
      <c r="AP1" s="797" t="s">
        <v>407</v>
      </c>
      <c r="AQ1" s="798"/>
      <c r="AR1" s="798"/>
      <c r="AS1" s="798"/>
      <c r="AT1" s="798"/>
      <c r="AU1" s="798"/>
      <c r="AV1" s="798"/>
      <c r="AW1" s="798"/>
      <c r="AX1" s="798"/>
      <c r="AY1" s="798"/>
      <c r="AZ1" s="798"/>
      <c r="BA1" s="798"/>
      <c r="BB1" s="798"/>
      <c r="BC1" s="798"/>
      <c r="BD1" s="798"/>
      <c r="BE1" s="798"/>
      <c r="BF1" s="43" t="s">
        <v>408</v>
      </c>
    </row>
    <row r="2" spans="2:64" s="39" customFormat="1" ht="20.25" customHeight="1">
      <c r="C2" s="40"/>
      <c r="D2" s="40"/>
      <c r="E2" s="40"/>
      <c r="F2" s="40"/>
      <c r="G2" s="40"/>
      <c r="J2" s="41"/>
      <c r="L2" s="40"/>
      <c r="M2" s="40"/>
      <c r="N2" s="40"/>
      <c r="O2" s="40"/>
      <c r="P2" s="40"/>
      <c r="Q2" s="40"/>
      <c r="R2" s="40"/>
      <c r="Y2" s="43" t="s">
        <v>409</v>
      </c>
      <c r="Z2" s="799">
        <v>8</v>
      </c>
      <c r="AA2" s="799"/>
      <c r="AB2" s="43" t="s">
        <v>410</v>
      </c>
      <c r="AC2" s="800">
        <f>IF(Z2=0,"",YEAR(DATE(2018+Z2,1,1)))</f>
        <v>2026</v>
      </c>
      <c r="AD2" s="800"/>
      <c r="AE2" s="45" t="s">
        <v>411</v>
      </c>
      <c r="AF2" s="45" t="s">
        <v>412</v>
      </c>
      <c r="AG2" s="799"/>
      <c r="AH2" s="799"/>
      <c r="AI2" s="45" t="s">
        <v>413</v>
      </c>
      <c r="AM2" s="42"/>
      <c r="AN2" s="43"/>
      <c r="AO2" s="43" t="s">
        <v>414</v>
      </c>
      <c r="AP2" s="799" t="s">
        <v>415</v>
      </c>
      <c r="AQ2" s="799"/>
      <c r="AR2" s="799"/>
      <c r="AS2" s="799"/>
      <c r="AT2" s="799"/>
      <c r="AU2" s="799"/>
      <c r="AV2" s="799"/>
      <c r="AW2" s="799"/>
      <c r="AX2" s="799"/>
      <c r="AY2" s="799"/>
      <c r="AZ2" s="799"/>
      <c r="BA2" s="799"/>
      <c r="BB2" s="799"/>
      <c r="BC2" s="799"/>
      <c r="BD2" s="799"/>
      <c r="BE2" s="799"/>
      <c r="BF2" s="43" t="s">
        <v>408</v>
      </c>
    </row>
    <row r="3" spans="2:64" s="45" customFormat="1" ht="20.25" customHeight="1">
      <c r="G3" s="41"/>
      <c r="J3" s="41"/>
      <c r="L3" s="43"/>
      <c r="M3" s="43"/>
      <c r="N3" s="43"/>
      <c r="O3" s="43"/>
      <c r="P3" s="43"/>
      <c r="Q3" s="43"/>
      <c r="R3" s="43"/>
      <c r="Z3" s="46"/>
      <c r="AA3" s="46"/>
      <c r="AB3" s="46"/>
      <c r="AC3" s="47"/>
      <c r="AD3" s="46"/>
      <c r="BA3" s="48" t="s">
        <v>416</v>
      </c>
      <c r="BB3" s="801" t="s">
        <v>417</v>
      </c>
      <c r="BC3" s="802"/>
      <c r="BD3" s="802"/>
      <c r="BE3" s="803"/>
      <c r="BF3" s="43"/>
    </row>
    <row r="4" spans="2:64" s="45" customFormat="1" ht="19.2">
      <c r="G4" s="41"/>
      <c r="J4" s="41"/>
      <c r="L4" s="43"/>
      <c r="M4" s="43"/>
      <c r="N4" s="43"/>
      <c r="O4" s="43"/>
      <c r="P4" s="43"/>
      <c r="Q4" s="43"/>
      <c r="R4" s="43"/>
      <c r="Z4" s="44"/>
      <c r="AA4" s="44"/>
      <c r="AG4" s="39"/>
      <c r="AH4" s="39"/>
      <c r="AI4" s="39"/>
      <c r="AJ4" s="39"/>
      <c r="AK4" s="39"/>
      <c r="AL4" s="39"/>
      <c r="AM4" s="39"/>
      <c r="AN4" s="39"/>
      <c r="AO4" s="39"/>
      <c r="AP4" s="39"/>
      <c r="AQ4" s="39"/>
      <c r="AR4" s="39"/>
      <c r="AS4" s="39"/>
      <c r="AT4" s="39"/>
      <c r="AU4" s="39"/>
      <c r="AV4" s="39"/>
      <c r="AW4" s="39"/>
      <c r="AX4" s="39"/>
      <c r="AY4" s="39"/>
      <c r="AZ4" s="39"/>
      <c r="BA4" s="48" t="s">
        <v>418</v>
      </c>
      <c r="BB4" s="801" t="s">
        <v>419</v>
      </c>
      <c r="BC4" s="802"/>
      <c r="BD4" s="802"/>
      <c r="BE4" s="803"/>
      <c r="BF4" s="49"/>
    </row>
    <row r="5" spans="2:64" s="45" customFormat="1" ht="6.75" customHeight="1">
      <c r="C5" s="39"/>
      <c r="D5" s="39"/>
      <c r="E5" s="39"/>
      <c r="F5" s="39"/>
      <c r="G5" s="40"/>
      <c r="H5" s="39"/>
      <c r="I5" s="39"/>
      <c r="J5" s="40"/>
      <c r="K5" s="39"/>
      <c r="L5" s="49"/>
      <c r="M5" s="49"/>
      <c r="N5" s="49"/>
      <c r="O5" s="49"/>
      <c r="P5" s="49"/>
      <c r="Q5" s="49"/>
      <c r="R5" s="49"/>
      <c r="S5" s="39"/>
      <c r="T5" s="39"/>
      <c r="U5" s="39"/>
      <c r="V5" s="39"/>
      <c r="W5" s="39"/>
      <c r="X5" s="39"/>
      <c r="Y5" s="39"/>
      <c r="Z5" s="50"/>
      <c r="AA5" s="50"/>
      <c r="AB5" s="39"/>
      <c r="AC5" s="39"/>
      <c r="AD5" s="39"/>
      <c r="AE5" s="39"/>
      <c r="AG5" s="39"/>
      <c r="AH5" s="39"/>
      <c r="AI5" s="39"/>
      <c r="AJ5" s="39"/>
      <c r="AK5" s="39"/>
      <c r="AL5" s="39"/>
      <c r="AM5" s="39"/>
      <c r="AN5" s="39"/>
      <c r="AO5" s="39"/>
      <c r="AP5" s="39"/>
      <c r="AQ5" s="39"/>
      <c r="AR5" s="39"/>
      <c r="AS5" s="39"/>
      <c r="AT5" s="39"/>
      <c r="AU5" s="39"/>
      <c r="AV5" s="39"/>
      <c r="AW5" s="39"/>
      <c r="AX5" s="39"/>
      <c r="AY5" s="39"/>
      <c r="AZ5" s="39"/>
      <c r="BA5" s="39"/>
      <c r="BB5" s="39"/>
      <c r="BC5" s="39"/>
      <c r="BD5" s="39"/>
      <c r="BE5" s="49"/>
      <c r="BF5" s="49"/>
    </row>
    <row r="6" spans="2:64" s="45" customFormat="1" ht="20.25" customHeight="1">
      <c r="C6" s="39"/>
      <c r="D6" s="39"/>
      <c r="E6" s="39"/>
      <c r="F6" s="39"/>
      <c r="G6" s="40"/>
      <c r="H6" s="39"/>
      <c r="I6" s="39"/>
      <c r="J6" s="40"/>
      <c r="K6" s="39"/>
      <c r="L6" s="49"/>
      <c r="M6" s="49"/>
      <c r="N6" s="49"/>
      <c r="O6" s="49"/>
      <c r="P6" s="49"/>
      <c r="Q6" s="49"/>
      <c r="R6" s="49"/>
      <c r="S6" s="39"/>
      <c r="T6" s="39"/>
      <c r="U6" s="39"/>
      <c r="V6" s="39"/>
      <c r="W6" s="39"/>
      <c r="X6" s="39"/>
      <c r="Y6" s="39"/>
      <c r="Z6" s="50"/>
      <c r="AA6" s="50"/>
      <c r="AB6" s="39"/>
      <c r="AC6" s="39"/>
      <c r="AD6" s="39"/>
      <c r="AE6" s="39"/>
      <c r="AG6" s="39"/>
      <c r="AH6" s="39"/>
      <c r="AI6" s="39"/>
      <c r="AJ6" s="39"/>
      <c r="AK6" s="39"/>
      <c r="AL6" s="39" t="s">
        <v>420</v>
      </c>
      <c r="AM6" s="39"/>
      <c r="AN6" s="39"/>
      <c r="AO6" s="39"/>
      <c r="AP6" s="39"/>
      <c r="AQ6" s="39"/>
      <c r="AR6" s="39"/>
      <c r="AS6" s="39"/>
      <c r="AT6" s="51"/>
      <c r="AU6" s="51"/>
      <c r="AV6" s="52"/>
      <c r="AW6" s="39"/>
      <c r="AX6" s="735">
        <v>40</v>
      </c>
      <c r="AY6" s="737"/>
      <c r="AZ6" s="52" t="s">
        <v>421</v>
      </c>
      <c r="BA6" s="39"/>
      <c r="BB6" s="735">
        <v>160</v>
      </c>
      <c r="BC6" s="737"/>
      <c r="BD6" s="52" t="s">
        <v>422</v>
      </c>
      <c r="BE6" s="39"/>
      <c r="BF6" s="49"/>
    </row>
    <row r="7" spans="2:64" s="45" customFormat="1" ht="6.75" customHeight="1">
      <c r="C7" s="39"/>
      <c r="D7" s="39"/>
      <c r="E7" s="39"/>
      <c r="F7" s="39"/>
      <c r="G7" s="40"/>
      <c r="H7" s="39"/>
      <c r="I7" s="39"/>
      <c r="J7" s="40"/>
      <c r="K7" s="39"/>
      <c r="L7" s="49"/>
      <c r="M7" s="49"/>
      <c r="N7" s="49"/>
      <c r="O7" s="49"/>
      <c r="P7" s="49"/>
      <c r="Q7" s="49"/>
      <c r="R7" s="49"/>
      <c r="S7" s="39"/>
      <c r="T7" s="39"/>
      <c r="U7" s="39"/>
      <c r="V7" s="39"/>
      <c r="W7" s="39"/>
      <c r="X7" s="39"/>
      <c r="Y7" s="39"/>
      <c r="Z7" s="50"/>
      <c r="AA7" s="50"/>
      <c r="AB7" s="39"/>
      <c r="AC7" s="39"/>
      <c r="AD7" s="39"/>
      <c r="AE7" s="39"/>
      <c r="AG7" s="39"/>
      <c r="AH7" s="39"/>
      <c r="AI7" s="39"/>
      <c r="AJ7" s="39"/>
      <c r="AK7" s="39"/>
      <c r="AL7" s="39"/>
      <c r="AM7" s="39"/>
      <c r="AN7" s="39"/>
      <c r="AO7" s="39"/>
      <c r="AP7" s="39"/>
      <c r="AQ7" s="39"/>
      <c r="AR7" s="39"/>
      <c r="AS7" s="39"/>
      <c r="AT7" s="39"/>
      <c r="AU7" s="39"/>
      <c r="AV7" s="39"/>
      <c r="AW7" s="39"/>
      <c r="AX7" s="39"/>
      <c r="AY7" s="39"/>
      <c r="AZ7" s="39"/>
      <c r="BA7" s="39"/>
      <c r="BB7" s="39"/>
      <c r="BC7" s="39"/>
      <c r="BD7" s="39"/>
      <c r="BE7" s="49"/>
      <c r="BF7" s="49"/>
    </row>
    <row r="8" spans="2:64" s="45" customFormat="1" ht="20.25" customHeight="1">
      <c r="B8" s="53"/>
      <c r="C8" s="53"/>
      <c r="D8" s="53"/>
      <c r="E8" s="53"/>
      <c r="F8" s="53"/>
      <c r="G8" s="54"/>
      <c r="H8" s="54"/>
      <c r="I8" s="54"/>
      <c r="J8" s="53"/>
      <c r="K8" s="53"/>
      <c r="L8" s="54"/>
      <c r="M8" s="54"/>
      <c r="N8" s="54"/>
      <c r="O8" s="53"/>
      <c r="P8" s="54"/>
      <c r="Q8" s="54"/>
      <c r="R8" s="54"/>
      <c r="S8" s="55"/>
      <c r="T8" s="56"/>
      <c r="U8" s="56"/>
      <c r="V8" s="57"/>
      <c r="Z8" s="50"/>
      <c r="AA8" s="58"/>
      <c r="AB8" s="40"/>
      <c r="AC8" s="50"/>
      <c r="AD8" s="50"/>
      <c r="AE8" s="50"/>
      <c r="AF8" s="44"/>
      <c r="AG8" s="59"/>
      <c r="AH8" s="59"/>
      <c r="AI8" s="59"/>
      <c r="AJ8" s="39"/>
      <c r="AK8" s="49"/>
      <c r="AL8" s="58"/>
      <c r="AM8" s="58"/>
      <c r="AN8" s="40"/>
      <c r="AO8" s="51"/>
      <c r="AP8" s="51"/>
      <c r="AQ8" s="51"/>
      <c r="AR8" s="60"/>
      <c r="AS8" s="60"/>
      <c r="AT8" s="39"/>
      <c r="AU8" s="51"/>
      <c r="AV8" s="51"/>
      <c r="AW8" s="53"/>
      <c r="AX8" s="39"/>
      <c r="AY8" s="39" t="s">
        <v>423</v>
      </c>
      <c r="AZ8" s="39"/>
      <c r="BA8" s="39"/>
      <c r="BB8" s="733">
        <f>DAY(EOMONTH(DATE(AC2,AG2,1),0))</f>
        <v>31</v>
      </c>
      <c r="BC8" s="734"/>
      <c r="BD8" s="39" t="s">
        <v>424</v>
      </c>
      <c r="BE8" s="39"/>
      <c r="BF8" s="39"/>
      <c r="BJ8" s="43"/>
      <c r="BK8" s="43"/>
      <c r="BL8" s="43"/>
    </row>
    <row r="9" spans="2:64" s="45" customFormat="1" ht="6" customHeight="1">
      <c r="B9" s="51"/>
      <c r="C9" s="51"/>
      <c r="D9" s="51"/>
      <c r="E9" s="51"/>
      <c r="F9" s="51"/>
      <c r="G9" s="53"/>
      <c r="H9" s="54"/>
      <c r="I9" s="51"/>
      <c r="J9" s="51"/>
      <c r="K9" s="51"/>
      <c r="L9" s="53"/>
      <c r="M9" s="54"/>
      <c r="N9" s="51"/>
      <c r="O9" s="51"/>
      <c r="P9" s="53"/>
      <c r="Q9" s="51"/>
      <c r="R9" s="51"/>
      <c r="S9" s="51"/>
      <c r="T9" s="51"/>
      <c r="U9" s="51"/>
      <c r="V9" s="51"/>
      <c r="Z9" s="39"/>
      <c r="AA9" s="39"/>
      <c r="AB9" s="39"/>
      <c r="AC9" s="39"/>
      <c r="AD9" s="39"/>
      <c r="AE9" s="39"/>
      <c r="AG9" s="50"/>
      <c r="AH9" s="39"/>
      <c r="AI9" s="39"/>
      <c r="AJ9" s="59"/>
      <c r="AK9" s="39"/>
      <c r="AL9" s="39"/>
      <c r="AM9" s="39"/>
      <c r="AN9" s="39"/>
      <c r="AO9" s="39"/>
      <c r="AP9" s="39"/>
      <c r="AQ9" s="50"/>
      <c r="AR9" s="50"/>
      <c r="AS9" s="50"/>
      <c r="AT9" s="39"/>
      <c r="AU9" s="39"/>
      <c r="AV9" s="39"/>
      <c r="AW9" s="39"/>
      <c r="AX9" s="39"/>
      <c r="AY9" s="39"/>
      <c r="AZ9" s="39"/>
      <c r="BA9" s="39"/>
      <c r="BB9" s="39"/>
      <c r="BC9" s="39"/>
      <c r="BD9" s="39"/>
      <c r="BE9" s="39"/>
      <c r="BF9" s="39"/>
      <c r="BJ9" s="43"/>
      <c r="BK9" s="43"/>
      <c r="BL9" s="43"/>
    </row>
    <row r="10" spans="2:64" s="45" customFormat="1" ht="19.2">
      <c r="B10" s="53"/>
      <c r="C10" s="53"/>
      <c r="D10" s="53"/>
      <c r="E10" s="53"/>
      <c r="F10" s="53"/>
      <c r="G10" s="54"/>
      <c r="H10" s="54"/>
      <c r="I10" s="54"/>
      <c r="J10" s="53"/>
      <c r="K10" s="53"/>
      <c r="L10" s="54"/>
      <c r="M10" s="54"/>
      <c r="N10" s="54"/>
      <c r="O10" s="53"/>
      <c r="P10" s="54"/>
      <c r="Q10" s="54"/>
      <c r="R10" s="54"/>
      <c r="S10" s="55"/>
      <c r="T10" s="56"/>
      <c r="U10" s="56"/>
      <c r="V10" s="57"/>
      <c r="Z10" s="50"/>
      <c r="AA10" s="58"/>
      <c r="AB10" s="40"/>
      <c r="AC10" s="50"/>
      <c r="AD10" s="50"/>
      <c r="AE10" s="50"/>
      <c r="AG10" s="59"/>
      <c r="AH10" s="59"/>
      <c r="AI10" s="59"/>
      <c r="AJ10" s="39"/>
      <c r="AK10" s="49"/>
      <c r="AL10" s="58"/>
      <c r="AM10" s="39"/>
      <c r="AN10" s="39"/>
      <c r="AO10" s="61"/>
      <c r="AP10" s="61"/>
      <c r="AQ10" s="61"/>
      <c r="AR10" s="52"/>
      <c r="AS10" s="50"/>
      <c r="AT10" s="50"/>
      <c r="AU10" s="50"/>
      <c r="AV10" s="39"/>
      <c r="AW10" s="39"/>
      <c r="AX10" s="62"/>
      <c r="AY10" s="62"/>
      <c r="AZ10" s="49" t="s">
        <v>425</v>
      </c>
      <c r="BA10" s="39"/>
      <c r="BB10" s="735">
        <v>1</v>
      </c>
      <c r="BC10" s="736"/>
      <c r="BD10" s="737"/>
      <c r="BE10" s="63" t="s">
        <v>426</v>
      </c>
      <c r="BF10" s="39"/>
      <c r="BJ10" s="43"/>
      <c r="BK10" s="43"/>
      <c r="BL10" s="43"/>
    </row>
    <row r="11" spans="2:64" s="45" customFormat="1" ht="6" customHeight="1">
      <c r="B11" s="51"/>
      <c r="C11" s="51"/>
      <c r="D11" s="51"/>
      <c r="E11" s="51"/>
      <c r="F11" s="46"/>
      <c r="G11" s="51"/>
      <c r="H11" s="51"/>
      <c r="I11" s="51"/>
      <c r="J11" s="51"/>
      <c r="K11" s="53"/>
      <c r="L11" s="54"/>
      <c r="M11" s="51"/>
      <c r="N11" s="51"/>
      <c r="O11" s="53"/>
      <c r="P11" s="51"/>
      <c r="Q11" s="51"/>
      <c r="R11" s="51"/>
      <c r="S11" s="51"/>
      <c r="T11" s="51"/>
      <c r="U11" s="51"/>
      <c r="V11" s="46"/>
      <c r="Z11" s="39"/>
      <c r="AA11" s="39"/>
      <c r="AB11" s="39"/>
      <c r="AC11" s="39"/>
      <c r="AD11" s="39"/>
      <c r="AE11" s="39"/>
      <c r="AG11" s="50"/>
      <c r="AH11" s="59"/>
      <c r="AI11" s="39"/>
      <c r="AJ11" s="59"/>
      <c r="AK11" s="39"/>
      <c r="AL11" s="39"/>
      <c r="AM11" s="39"/>
      <c r="AN11" s="39"/>
      <c r="AO11" s="51"/>
      <c r="AP11" s="51"/>
      <c r="AQ11" s="53"/>
      <c r="AR11" s="64"/>
      <c r="AS11" s="50"/>
      <c r="AT11" s="50"/>
      <c r="AU11" s="50"/>
      <c r="AV11" s="39"/>
      <c r="AW11" s="39"/>
      <c r="AX11" s="62"/>
      <c r="AY11" s="62"/>
      <c r="AZ11" s="39"/>
      <c r="BA11" s="39"/>
      <c r="BB11" s="50"/>
      <c r="BC11" s="50"/>
      <c r="BD11" s="50"/>
      <c r="BE11" s="63"/>
      <c r="BF11" s="39"/>
      <c r="BJ11" s="43"/>
      <c r="BK11" s="43"/>
      <c r="BL11" s="43"/>
    </row>
    <row r="12" spans="2:64" s="45" customFormat="1" ht="20.25" customHeight="1">
      <c r="B12" s="65"/>
      <c r="C12" s="65"/>
      <c r="D12" s="65"/>
      <c r="E12" s="65"/>
      <c r="F12" s="65"/>
      <c r="G12" s="65"/>
      <c r="H12" s="65"/>
      <c r="I12" s="65"/>
      <c r="J12" s="65"/>
      <c r="K12" s="65"/>
      <c r="L12" s="65"/>
      <c r="M12" s="65"/>
      <c r="N12" s="65"/>
      <c r="O12" s="65"/>
      <c r="P12" s="65"/>
      <c r="Q12" s="65"/>
      <c r="R12" s="65"/>
      <c r="S12" s="65"/>
      <c r="T12" s="65"/>
      <c r="U12" s="65"/>
      <c r="V12" s="65"/>
      <c r="Z12" s="53"/>
      <c r="AA12" s="66"/>
      <c r="AB12" s="66"/>
      <c r="AC12" s="53"/>
      <c r="AD12" s="50"/>
      <c r="AE12" s="50"/>
      <c r="AF12" s="44"/>
      <c r="AG12" s="40"/>
      <c r="AH12" s="59"/>
      <c r="AI12" s="39"/>
      <c r="AJ12" s="59"/>
      <c r="AK12" s="39"/>
      <c r="AL12" s="39"/>
      <c r="AM12" s="39"/>
      <c r="AN12" s="39"/>
      <c r="AO12" s="738"/>
      <c r="AP12" s="738"/>
      <c r="AQ12" s="738"/>
      <c r="AR12" s="52"/>
      <c r="AS12" s="50"/>
      <c r="AT12" s="50"/>
      <c r="AU12" s="50"/>
      <c r="AV12" s="39"/>
      <c r="AW12" s="39"/>
      <c r="AX12" s="62"/>
      <c r="AY12" s="62"/>
      <c r="AZ12" s="39"/>
      <c r="BA12" s="39"/>
      <c r="BB12" s="735">
        <v>1</v>
      </c>
      <c r="BC12" s="736"/>
      <c r="BD12" s="737"/>
      <c r="BE12" s="67" t="s">
        <v>427</v>
      </c>
      <c r="BF12" s="39"/>
      <c r="BJ12" s="43"/>
      <c r="BK12" s="43"/>
      <c r="BL12" s="43"/>
    </row>
    <row r="13" spans="2:64" s="45" customFormat="1" ht="6.75" customHeight="1">
      <c r="B13" s="65"/>
      <c r="C13" s="65"/>
      <c r="D13" s="65"/>
      <c r="E13" s="65"/>
      <c r="F13" s="65"/>
      <c r="G13" s="65"/>
      <c r="H13" s="65"/>
      <c r="I13" s="65"/>
      <c r="J13" s="65"/>
      <c r="K13" s="65"/>
      <c r="L13" s="65"/>
      <c r="M13" s="65"/>
      <c r="N13" s="65"/>
      <c r="O13" s="65"/>
      <c r="P13" s="65"/>
      <c r="Q13" s="65"/>
      <c r="R13" s="65"/>
      <c r="S13" s="65"/>
      <c r="T13" s="65"/>
      <c r="U13" s="65"/>
      <c r="V13" s="65"/>
      <c r="Z13" s="54"/>
      <c r="AA13" s="68"/>
      <c r="AB13" s="68"/>
      <c r="AC13" s="54"/>
      <c r="AD13" s="59"/>
      <c r="AE13" s="59"/>
      <c r="AG13" s="39"/>
      <c r="AH13" s="39"/>
      <c r="AI13" s="39"/>
      <c r="AJ13" s="39"/>
      <c r="AK13" s="39"/>
      <c r="AL13" s="39"/>
      <c r="AM13" s="39"/>
      <c r="AN13" s="39"/>
      <c r="AO13" s="51"/>
      <c r="AP13" s="51"/>
      <c r="AQ13" s="51"/>
      <c r="AR13" s="39"/>
      <c r="AS13" s="50"/>
      <c r="AT13" s="50"/>
      <c r="AU13" s="50"/>
      <c r="AV13" s="39"/>
      <c r="AW13" s="39"/>
      <c r="AX13" s="62"/>
      <c r="AY13" s="62"/>
      <c r="AZ13" s="39"/>
      <c r="BA13" s="39"/>
      <c r="BB13" s="50"/>
      <c r="BC13" s="50"/>
      <c r="BD13" s="50"/>
      <c r="BE13" s="63"/>
      <c r="BF13" s="39"/>
      <c r="BJ13" s="43"/>
      <c r="BK13" s="43"/>
      <c r="BL13" s="43"/>
    </row>
    <row r="14" spans="2:64" s="45" customFormat="1" ht="19.2">
      <c r="B14" s="65"/>
      <c r="C14" s="65"/>
      <c r="D14" s="65"/>
      <c r="E14" s="65"/>
      <c r="F14" s="65"/>
      <c r="G14" s="65"/>
      <c r="H14" s="65"/>
      <c r="I14" s="65"/>
      <c r="J14" s="65"/>
      <c r="K14" s="65"/>
      <c r="L14" s="65"/>
      <c r="M14" s="65"/>
      <c r="N14" s="65"/>
      <c r="O14" s="65"/>
      <c r="P14" s="65"/>
      <c r="Q14" s="65"/>
      <c r="R14" s="65"/>
      <c r="S14" s="65"/>
      <c r="T14" s="65"/>
      <c r="U14" s="65"/>
      <c r="V14" s="65"/>
      <c r="Z14" s="53"/>
      <c r="AA14" s="66"/>
      <c r="AB14" s="66"/>
      <c r="AC14" s="53"/>
      <c r="AD14" s="50"/>
      <c r="AE14" s="50"/>
      <c r="AG14" s="39"/>
      <c r="AH14" s="39"/>
      <c r="AI14" s="39"/>
      <c r="AJ14" s="39"/>
      <c r="AK14" s="39"/>
      <c r="AL14" s="39"/>
      <c r="AM14" s="39"/>
      <c r="AN14" s="39"/>
      <c r="AO14" s="51"/>
      <c r="AP14" s="51"/>
      <c r="AQ14" s="51"/>
      <c r="AR14" s="39"/>
      <c r="AS14" s="50"/>
      <c r="AT14" s="49" t="s">
        <v>428</v>
      </c>
      <c r="AU14" s="739">
        <v>0.39583333333333331</v>
      </c>
      <c r="AV14" s="740"/>
      <c r="AW14" s="741"/>
      <c r="AX14" s="50" t="s">
        <v>429</v>
      </c>
      <c r="AY14" s="739">
        <v>0.6875</v>
      </c>
      <c r="AZ14" s="740"/>
      <c r="BA14" s="741"/>
      <c r="BB14" s="49" t="s">
        <v>430</v>
      </c>
      <c r="BC14" s="742">
        <f>(AY14-AU14)*24</f>
        <v>7</v>
      </c>
      <c r="BD14" s="743"/>
      <c r="BE14" s="40" t="s">
        <v>431</v>
      </c>
      <c r="BF14" s="50"/>
      <c r="BJ14" s="43"/>
      <c r="BK14" s="43"/>
      <c r="BL14" s="43"/>
    </row>
    <row r="15" spans="2:64" s="45" customFormat="1" ht="6.75" customHeight="1">
      <c r="C15" s="60"/>
      <c r="D15" s="60"/>
      <c r="E15" s="60"/>
      <c r="F15" s="60"/>
      <c r="G15" s="39"/>
      <c r="H15" s="39"/>
      <c r="I15" s="49"/>
      <c r="J15" s="50"/>
      <c r="K15" s="59"/>
      <c r="L15" s="39"/>
      <c r="M15" s="39"/>
      <c r="N15" s="50"/>
      <c r="O15" s="39"/>
      <c r="P15" s="39"/>
      <c r="Q15" s="59"/>
      <c r="R15" s="39"/>
      <c r="S15" s="39"/>
      <c r="T15" s="39"/>
      <c r="U15" s="39"/>
      <c r="V15" s="39"/>
      <c r="W15" s="49"/>
      <c r="X15" s="50"/>
      <c r="Y15" s="50"/>
      <c r="Z15" s="40"/>
      <c r="AA15" s="50"/>
      <c r="AB15" s="49"/>
      <c r="AC15" s="50"/>
      <c r="AD15" s="59"/>
      <c r="AE15" s="39"/>
      <c r="AG15" s="44"/>
      <c r="AH15" s="69"/>
      <c r="AJ15" s="69"/>
      <c r="AQ15" s="44"/>
      <c r="AR15" s="44"/>
      <c r="AS15" s="44"/>
      <c r="AT15" s="44"/>
      <c r="AU15" s="44"/>
      <c r="AX15" s="70"/>
      <c r="AY15" s="70"/>
      <c r="BB15" s="44"/>
      <c r="BC15" s="44"/>
      <c r="BD15" s="44"/>
      <c r="BE15" s="71"/>
      <c r="BJ15" s="43"/>
      <c r="BK15" s="43"/>
      <c r="BL15" s="43"/>
    </row>
    <row r="16" spans="2:64" ht="8.4" customHeight="1" thickBot="1">
      <c r="C16" s="68"/>
      <c r="D16" s="68"/>
      <c r="E16" s="68"/>
      <c r="F16" s="68"/>
      <c r="G16" s="68"/>
      <c r="X16" s="68"/>
      <c r="AN16" s="68"/>
      <c r="BE16" s="72"/>
      <c r="BF16" s="72"/>
      <c r="BG16" s="72"/>
    </row>
    <row r="17" spans="2:58" ht="20.25" customHeight="1">
      <c r="B17" s="744" t="s">
        <v>432</v>
      </c>
      <c r="C17" s="747" t="s">
        <v>433</v>
      </c>
      <c r="D17" s="748"/>
      <c r="E17" s="749"/>
      <c r="F17" s="73"/>
      <c r="G17" s="756" t="s">
        <v>434</v>
      </c>
      <c r="H17" s="759" t="s">
        <v>435</v>
      </c>
      <c r="I17" s="748"/>
      <c r="J17" s="748"/>
      <c r="K17" s="749"/>
      <c r="L17" s="759" t="s">
        <v>436</v>
      </c>
      <c r="M17" s="748"/>
      <c r="N17" s="748"/>
      <c r="O17" s="762"/>
      <c r="P17" s="765"/>
      <c r="Q17" s="766"/>
      <c r="R17" s="767"/>
      <c r="S17" s="774" t="s">
        <v>437</v>
      </c>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5"/>
      <c r="AS17" s="775"/>
      <c r="AT17" s="775"/>
      <c r="AU17" s="775"/>
      <c r="AV17" s="775"/>
      <c r="AW17" s="776"/>
      <c r="AX17" s="777" t="str">
        <f>IF(BB3="４週","(11) 1～4週目の勤務時間数合計","(11) 1か月の勤務時間数   合計")</f>
        <v>(11) 1～4週目の勤務時間数合計</v>
      </c>
      <c r="AY17" s="778"/>
      <c r="AZ17" s="783" t="s">
        <v>438</v>
      </c>
      <c r="BA17" s="784"/>
      <c r="BB17" s="789" t="s">
        <v>439</v>
      </c>
      <c r="BC17" s="583"/>
      <c r="BD17" s="583"/>
      <c r="BE17" s="583"/>
      <c r="BF17" s="790"/>
    </row>
    <row r="18" spans="2:58" ht="20.25" customHeight="1">
      <c r="B18" s="745"/>
      <c r="C18" s="750"/>
      <c r="D18" s="751"/>
      <c r="E18" s="752"/>
      <c r="F18" s="74"/>
      <c r="G18" s="757"/>
      <c r="H18" s="760"/>
      <c r="I18" s="751"/>
      <c r="J18" s="751"/>
      <c r="K18" s="752"/>
      <c r="L18" s="760"/>
      <c r="M18" s="751"/>
      <c r="N18" s="751"/>
      <c r="O18" s="763"/>
      <c r="P18" s="768"/>
      <c r="Q18" s="769"/>
      <c r="R18" s="770"/>
      <c r="S18" s="791" t="s">
        <v>440</v>
      </c>
      <c r="T18" s="792"/>
      <c r="U18" s="792"/>
      <c r="V18" s="792"/>
      <c r="W18" s="792"/>
      <c r="X18" s="792"/>
      <c r="Y18" s="793"/>
      <c r="Z18" s="791" t="s">
        <v>441</v>
      </c>
      <c r="AA18" s="792"/>
      <c r="AB18" s="792"/>
      <c r="AC18" s="792"/>
      <c r="AD18" s="792"/>
      <c r="AE18" s="792"/>
      <c r="AF18" s="793"/>
      <c r="AG18" s="791" t="s">
        <v>442</v>
      </c>
      <c r="AH18" s="792"/>
      <c r="AI18" s="792"/>
      <c r="AJ18" s="792"/>
      <c r="AK18" s="792"/>
      <c r="AL18" s="792"/>
      <c r="AM18" s="793"/>
      <c r="AN18" s="791" t="s">
        <v>443</v>
      </c>
      <c r="AO18" s="792"/>
      <c r="AP18" s="792"/>
      <c r="AQ18" s="792"/>
      <c r="AR18" s="792"/>
      <c r="AS18" s="792"/>
      <c r="AT18" s="793"/>
      <c r="AU18" s="794" t="s">
        <v>444</v>
      </c>
      <c r="AV18" s="795"/>
      <c r="AW18" s="796"/>
      <c r="AX18" s="779"/>
      <c r="AY18" s="780"/>
      <c r="AZ18" s="785"/>
      <c r="BA18" s="786"/>
      <c r="BB18" s="621"/>
      <c r="BC18" s="585"/>
      <c r="BD18" s="585"/>
      <c r="BE18" s="585"/>
      <c r="BF18" s="622"/>
    </row>
    <row r="19" spans="2:58" ht="20.25" customHeight="1">
      <c r="B19" s="745"/>
      <c r="C19" s="750"/>
      <c r="D19" s="751"/>
      <c r="E19" s="752"/>
      <c r="F19" s="74"/>
      <c r="G19" s="757"/>
      <c r="H19" s="760"/>
      <c r="I19" s="751"/>
      <c r="J19" s="751"/>
      <c r="K19" s="752"/>
      <c r="L19" s="760"/>
      <c r="M19" s="751"/>
      <c r="N19" s="751"/>
      <c r="O19" s="763"/>
      <c r="P19" s="768"/>
      <c r="Q19" s="769"/>
      <c r="R19" s="770"/>
      <c r="S19" s="75">
        <v>1</v>
      </c>
      <c r="T19" s="76">
        <v>2</v>
      </c>
      <c r="U19" s="76">
        <v>3</v>
      </c>
      <c r="V19" s="76">
        <v>4</v>
      </c>
      <c r="W19" s="76">
        <v>5</v>
      </c>
      <c r="X19" s="76">
        <v>6</v>
      </c>
      <c r="Y19" s="77">
        <v>7</v>
      </c>
      <c r="Z19" s="75">
        <v>8</v>
      </c>
      <c r="AA19" s="76">
        <v>9</v>
      </c>
      <c r="AB19" s="76">
        <v>10</v>
      </c>
      <c r="AC19" s="76">
        <v>11</v>
      </c>
      <c r="AD19" s="76">
        <v>12</v>
      </c>
      <c r="AE19" s="76">
        <v>13</v>
      </c>
      <c r="AF19" s="77">
        <v>14</v>
      </c>
      <c r="AG19" s="78">
        <v>15</v>
      </c>
      <c r="AH19" s="76">
        <v>16</v>
      </c>
      <c r="AI19" s="76">
        <v>17</v>
      </c>
      <c r="AJ19" s="76">
        <v>18</v>
      </c>
      <c r="AK19" s="76">
        <v>19</v>
      </c>
      <c r="AL19" s="76">
        <v>20</v>
      </c>
      <c r="AM19" s="77">
        <v>21</v>
      </c>
      <c r="AN19" s="75">
        <v>22</v>
      </c>
      <c r="AO19" s="76">
        <v>23</v>
      </c>
      <c r="AP19" s="76">
        <v>24</v>
      </c>
      <c r="AQ19" s="76">
        <v>25</v>
      </c>
      <c r="AR19" s="76">
        <v>26</v>
      </c>
      <c r="AS19" s="76">
        <v>27</v>
      </c>
      <c r="AT19" s="77">
        <v>28</v>
      </c>
      <c r="AU19" s="75" t="str">
        <f>IF($BB$3="暦月",IF(DAY(DATE($AC$2,$AG$2,29))=29,29,""),"")</f>
        <v/>
      </c>
      <c r="AV19" s="76" t="str">
        <f>IF($BB$3="暦月",IF(DAY(DATE($AC$2,$AG$2,30))=30,30,""),"")</f>
        <v/>
      </c>
      <c r="AW19" s="77" t="str">
        <f>IF($BB$3="暦月",IF(DAY(DATE($AC$2,$AG$2,31))=31,31,""),"")</f>
        <v/>
      </c>
      <c r="AX19" s="779"/>
      <c r="AY19" s="780"/>
      <c r="AZ19" s="785"/>
      <c r="BA19" s="786"/>
      <c r="BB19" s="621"/>
      <c r="BC19" s="585"/>
      <c r="BD19" s="585"/>
      <c r="BE19" s="585"/>
      <c r="BF19" s="622"/>
    </row>
    <row r="20" spans="2:58" ht="20.25" hidden="1" customHeight="1">
      <c r="B20" s="745"/>
      <c r="C20" s="750"/>
      <c r="D20" s="751"/>
      <c r="E20" s="752"/>
      <c r="F20" s="74"/>
      <c r="G20" s="757"/>
      <c r="H20" s="760"/>
      <c r="I20" s="751"/>
      <c r="J20" s="751"/>
      <c r="K20" s="752"/>
      <c r="L20" s="760"/>
      <c r="M20" s="751"/>
      <c r="N20" s="751"/>
      <c r="O20" s="763"/>
      <c r="P20" s="768"/>
      <c r="Q20" s="769"/>
      <c r="R20" s="770"/>
      <c r="S20" s="75">
        <f>WEEKDAY(DATE($AC$2,$AG$2,1))</f>
        <v>2</v>
      </c>
      <c r="T20" s="76">
        <f>WEEKDAY(DATE($AC$2,$AG$2,2))</f>
        <v>3</v>
      </c>
      <c r="U20" s="76">
        <f>WEEKDAY(DATE($AC$2,$AG$2,3))</f>
        <v>4</v>
      </c>
      <c r="V20" s="76">
        <f>WEEKDAY(DATE($AC$2,$AG$2,4))</f>
        <v>5</v>
      </c>
      <c r="W20" s="76">
        <f>WEEKDAY(DATE($AC$2,$AG$2,5))</f>
        <v>6</v>
      </c>
      <c r="X20" s="76">
        <f>WEEKDAY(DATE($AC$2,$AG$2,6))</f>
        <v>7</v>
      </c>
      <c r="Y20" s="77">
        <f>WEEKDAY(DATE($AC$2,$AG$2,7))</f>
        <v>1</v>
      </c>
      <c r="Z20" s="75">
        <f>WEEKDAY(DATE($AC$2,$AG$2,8))</f>
        <v>2</v>
      </c>
      <c r="AA20" s="76">
        <f>WEEKDAY(DATE($AC$2,$AG$2,9))</f>
        <v>3</v>
      </c>
      <c r="AB20" s="76">
        <f>WEEKDAY(DATE($AC$2,$AG$2,10))</f>
        <v>4</v>
      </c>
      <c r="AC20" s="76">
        <f>WEEKDAY(DATE($AC$2,$AG$2,11))</f>
        <v>5</v>
      </c>
      <c r="AD20" s="76">
        <f>WEEKDAY(DATE($AC$2,$AG$2,12))</f>
        <v>6</v>
      </c>
      <c r="AE20" s="76">
        <f>WEEKDAY(DATE($AC$2,$AG$2,13))</f>
        <v>7</v>
      </c>
      <c r="AF20" s="77">
        <f>WEEKDAY(DATE($AC$2,$AG$2,14))</f>
        <v>1</v>
      </c>
      <c r="AG20" s="75">
        <f>WEEKDAY(DATE($AC$2,$AG$2,15))</f>
        <v>2</v>
      </c>
      <c r="AH20" s="76">
        <f>WEEKDAY(DATE($AC$2,$AG$2,16))</f>
        <v>3</v>
      </c>
      <c r="AI20" s="76">
        <f>WEEKDAY(DATE($AC$2,$AG$2,17))</f>
        <v>4</v>
      </c>
      <c r="AJ20" s="76">
        <f>WEEKDAY(DATE($AC$2,$AG$2,18))</f>
        <v>5</v>
      </c>
      <c r="AK20" s="76">
        <f>WEEKDAY(DATE($AC$2,$AG$2,19))</f>
        <v>6</v>
      </c>
      <c r="AL20" s="76">
        <f>WEEKDAY(DATE($AC$2,$AG$2,20))</f>
        <v>7</v>
      </c>
      <c r="AM20" s="77">
        <f>WEEKDAY(DATE($AC$2,$AG$2,21))</f>
        <v>1</v>
      </c>
      <c r="AN20" s="75">
        <f>WEEKDAY(DATE($AC$2,$AG$2,22))</f>
        <v>2</v>
      </c>
      <c r="AO20" s="76">
        <f>WEEKDAY(DATE($AC$2,$AG$2,23))</f>
        <v>3</v>
      </c>
      <c r="AP20" s="76">
        <f>WEEKDAY(DATE($AC$2,$AG$2,24))</f>
        <v>4</v>
      </c>
      <c r="AQ20" s="76">
        <f>WEEKDAY(DATE($AC$2,$AG$2,25))</f>
        <v>5</v>
      </c>
      <c r="AR20" s="76">
        <f>WEEKDAY(DATE($AC$2,$AG$2,26))</f>
        <v>6</v>
      </c>
      <c r="AS20" s="76">
        <f>WEEKDAY(DATE($AC$2,$AG$2,27))</f>
        <v>7</v>
      </c>
      <c r="AT20" s="77">
        <f>WEEKDAY(DATE($AC$2,$AG$2,28))</f>
        <v>1</v>
      </c>
      <c r="AU20" s="75">
        <f>IF(AU19=29,WEEKDAY(DATE($AC$2,$AG$2,29)),0)</f>
        <v>0</v>
      </c>
      <c r="AV20" s="76">
        <f>IF(AV19=30,WEEKDAY(DATE($AC$2,$AG$2,30)),0)</f>
        <v>0</v>
      </c>
      <c r="AW20" s="77">
        <f>IF(AW19=31,WEEKDAY(DATE($AC$2,$AG$2,31)),0)</f>
        <v>0</v>
      </c>
      <c r="AX20" s="779"/>
      <c r="AY20" s="780"/>
      <c r="AZ20" s="785"/>
      <c r="BA20" s="786"/>
      <c r="BB20" s="621"/>
      <c r="BC20" s="585"/>
      <c r="BD20" s="585"/>
      <c r="BE20" s="585"/>
      <c r="BF20" s="622"/>
    </row>
    <row r="21" spans="2:58" ht="22.5" customHeight="1" thickBot="1">
      <c r="B21" s="746"/>
      <c r="C21" s="753"/>
      <c r="D21" s="754"/>
      <c r="E21" s="755"/>
      <c r="F21" s="79"/>
      <c r="G21" s="758"/>
      <c r="H21" s="761"/>
      <c r="I21" s="754"/>
      <c r="J21" s="754"/>
      <c r="K21" s="755"/>
      <c r="L21" s="761"/>
      <c r="M21" s="754"/>
      <c r="N21" s="754"/>
      <c r="O21" s="764"/>
      <c r="P21" s="771"/>
      <c r="Q21" s="772"/>
      <c r="R21" s="773"/>
      <c r="S21" s="80" t="str">
        <f>IF(S20=1,"日",IF(S20=2,"月",IF(S20=3,"火",IF(S20=4,"水",IF(S20=5,"木",IF(S20=6,"金","土"))))))</f>
        <v>月</v>
      </c>
      <c r="T21" s="81" t="str">
        <f t="shared" ref="T21:AT21" si="0">IF(T20=1,"日",IF(T20=2,"月",IF(T20=3,"火",IF(T20=4,"水",IF(T20=5,"木",IF(T20=6,"金","土"))))))</f>
        <v>火</v>
      </c>
      <c r="U21" s="81" t="str">
        <f t="shared" si="0"/>
        <v>水</v>
      </c>
      <c r="V21" s="81" t="str">
        <f t="shared" si="0"/>
        <v>木</v>
      </c>
      <c r="W21" s="81" t="str">
        <f t="shared" si="0"/>
        <v>金</v>
      </c>
      <c r="X21" s="81" t="str">
        <f t="shared" si="0"/>
        <v>土</v>
      </c>
      <c r="Y21" s="82" t="str">
        <f t="shared" si="0"/>
        <v>日</v>
      </c>
      <c r="Z21" s="80" t="str">
        <f>IF(Z20=1,"日",IF(Z20=2,"月",IF(Z20=3,"火",IF(Z20=4,"水",IF(Z20=5,"木",IF(Z20=6,"金","土"))))))</f>
        <v>月</v>
      </c>
      <c r="AA21" s="81" t="str">
        <f t="shared" si="0"/>
        <v>火</v>
      </c>
      <c r="AB21" s="81" t="str">
        <f t="shared" si="0"/>
        <v>水</v>
      </c>
      <c r="AC21" s="81" t="str">
        <f t="shared" si="0"/>
        <v>木</v>
      </c>
      <c r="AD21" s="81" t="str">
        <f t="shared" si="0"/>
        <v>金</v>
      </c>
      <c r="AE21" s="81" t="str">
        <f t="shared" si="0"/>
        <v>土</v>
      </c>
      <c r="AF21" s="82" t="str">
        <f t="shared" si="0"/>
        <v>日</v>
      </c>
      <c r="AG21" s="80" t="str">
        <f>IF(AG20=1,"日",IF(AG20=2,"月",IF(AG20=3,"火",IF(AG20=4,"水",IF(AG20=5,"木",IF(AG20=6,"金","土"))))))</f>
        <v>月</v>
      </c>
      <c r="AH21" s="81" t="str">
        <f t="shared" si="0"/>
        <v>火</v>
      </c>
      <c r="AI21" s="81" t="str">
        <f t="shared" si="0"/>
        <v>水</v>
      </c>
      <c r="AJ21" s="81" t="str">
        <f t="shared" si="0"/>
        <v>木</v>
      </c>
      <c r="AK21" s="81" t="str">
        <f t="shared" si="0"/>
        <v>金</v>
      </c>
      <c r="AL21" s="81" t="str">
        <f t="shared" si="0"/>
        <v>土</v>
      </c>
      <c r="AM21" s="82" t="str">
        <f t="shared" si="0"/>
        <v>日</v>
      </c>
      <c r="AN21" s="80" t="str">
        <f>IF(AN20=1,"日",IF(AN20=2,"月",IF(AN20=3,"火",IF(AN20=4,"水",IF(AN20=5,"木",IF(AN20=6,"金","土"))))))</f>
        <v>月</v>
      </c>
      <c r="AO21" s="81" t="str">
        <f t="shared" si="0"/>
        <v>火</v>
      </c>
      <c r="AP21" s="81" t="str">
        <f t="shared" si="0"/>
        <v>水</v>
      </c>
      <c r="AQ21" s="81" t="str">
        <f t="shared" si="0"/>
        <v>木</v>
      </c>
      <c r="AR21" s="81" t="str">
        <f t="shared" si="0"/>
        <v>金</v>
      </c>
      <c r="AS21" s="81" t="str">
        <f t="shared" si="0"/>
        <v>土</v>
      </c>
      <c r="AT21" s="82" t="str">
        <f t="shared" si="0"/>
        <v>日</v>
      </c>
      <c r="AU21" s="81" t="str">
        <f>IF(AU20=1,"日",IF(AU20=2,"月",IF(AU20=3,"火",IF(AU20=4,"水",IF(AU20=5,"木",IF(AU20=6,"金",IF(AU20=0,"","土")))))))</f>
        <v/>
      </c>
      <c r="AV21" s="81" t="str">
        <f>IF(AV20=1,"日",IF(AV20=2,"月",IF(AV20=3,"火",IF(AV20=4,"水",IF(AV20=5,"木",IF(AV20=6,"金",IF(AV20=0,"","土")))))))</f>
        <v/>
      </c>
      <c r="AW21" s="81" t="str">
        <f>IF(AW20=1,"日",IF(AW20=2,"月",IF(AW20=3,"火",IF(AW20=4,"水",IF(AW20=5,"木",IF(AW20=6,"金",IF(AW20=0,"","土")))))))</f>
        <v/>
      </c>
      <c r="AX21" s="781"/>
      <c r="AY21" s="782"/>
      <c r="AZ21" s="787"/>
      <c r="BA21" s="788"/>
      <c r="BB21" s="623"/>
      <c r="BC21" s="624"/>
      <c r="BD21" s="624"/>
      <c r="BE21" s="624"/>
      <c r="BF21" s="625"/>
    </row>
    <row r="22" spans="2:58" ht="20.25" customHeight="1">
      <c r="B22" s="826">
        <v>1</v>
      </c>
      <c r="C22" s="713" t="s">
        <v>445</v>
      </c>
      <c r="D22" s="714"/>
      <c r="E22" s="715"/>
      <c r="F22" s="83"/>
      <c r="G22" s="716" t="s">
        <v>446</v>
      </c>
      <c r="H22" s="717" t="s">
        <v>447</v>
      </c>
      <c r="I22" s="718"/>
      <c r="J22" s="718"/>
      <c r="K22" s="719"/>
      <c r="L22" s="720" t="s">
        <v>448</v>
      </c>
      <c r="M22" s="721"/>
      <c r="N22" s="721"/>
      <c r="O22" s="722"/>
      <c r="P22" s="723" t="s">
        <v>449</v>
      </c>
      <c r="Q22" s="724"/>
      <c r="R22" s="725"/>
      <c r="S22" s="84" t="s">
        <v>450</v>
      </c>
      <c r="T22" s="85" t="s">
        <v>451</v>
      </c>
      <c r="U22" s="85"/>
      <c r="V22" s="85" t="s">
        <v>450</v>
      </c>
      <c r="W22" s="85" t="s">
        <v>450</v>
      </c>
      <c r="X22" s="85"/>
      <c r="Y22" s="86" t="s">
        <v>450</v>
      </c>
      <c r="Z22" s="84" t="s">
        <v>450</v>
      </c>
      <c r="AA22" s="85" t="s">
        <v>450</v>
      </c>
      <c r="AB22" s="85"/>
      <c r="AC22" s="85" t="s">
        <v>450</v>
      </c>
      <c r="AD22" s="85" t="s">
        <v>450</v>
      </c>
      <c r="AE22" s="85"/>
      <c r="AF22" s="86" t="s">
        <v>450</v>
      </c>
      <c r="AG22" s="84" t="s">
        <v>450</v>
      </c>
      <c r="AH22" s="85" t="s">
        <v>450</v>
      </c>
      <c r="AI22" s="85"/>
      <c r="AJ22" s="85" t="s">
        <v>450</v>
      </c>
      <c r="AK22" s="85" t="s">
        <v>450</v>
      </c>
      <c r="AL22" s="85"/>
      <c r="AM22" s="86" t="s">
        <v>450</v>
      </c>
      <c r="AN22" s="84" t="s">
        <v>450</v>
      </c>
      <c r="AO22" s="85" t="s">
        <v>450</v>
      </c>
      <c r="AP22" s="85"/>
      <c r="AQ22" s="85" t="s">
        <v>450</v>
      </c>
      <c r="AR22" s="85" t="s">
        <v>450</v>
      </c>
      <c r="AS22" s="85"/>
      <c r="AT22" s="86" t="s">
        <v>450</v>
      </c>
      <c r="AU22" s="84"/>
      <c r="AV22" s="85"/>
      <c r="AW22" s="85"/>
      <c r="AX22" s="726"/>
      <c r="AY22" s="727"/>
      <c r="AZ22" s="728"/>
      <c r="BA22" s="729"/>
      <c r="BB22" s="730"/>
      <c r="BC22" s="731"/>
      <c r="BD22" s="731"/>
      <c r="BE22" s="731"/>
      <c r="BF22" s="732"/>
    </row>
    <row r="23" spans="2:58" ht="20.25" customHeight="1">
      <c r="B23" s="824"/>
      <c r="C23" s="706"/>
      <c r="D23" s="707"/>
      <c r="E23" s="708"/>
      <c r="F23" s="87"/>
      <c r="G23" s="644"/>
      <c r="H23" s="649"/>
      <c r="I23" s="647"/>
      <c r="J23" s="647"/>
      <c r="K23" s="648"/>
      <c r="L23" s="656"/>
      <c r="M23" s="657"/>
      <c r="N23" s="657"/>
      <c r="O23" s="658"/>
      <c r="P23" s="672" t="s">
        <v>452</v>
      </c>
      <c r="Q23" s="673"/>
      <c r="R23" s="674"/>
      <c r="S23" s="88">
        <f>IF(S22="","",VLOOKUP(S22,'[1]【記載例】シフト記号表（勤務時間帯）'!$C$6:$K$35,9,FALSE))</f>
        <v>8</v>
      </c>
      <c r="T23" s="89">
        <f>IF(T22="","",VLOOKUP(T22,'[1]【記載例】シフト記号表（勤務時間帯）'!$C$6:$K$35,9,FALSE))</f>
        <v>8</v>
      </c>
      <c r="U23" s="89" t="str">
        <f>IF(U22="","",VLOOKUP(U22,'[1]【記載例】シフト記号表（勤務時間帯）'!$C$6:$K$35,9,FALSE))</f>
        <v/>
      </c>
      <c r="V23" s="89">
        <f>IF(V22="","",VLOOKUP(V22,'[1]【記載例】シフト記号表（勤務時間帯）'!$C$6:$K$35,9,FALSE))</f>
        <v>8</v>
      </c>
      <c r="W23" s="89">
        <f>IF(W22="","",VLOOKUP(W22,'[1]【記載例】シフト記号表（勤務時間帯）'!$C$6:$K$35,9,FALSE))</f>
        <v>8</v>
      </c>
      <c r="X23" s="89" t="str">
        <f>IF(X22="","",VLOOKUP(X22,'[1]【記載例】シフト記号表（勤務時間帯）'!$C$6:$K$35,9,FALSE))</f>
        <v/>
      </c>
      <c r="Y23" s="90">
        <f>IF(Y22="","",VLOOKUP(Y22,'[1]【記載例】シフト記号表（勤務時間帯）'!$C$6:$K$35,9,FALSE))</f>
        <v>8</v>
      </c>
      <c r="Z23" s="88">
        <f>IF(Z22="","",VLOOKUP(Z22,'[1]【記載例】シフト記号表（勤務時間帯）'!$C$6:$K$35,9,FALSE))</f>
        <v>8</v>
      </c>
      <c r="AA23" s="89">
        <f>IF(AA22="","",VLOOKUP(AA22,'[1]【記載例】シフト記号表（勤務時間帯）'!$C$6:$K$35,9,FALSE))</f>
        <v>8</v>
      </c>
      <c r="AB23" s="89" t="str">
        <f>IF(AB22="","",VLOOKUP(AB22,'[1]【記載例】シフト記号表（勤務時間帯）'!$C$6:$K$35,9,FALSE))</f>
        <v/>
      </c>
      <c r="AC23" s="89">
        <f>IF(AC22="","",VLOOKUP(AC22,'[1]【記載例】シフト記号表（勤務時間帯）'!$C$6:$K$35,9,FALSE))</f>
        <v>8</v>
      </c>
      <c r="AD23" s="89">
        <f>IF(AD22="","",VLOOKUP(AD22,'[1]【記載例】シフト記号表（勤務時間帯）'!$C$6:$K$35,9,FALSE))</f>
        <v>8</v>
      </c>
      <c r="AE23" s="89" t="str">
        <f>IF(AE22="","",VLOOKUP(AE22,'[1]【記載例】シフト記号表（勤務時間帯）'!$C$6:$K$35,9,FALSE))</f>
        <v/>
      </c>
      <c r="AF23" s="90">
        <f>IF(AF22="","",VLOOKUP(AF22,'[1]【記載例】シフト記号表（勤務時間帯）'!$C$6:$K$35,9,FALSE))</f>
        <v>8</v>
      </c>
      <c r="AG23" s="88">
        <f>IF(AG22="","",VLOOKUP(AG22,'[1]【記載例】シフト記号表（勤務時間帯）'!$C$6:$K$35,9,FALSE))</f>
        <v>8</v>
      </c>
      <c r="AH23" s="89">
        <f>IF(AH22="","",VLOOKUP(AH22,'[1]【記載例】シフト記号表（勤務時間帯）'!$C$6:$K$35,9,FALSE))</f>
        <v>8</v>
      </c>
      <c r="AI23" s="89" t="str">
        <f>IF(AI22="","",VLOOKUP(AI22,'[1]【記載例】シフト記号表（勤務時間帯）'!$C$6:$K$35,9,FALSE))</f>
        <v/>
      </c>
      <c r="AJ23" s="89">
        <f>IF(AJ22="","",VLOOKUP(AJ22,'[1]【記載例】シフト記号表（勤務時間帯）'!$C$6:$K$35,9,FALSE))</f>
        <v>8</v>
      </c>
      <c r="AK23" s="89">
        <f>IF(AK22="","",VLOOKUP(AK22,'[1]【記載例】シフト記号表（勤務時間帯）'!$C$6:$K$35,9,FALSE))</f>
        <v>8</v>
      </c>
      <c r="AL23" s="89" t="str">
        <f>IF(AL22="","",VLOOKUP(AL22,'[1]【記載例】シフト記号表（勤務時間帯）'!$C$6:$K$35,9,FALSE))</f>
        <v/>
      </c>
      <c r="AM23" s="90">
        <f>IF(AM22="","",VLOOKUP(AM22,'[1]【記載例】シフト記号表（勤務時間帯）'!$C$6:$K$35,9,FALSE))</f>
        <v>8</v>
      </c>
      <c r="AN23" s="88">
        <f>IF(AN22="","",VLOOKUP(AN22,'[1]【記載例】シフト記号表（勤務時間帯）'!$C$6:$K$35,9,FALSE))</f>
        <v>8</v>
      </c>
      <c r="AO23" s="89">
        <f>IF(AO22="","",VLOOKUP(AO22,'[1]【記載例】シフト記号表（勤務時間帯）'!$C$6:$K$35,9,FALSE))</f>
        <v>8</v>
      </c>
      <c r="AP23" s="89" t="str">
        <f>IF(AP22="","",VLOOKUP(AP22,'[1]【記載例】シフト記号表（勤務時間帯）'!$C$6:$K$35,9,FALSE))</f>
        <v/>
      </c>
      <c r="AQ23" s="89">
        <f>IF(AQ22="","",VLOOKUP(AQ22,'[1]【記載例】シフト記号表（勤務時間帯）'!$C$6:$K$35,9,FALSE))</f>
        <v>8</v>
      </c>
      <c r="AR23" s="89">
        <f>IF(AR22="","",VLOOKUP(AR22,'[1]【記載例】シフト記号表（勤務時間帯）'!$C$6:$K$35,9,FALSE))</f>
        <v>8</v>
      </c>
      <c r="AS23" s="89" t="str">
        <f>IF(AS22="","",VLOOKUP(AS22,'[1]【記載例】シフト記号表（勤務時間帯）'!$C$6:$K$35,9,FALSE))</f>
        <v/>
      </c>
      <c r="AT23" s="90">
        <f>IF(AT22="","",VLOOKUP(AT22,'[1]【記載例】シフト記号表（勤務時間帯）'!$C$6:$K$35,9,FALSE))</f>
        <v>8</v>
      </c>
      <c r="AU23" s="88" t="str">
        <f>IF(AU22="","",VLOOKUP(AU22,'[1]【記載例】シフト記号表（勤務時間帯）'!$C$6:$K$35,9,FALSE))</f>
        <v/>
      </c>
      <c r="AV23" s="89" t="str">
        <f>IF(AV22="","",VLOOKUP(AV22,'[1]【記載例】シフト記号表（勤務時間帯）'!$C$6:$K$35,9,FALSE))</f>
        <v/>
      </c>
      <c r="AW23" s="89" t="str">
        <f>IF(AW22="","",VLOOKUP(AW22,'[1]【記載例】シフト記号表（勤務時間帯）'!$C$6:$K$35,9,FALSE))</f>
        <v/>
      </c>
      <c r="AX23" s="675">
        <f>IF($BB$3="４週",SUM(S23:AT23),IF($BB$3="暦月",SUM(S23:AW23),""))</f>
        <v>160</v>
      </c>
      <c r="AY23" s="676"/>
      <c r="AZ23" s="677">
        <f>IF($BB$3="４週",AX23/4,IF($BB$3="暦月",[1]【記載例】認知症対応型通所!AX23/([1]【記載例】認知症対応型通所!$BB$8/7),""))</f>
        <v>40</v>
      </c>
      <c r="BA23" s="678"/>
      <c r="BB23" s="697"/>
      <c r="BC23" s="698"/>
      <c r="BD23" s="698"/>
      <c r="BE23" s="698"/>
      <c r="BF23" s="699"/>
    </row>
    <row r="24" spans="2:58" ht="20.25" customHeight="1">
      <c r="B24" s="824"/>
      <c r="C24" s="709"/>
      <c r="D24" s="710"/>
      <c r="E24" s="711"/>
      <c r="F24" s="91" t="str">
        <f>C22</f>
        <v>管理者</v>
      </c>
      <c r="G24" s="644"/>
      <c r="H24" s="649"/>
      <c r="I24" s="647"/>
      <c r="J24" s="647"/>
      <c r="K24" s="648"/>
      <c r="L24" s="656"/>
      <c r="M24" s="657"/>
      <c r="N24" s="657"/>
      <c r="O24" s="658"/>
      <c r="P24" s="691" t="s">
        <v>453</v>
      </c>
      <c r="Q24" s="692"/>
      <c r="R24" s="693"/>
      <c r="S24" s="92">
        <f>IF(S22="","",VLOOKUP(S22,'[1]【記載例】シフト記号表（勤務時間帯）'!$C$6:$U$35,19,FALSE))</f>
        <v>7</v>
      </c>
      <c r="T24" s="93">
        <f>IF(T22="","",VLOOKUP(T22,'[1]【記載例】シフト記号表（勤務時間帯）'!$C$6:$U$35,19,FALSE))</f>
        <v>7</v>
      </c>
      <c r="U24" s="93" t="str">
        <f>IF(U22="","",VLOOKUP(U22,'[1]【記載例】シフト記号表（勤務時間帯）'!$C$6:$U$35,19,FALSE))</f>
        <v/>
      </c>
      <c r="V24" s="93">
        <f>IF(V22="","",VLOOKUP(V22,'[1]【記載例】シフト記号表（勤務時間帯）'!$C$6:$U$35,19,FALSE))</f>
        <v>7</v>
      </c>
      <c r="W24" s="93">
        <f>IF(W22="","",VLOOKUP(W22,'[1]【記載例】シフト記号表（勤務時間帯）'!$C$6:$U$35,19,FALSE))</f>
        <v>7</v>
      </c>
      <c r="X24" s="93" t="str">
        <f>IF(X22="","",VLOOKUP(X22,'[1]【記載例】シフト記号表（勤務時間帯）'!$C$6:$U$35,19,FALSE))</f>
        <v/>
      </c>
      <c r="Y24" s="94">
        <f>IF(Y22="","",VLOOKUP(Y22,'[1]【記載例】シフト記号表（勤務時間帯）'!$C$6:$U$35,19,FALSE))</f>
        <v>7</v>
      </c>
      <c r="Z24" s="92">
        <f>IF(Z22="","",VLOOKUP(Z22,'[1]【記載例】シフト記号表（勤務時間帯）'!$C$6:$U$35,19,FALSE))</f>
        <v>7</v>
      </c>
      <c r="AA24" s="93">
        <f>IF(AA22="","",VLOOKUP(AA22,'[1]【記載例】シフト記号表（勤務時間帯）'!$C$6:$U$35,19,FALSE))</f>
        <v>7</v>
      </c>
      <c r="AB24" s="93" t="str">
        <f>IF(AB22="","",VLOOKUP(AB22,'[1]【記載例】シフト記号表（勤務時間帯）'!$C$6:$U$35,19,FALSE))</f>
        <v/>
      </c>
      <c r="AC24" s="93">
        <f>IF(AC22="","",VLOOKUP(AC22,'[1]【記載例】シフト記号表（勤務時間帯）'!$C$6:$U$35,19,FALSE))</f>
        <v>7</v>
      </c>
      <c r="AD24" s="93">
        <f>IF(AD22="","",VLOOKUP(AD22,'[1]【記載例】シフト記号表（勤務時間帯）'!$C$6:$U$35,19,FALSE))</f>
        <v>7</v>
      </c>
      <c r="AE24" s="93" t="str">
        <f>IF(AE22="","",VLOOKUP(AE22,'[1]【記載例】シフト記号表（勤務時間帯）'!$C$6:$U$35,19,FALSE))</f>
        <v/>
      </c>
      <c r="AF24" s="94">
        <f>IF(AF22="","",VLOOKUP(AF22,'[1]【記載例】シフト記号表（勤務時間帯）'!$C$6:$U$35,19,FALSE))</f>
        <v>7</v>
      </c>
      <c r="AG24" s="92">
        <f>IF(AG22="","",VLOOKUP(AG22,'[1]【記載例】シフト記号表（勤務時間帯）'!$C$6:$U$35,19,FALSE))</f>
        <v>7</v>
      </c>
      <c r="AH24" s="93">
        <f>IF(AH22="","",VLOOKUP(AH22,'[1]【記載例】シフト記号表（勤務時間帯）'!$C$6:$U$35,19,FALSE))</f>
        <v>7</v>
      </c>
      <c r="AI24" s="93" t="str">
        <f>IF(AI22="","",VLOOKUP(AI22,'[1]【記載例】シフト記号表（勤務時間帯）'!$C$6:$U$35,19,FALSE))</f>
        <v/>
      </c>
      <c r="AJ24" s="93">
        <f>IF(AJ22="","",VLOOKUP(AJ22,'[1]【記載例】シフト記号表（勤務時間帯）'!$C$6:$U$35,19,FALSE))</f>
        <v>7</v>
      </c>
      <c r="AK24" s="93">
        <f>IF(AK22="","",VLOOKUP(AK22,'[1]【記載例】シフト記号表（勤務時間帯）'!$C$6:$U$35,19,FALSE))</f>
        <v>7</v>
      </c>
      <c r="AL24" s="93" t="str">
        <f>IF(AL22="","",VLOOKUP(AL22,'[1]【記載例】シフト記号表（勤務時間帯）'!$C$6:$U$35,19,FALSE))</f>
        <v/>
      </c>
      <c r="AM24" s="94">
        <f>IF(AM22="","",VLOOKUP(AM22,'[1]【記載例】シフト記号表（勤務時間帯）'!$C$6:$U$35,19,FALSE))</f>
        <v>7</v>
      </c>
      <c r="AN24" s="92">
        <f>IF(AN22="","",VLOOKUP(AN22,'[1]【記載例】シフト記号表（勤務時間帯）'!$C$6:$U$35,19,FALSE))</f>
        <v>7</v>
      </c>
      <c r="AO24" s="93">
        <f>IF(AO22="","",VLOOKUP(AO22,'[1]【記載例】シフト記号表（勤務時間帯）'!$C$6:$U$35,19,FALSE))</f>
        <v>7</v>
      </c>
      <c r="AP24" s="93" t="str">
        <f>IF(AP22="","",VLOOKUP(AP22,'[1]【記載例】シフト記号表（勤務時間帯）'!$C$6:$U$35,19,FALSE))</f>
        <v/>
      </c>
      <c r="AQ24" s="93">
        <f>IF(AQ22="","",VLOOKUP(AQ22,'[1]【記載例】シフト記号表（勤務時間帯）'!$C$6:$U$35,19,FALSE))</f>
        <v>7</v>
      </c>
      <c r="AR24" s="93">
        <f>IF(AR22="","",VLOOKUP(AR22,'[1]【記載例】シフト記号表（勤務時間帯）'!$C$6:$U$35,19,FALSE))</f>
        <v>7</v>
      </c>
      <c r="AS24" s="93" t="str">
        <f>IF(AS22="","",VLOOKUP(AS22,'[1]【記載例】シフト記号表（勤務時間帯）'!$C$6:$U$35,19,FALSE))</f>
        <v/>
      </c>
      <c r="AT24" s="94">
        <f>IF(AT22="","",VLOOKUP(AT22,'[1]【記載例】シフト記号表（勤務時間帯）'!$C$6:$U$35,19,FALSE))</f>
        <v>7</v>
      </c>
      <c r="AU24" s="92" t="str">
        <f>IF(AU22="","",VLOOKUP(AU22,'[1]【記載例】シフト記号表（勤務時間帯）'!$C$6:$U$35,19,FALSE))</f>
        <v/>
      </c>
      <c r="AV24" s="93" t="str">
        <f>IF(AV22="","",VLOOKUP(AV22,'[1]【記載例】シフト記号表（勤務時間帯）'!$C$6:$U$35,19,FALSE))</f>
        <v/>
      </c>
      <c r="AW24" s="93" t="str">
        <f>IF(AW22="","",VLOOKUP(AW22,'[1]【記載例】シフト記号表（勤務時間帯）'!$C$6:$U$35,19,FALSE))</f>
        <v/>
      </c>
      <c r="AX24" s="682">
        <f>IF($BB$3="４週",SUM(S24:AT24),IF($BB$3="暦月",SUM(S24:AW24),""))</f>
        <v>140</v>
      </c>
      <c r="AY24" s="683"/>
      <c r="AZ24" s="684">
        <f>IF($BB$3="４週",AX24/4,IF($BB$3="暦月",[1]【記載例】認知症対応型通所!AX24/([1]【記載例】認知症対応型通所!$BB$8/7),""))</f>
        <v>35</v>
      </c>
      <c r="BA24" s="685"/>
      <c r="BB24" s="700"/>
      <c r="BC24" s="701"/>
      <c r="BD24" s="701"/>
      <c r="BE24" s="701"/>
      <c r="BF24" s="702"/>
    </row>
    <row r="25" spans="2:58" ht="20.25" customHeight="1">
      <c r="B25" s="824">
        <f>B22+1</f>
        <v>2</v>
      </c>
      <c r="C25" s="703" t="s">
        <v>454</v>
      </c>
      <c r="D25" s="704"/>
      <c r="E25" s="705"/>
      <c r="F25" s="95"/>
      <c r="G25" s="643" t="s">
        <v>446</v>
      </c>
      <c r="H25" s="646" t="s">
        <v>455</v>
      </c>
      <c r="I25" s="647"/>
      <c r="J25" s="647"/>
      <c r="K25" s="648"/>
      <c r="L25" s="653" t="s">
        <v>456</v>
      </c>
      <c r="M25" s="654"/>
      <c r="N25" s="654"/>
      <c r="O25" s="655"/>
      <c r="P25" s="662" t="s">
        <v>449</v>
      </c>
      <c r="Q25" s="663"/>
      <c r="R25" s="664"/>
      <c r="S25" s="84"/>
      <c r="T25" s="85" t="s">
        <v>450</v>
      </c>
      <c r="U25" s="85" t="s">
        <v>450</v>
      </c>
      <c r="V25" s="85" t="s">
        <v>450</v>
      </c>
      <c r="W25" s="85" t="s">
        <v>450</v>
      </c>
      <c r="X25" s="85" t="s">
        <v>450</v>
      </c>
      <c r="Y25" s="86"/>
      <c r="Z25" s="84"/>
      <c r="AA25" s="85" t="s">
        <v>450</v>
      </c>
      <c r="AB25" s="85" t="s">
        <v>450</v>
      </c>
      <c r="AC25" s="85" t="s">
        <v>450</v>
      </c>
      <c r="AD25" s="85" t="s">
        <v>450</v>
      </c>
      <c r="AE25" s="85" t="s">
        <v>450</v>
      </c>
      <c r="AF25" s="86"/>
      <c r="AG25" s="84"/>
      <c r="AH25" s="85" t="s">
        <v>450</v>
      </c>
      <c r="AI25" s="85" t="s">
        <v>450</v>
      </c>
      <c r="AJ25" s="85" t="s">
        <v>450</v>
      </c>
      <c r="AK25" s="85" t="s">
        <v>450</v>
      </c>
      <c r="AL25" s="85" t="s">
        <v>450</v>
      </c>
      <c r="AM25" s="86"/>
      <c r="AN25" s="84"/>
      <c r="AO25" s="85" t="s">
        <v>450</v>
      </c>
      <c r="AP25" s="85" t="s">
        <v>450</v>
      </c>
      <c r="AQ25" s="85" t="s">
        <v>450</v>
      </c>
      <c r="AR25" s="85" t="s">
        <v>450</v>
      </c>
      <c r="AS25" s="85" t="s">
        <v>450</v>
      </c>
      <c r="AT25" s="86"/>
      <c r="AU25" s="84"/>
      <c r="AV25" s="85"/>
      <c r="AW25" s="85"/>
      <c r="AX25" s="665"/>
      <c r="AY25" s="666"/>
      <c r="AZ25" s="667"/>
      <c r="BA25" s="668"/>
      <c r="BB25" s="694"/>
      <c r="BC25" s="695"/>
      <c r="BD25" s="695"/>
      <c r="BE25" s="695"/>
      <c r="BF25" s="696"/>
    </row>
    <row r="26" spans="2:58" ht="20.25" customHeight="1">
      <c r="B26" s="824"/>
      <c r="C26" s="706"/>
      <c r="D26" s="707"/>
      <c r="E26" s="708"/>
      <c r="F26" s="87"/>
      <c r="G26" s="644"/>
      <c r="H26" s="649"/>
      <c r="I26" s="647"/>
      <c r="J26" s="647"/>
      <c r="K26" s="648"/>
      <c r="L26" s="656"/>
      <c r="M26" s="657"/>
      <c r="N26" s="657"/>
      <c r="O26" s="658"/>
      <c r="P26" s="672" t="s">
        <v>452</v>
      </c>
      <c r="Q26" s="673"/>
      <c r="R26" s="674"/>
      <c r="S26" s="88" t="str">
        <f>IF(S25="","",VLOOKUP(S25,'[1]【記載例】シフト記号表（勤務時間帯）'!$C$6:$K$35,9,FALSE))</f>
        <v/>
      </c>
      <c r="T26" s="89">
        <f>IF(T25="","",VLOOKUP(T25,'[1]【記載例】シフト記号表（勤務時間帯）'!$C$6:$K$35,9,FALSE))</f>
        <v>8</v>
      </c>
      <c r="U26" s="89">
        <f>IF(U25="","",VLOOKUP(U25,'[1]【記載例】シフト記号表（勤務時間帯）'!$C$6:$K$35,9,FALSE))</f>
        <v>8</v>
      </c>
      <c r="V26" s="89">
        <f>IF(V25="","",VLOOKUP(V25,'[1]【記載例】シフト記号表（勤務時間帯）'!$C$6:$K$35,9,FALSE))</f>
        <v>8</v>
      </c>
      <c r="W26" s="89">
        <f>IF(W25="","",VLOOKUP(W25,'[1]【記載例】シフト記号表（勤務時間帯）'!$C$6:$K$35,9,FALSE))</f>
        <v>8</v>
      </c>
      <c r="X26" s="89">
        <f>IF(X25="","",VLOOKUP(X25,'[1]【記載例】シフト記号表（勤務時間帯）'!$C$6:$K$35,9,FALSE))</f>
        <v>8</v>
      </c>
      <c r="Y26" s="90" t="str">
        <f>IF(Y25="","",VLOOKUP(Y25,'[1]【記載例】シフト記号表（勤務時間帯）'!$C$6:$K$35,9,FALSE))</f>
        <v/>
      </c>
      <c r="Z26" s="88" t="str">
        <f>IF(Z25="","",VLOOKUP(Z25,'[1]【記載例】シフト記号表（勤務時間帯）'!$C$6:$K$35,9,FALSE))</f>
        <v/>
      </c>
      <c r="AA26" s="89">
        <f>IF(AA25="","",VLOOKUP(AA25,'[1]【記載例】シフト記号表（勤務時間帯）'!$C$6:$K$35,9,FALSE))</f>
        <v>8</v>
      </c>
      <c r="AB26" s="89">
        <f>IF(AB25="","",VLOOKUP(AB25,'[1]【記載例】シフト記号表（勤務時間帯）'!$C$6:$K$35,9,FALSE))</f>
        <v>8</v>
      </c>
      <c r="AC26" s="89">
        <f>IF(AC25="","",VLOOKUP(AC25,'[1]【記載例】シフト記号表（勤務時間帯）'!$C$6:$K$35,9,FALSE))</f>
        <v>8</v>
      </c>
      <c r="AD26" s="89">
        <f>IF(AD25="","",VLOOKUP(AD25,'[1]【記載例】シフト記号表（勤務時間帯）'!$C$6:$K$35,9,FALSE))</f>
        <v>8</v>
      </c>
      <c r="AE26" s="89">
        <f>IF(AE25="","",VLOOKUP(AE25,'[1]【記載例】シフト記号表（勤務時間帯）'!$C$6:$K$35,9,FALSE))</f>
        <v>8</v>
      </c>
      <c r="AF26" s="90" t="str">
        <f>IF(AF25="","",VLOOKUP(AF25,'[1]【記載例】シフト記号表（勤務時間帯）'!$C$6:$K$35,9,FALSE))</f>
        <v/>
      </c>
      <c r="AG26" s="88" t="str">
        <f>IF(AG25="","",VLOOKUP(AG25,'[1]【記載例】シフト記号表（勤務時間帯）'!$C$6:$K$35,9,FALSE))</f>
        <v/>
      </c>
      <c r="AH26" s="89">
        <f>IF(AH25="","",VLOOKUP(AH25,'[1]【記載例】シフト記号表（勤務時間帯）'!$C$6:$K$35,9,FALSE))</f>
        <v>8</v>
      </c>
      <c r="AI26" s="89">
        <f>IF(AI25="","",VLOOKUP(AI25,'[1]【記載例】シフト記号表（勤務時間帯）'!$C$6:$K$35,9,FALSE))</f>
        <v>8</v>
      </c>
      <c r="AJ26" s="89">
        <f>IF(AJ25="","",VLOOKUP(AJ25,'[1]【記載例】シフト記号表（勤務時間帯）'!$C$6:$K$35,9,FALSE))</f>
        <v>8</v>
      </c>
      <c r="AK26" s="89">
        <f>IF(AK25="","",VLOOKUP(AK25,'[1]【記載例】シフト記号表（勤務時間帯）'!$C$6:$K$35,9,FALSE))</f>
        <v>8</v>
      </c>
      <c r="AL26" s="89">
        <f>IF(AL25="","",VLOOKUP(AL25,'[1]【記載例】シフト記号表（勤務時間帯）'!$C$6:$K$35,9,FALSE))</f>
        <v>8</v>
      </c>
      <c r="AM26" s="90" t="str">
        <f>IF(AM25="","",VLOOKUP(AM25,'[1]【記載例】シフト記号表（勤務時間帯）'!$C$6:$K$35,9,FALSE))</f>
        <v/>
      </c>
      <c r="AN26" s="88" t="str">
        <f>IF(AN25="","",VLOOKUP(AN25,'[1]【記載例】シフト記号表（勤務時間帯）'!$C$6:$K$35,9,FALSE))</f>
        <v/>
      </c>
      <c r="AO26" s="89">
        <f>IF(AO25="","",VLOOKUP(AO25,'[1]【記載例】シフト記号表（勤務時間帯）'!$C$6:$K$35,9,FALSE))</f>
        <v>8</v>
      </c>
      <c r="AP26" s="89">
        <f>IF(AP25="","",VLOOKUP(AP25,'[1]【記載例】シフト記号表（勤務時間帯）'!$C$6:$K$35,9,FALSE))</f>
        <v>8</v>
      </c>
      <c r="AQ26" s="89">
        <f>IF(AQ25="","",VLOOKUP(AQ25,'[1]【記載例】シフト記号表（勤務時間帯）'!$C$6:$K$35,9,FALSE))</f>
        <v>8</v>
      </c>
      <c r="AR26" s="89">
        <f>IF(AR25="","",VLOOKUP(AR25,'[1]【記載例】シフト記号表（勤務時間帯）'!$C$6:$K$35,9,FALSE))</f>
        <v>8</v>
      </c>
      <c r="AS26" s="89">
        <f>IF(AS25="","",VLOOKUP(AS25,'[1]【記載例】シフト記号表（勤務時間帯）'!$C$6:$K$35,9,FALSE))</f>
        <v>8</v>
      </c>
      <c r="AT26" s="90" t="str">
        <f>IF(AT25="","",VLOOKUP(AT25,'[1]【記載例】シフト記号表（勤務時間帯）'!$C$6:$K$35,9,FALSE))</f>
        <v/>
      </c>
      <c r="AU26" s="88" t="str">
        <f>IF(AU25="","",VLOOKUP(AU25,'[1]【記載例】シフト記号表（勤務時間帯）'!$C$6:$K$35,9,FALSE))</f>
        <v/>
      </c>
      <c r="AV26" s="89" t="str">
        <f>IF(AV25="","",VLOOKUP(AV25,'[1]【記載例】シフト記号表（勤務時間帯）'!$C$6:$K$35,9,FALSE))</f>
        <v/>
      </c>
      <c r="AW26" s="89" t="str">
        <f>IF(AW25="","",VLOOKUP(AW25,'[1]【記載例】シフト記号表（勤務時間帯）'!$C$6:$K$35,9,FALSE))</f>
        <v/>
      </c>
      <c r="AX26" s="675">
        <f>IF($BB$3="４週",SUM(S26:AT26),IF($BB$3="暦月",SUM(S26:AW26),""))</f>
        <v>160</v>
      </c>
      <c r="AY26" s="676"/>
      <c r="AZ26" s="677">
        <f>IF($BB$3="４週",AX26/4,IF($BB$3="暦月",[1]【記載例】認知症対応型通所!AX26/([1]【記載例】認知症対応型通所!$BB$8/7),""))</f>
        <v>40</v>
      </c>
      <c r="BA26" s="678"/>
      <c r="BB26" s="697"/>
      <c r="BC26" s="698"/>
      <c r="BD26" s="698"/>
      <c r="BE26" s="698"/>
      <c r="BF26" s="699"/>
    </row>
    <row r="27" spans="2:58" ht="20.25" customHeight="1">
      <c r="B27" s="824"/>
      <c r="C27" s="709"/>
      <c r="D27" s="710"/>
      <c r="E27" s="711"/>
      <c r="F27" s="87" t="str">
        <f>C25</f>
        <v>生活相談員</v>
      </c>
      <c r="G27" s="686"/>
      <c r="H27" s="649"/>
      <c r="I27" s="647"/>
      <c r="J27" s="647"/>
      <c r="K27" s="648"/>
      <c r="L27" s="687"/>
      <c r="M27" s="688"/>
      <c r="N27" s="688"/>
      <c r="O27" s="689"/>
      <c r="P27" s="691" t="s">
        <v>453</v>
      </c>
      <c r="Q27" s="692"/>
      <c r="R27" s="693"/>
      <c r="S27" s="92" t="str">
        <f>IF(S25="","",VLOOKUP(S25,'[1]【記載例】シフト記号表（勤務時間帯）'!$C$6:$U$35,19,FALSE))</f>
        <v/>
      </c>
      <c r="T27" s="93">
        <f>IF(T25="","",VLOOKUP(T25,'[1]【記載例】シフト記号表（勤務時間帯）'!$C$6:$U$35,19,FALSE))</f>
        <v>7</v>
      </c>
      <c r="U27" s="93">
        <f>IF(U25="","",VLOOKUP(U25,'[1]【記載例】シフト記号表（勤務時間帯）'!$C$6:$U$35,19,FALSE))</f>
        <v>7</v>
      </c>
      <c r="V27" s="93">
        <f>IF(V25="","",VLOOKUP(V25,'[1]【記載例】シフト記号表（勤務時間帯）'!$C$6:$U$35,19,FALSE))</f>
        <v>7</v>
      </c>
      <c r="W27" s="93">
        <f>IF(W25="","",VLOOKUP(W25,'[1]【記載例】シフト記号表（勤務時間帯）'!$C$6:$U$35,19,FALSE))</f>
        <v>7</v>
      </c>
      <c r="X27" s="93">
        <f>IF(X25="","",VLOOKUP(X25,'[1]【記載例】シフト記号表（勤務時間帯）'!$C$6:$U$35,19,FALSE))</f>
        <v>7</v>
      </c>
      <c r="Y27" s="94" t="str">
        <f>IF(Y25="","",VLOOKUP(Y25,'[1]【記載例】シフト記号表（勤務時間帯）'!$C$6:$U$35,19,FALSE))</f>
        <v/>
      </c>
      <c r="Z27" s="92" t="str">
        <f>IF(Z25="","",VLOOKUP(Z25,'[1]【記載例】シフト記号表（勤務時間帯）'!$C$6:$U$35,19,FALSE))</f>
        <v/>
      </c>
      <c r="AA27" s="93">
        <f>IF(AA25="","",VLOOKUP(AA25,'[1]【記載例】シフト記号表（勤務時間帯）'!$C$6:$U$35,19,FALSE))</f>
        <v>7</v>
      </c>
      <c r="AB27" s="93">
        <f>IF(AB25="","",VLOOKUP(AB25,'[1]【記載例】シフト記号表（勤務時間帯）'!$C$6:$U$35,19,FALSE))</f>
        <v>7</v>
      </c>
      <c r="AC27" s="93">
        <f>IF(AC25="","",VLOOKUP(AC25,'[1]【記載例】シフト記号表（勤務時間帯）'!$C$6:$U$35,19,FALSE))</f>
        <v>7</v>
      </c>
      <c r="AD27" s="93">
        <f>IF(AD25="","",VLOOKUP(AD25,'[1]【記載例】シフト記号表（勤務時間帯）'!$C$6:$U$35,19,FALSE))</f>
        <v>7</v>
      </c>
      <c r="AE27" s="93">
        <f>IF(AE25="","",VLOOKUP(AE25,'[1]【記載例】シフト記号表（勤務時間帯）'!$C$6:$U$35,19,FALSE))</f>
        <v>7</v>
      </c>
      <c r="AF27" s="94" t="str">
        <f>IF(AF25="","",VLOOKUP(AF25,'[1]【記載例】シフト記号表（勤務時間帯）'!$C$6:$U$35,19,FALSE))</f>
        <v/>
      </c>
      <c r="AG27" s="92" t="str">
        <f>IF(AG25="","",VLOOKUP(AG25,'[1]【記載例】シフト記号表（勤務時間帯）'!$C$6:$U$35,19,FALSE))</f>
        <v/>
      </c>
      <c r="AH27" s="93">
        <f>IF(AH25="","",VLOOKUP(AH25,'[1]【記載例】シフト記号表（勤務時間帯）'!$C$6:$U$35,19,FALSE))</f>
        <v>7</v>
      </c>
      <c r="AI27" s="93">
        <f>IF(AI25="","",VLOOKUP(AI25,'[1]【記載例】シフト記号表（勤務時間帯）'!$C$6:$U$35,19,FALSE))</f>
        <v>7</v>
      </c>
      <c r="AJ27" s="93">
        <f>IF(AJ25="","",VLOOKUP(AJ25,'[1]【記載例】シフト記号表（勤務時間帯）'!$C$6:$U$35,19,FALSE))</f>
        <v>7</v>
      </c>
      <c r="AK27" s="93">
        <f>IF(AK25="","",VLOOKUP(AK25,'[1]【記載例】シフト記号表（勤務時間帯）'!$C$6:$U$35,19,FALSE))</f>
        <v>7</v>
      </c>
      <c r="AL27" s="93">
        <f>IF(AL25="","",VLOOKUP(AL25,'[1]【記載例】シフト記号表（勤務時間帯）'!$C$6:$U$35,19,FALSE))</f>
        <v>7</v>
      </c>
      <c r="AM27" s="94" t="str">
        <f>IF(AM25="","",VLOOKUP(AM25,'[1]【記載例】シフト記号表（勤務時間帯）'!$C$6:$U$35,19,FALSE))</f>
        <v/>
      </c>
      <c r="AN27" s="92" t="str">
        <f>IF(AN25="","",VLOOKUP(AN25,'[1]【記載例】シフト記号表（勤務時間帯）'!$C$6:$U$35,19,FALSE))</f>
        <v/>
      </c>
      <c r="AO27" s="93">
        <f>IF(AO25="","",VLOOKUP(AO25,'[1]【記載例】シフト記号表（勤務時間帯）'!$C$6:$U$35,19,FALSE))</f>
        <v>7</v>
      </c>
      <c r="AP27" s="93">
        <f>IF(AP25="","",VLOOKUP(AP25,'[1]【記載例】シフト記号表（勤務時間帯）'!$C$6:$U$35,19,FALSE))</f>
        <v>7</v>
      </c>
      <c r="AQ27" s="93">
        <f>IF(AQ25="","",VLOOKUP(AQ25,'[1]【記載例】シフト記号表（勤務時間帯）'!$C$6:$U$35,19,FALSE))</f>
        <v>7</v>
      </c>
      <c r="AR27" s="93">
        <f>IF(AR25="","",VLOOKUP(AR25,'[1]【記載例】シフト記号表（勤務時間帯）'!$C$6:$U$35,19,FALSE))</f>
        <v>7</v>
      </c>
      <c r="AS27" s="93">
        <f>IF(AS25="","",VLOOKUP(AS25,'[1]【記載例】シフト記号表（勤務時間帯）'!$C$6:$U$35,19,FALSE))</f>
        <v>7</v>
      </c>
      <c r="AT27" s="94" t="str">
        <f>IF(AT25="","",VLOOKUP(AT25,'[1]【記載例】シフト記号表（勤務時間帯）'!$C$6:$U$35,19,FALSE))</f>
        <v/>
      </c>
      <c r="AU27" s="92" t="str">
        <f>IF(AU25="","",VLOOKUP(AU25,'[1]【記載例】シフト記号表（勤務時間帯）'!$C$6:$U$35,19,FALSE))</f>
        <v/>
      </c>
      <c r="AV27" s="93" t="str">
        <f>IF(AV25="","",VLOOKUP(AV25,'[1]【記載例】シフト記号表（勤務時間帯）'!$C$6:$U$35,19,FALSE))</f>
        <v/>
      </c>
      <c r="AW27" s="93" t="str">
        <f>IF(AW25="","",VLOOKUP(AW25,'[1]【記載例】シフト記号表（勤務時間帯）'!$C$6:$U$35,19,FALSE))</f>
        <v/>
      </c>
      <c r="AX27" s="682">
        <f>IF($BB$3="４週",SUM(S27:AT27),IF($BB$3="暦月",SUM(S27:AW27),""))</f>
        <v>140</v>
      </c>
      <c r="AY27" s="683"/>
      <c r="AZ27" s="684">
        <f>IF($BB$3="４週",AX27/4,IF($BB$3="暦月",[1]【記載例】認知症対応型通所!AX27/([1]【記載例】認知症対応型通所!$BB$8/7),""))</f>
        <v>35</v>
      </c>
      <c r="BA27" s="685"/>
      <c r="BB27" s="700"/>
      <c r="BC27" s="701"/>
      <c r="BD27" s="701"/>
      <c r="BE27" s="701"/>
      <c r="BF27" s="702"/>
    </row>
    <row r="28" spans="2:58" ht="20.25" customHeight="1">
      <c r="B28" s="824">
        <f>B25+1</f>
        <v>3</v>
      </c>
      <c r="C28" s="634" t="s">
        <v>454</v>
      </c>
      <c r="D28" s="635"/>
      <c r="E28" s="636"/>
      <c r="F28" s="95"/>
      <c r="G28" s="643" t="s">
        <v>457</v>
      </c>
      <c r="H28" s="646" t="s">
        <v>458</v>
      </c>
      <c r="I28" s="647"/>
      <c r="J28" s="647"/>
      <c r="K28" s="648"/>
      <c r="L28" s="653" t="s">
        <v>459</v>
      </c>
      <c r="M28" s="654"/>
      <c r="N28" s="654"/>
      <c r="O28" s="655"/>
      <c r="P28" s="662" t="s">
        <v>449</v>
      </c>
      <c r="Q28" s="663"/>
      <c r="R28" s="664"/>
      <c r="S28" s="84" t="s">
        <v>450</v>
      </c>
      <c r="T28" s="85"/>
      <c r="U28" s="85"/>
      <c r="V28" s="85"/>
      <c r="W28" s="85"/>
      <c r="X28" s="85"/>
      <c r="Y28" s="86" t="s">
        <v>450</v>
      </c>
      <c r="Z28" s="84" t="s">
        <v>450</v>
      </c>
      <c r="AA28" s="85"/>
      <c r="AB28" s="85"/>
      <c r="AC28" s="85"/>
      <c r="AD28" s="85"/>
      <c r="AE28" s="85"/>
      <c r="AF28" s="86" t="s">
        <v>450</v>
      </c>
      <c r="AG28" s="84" t="s">
        <v>450</v>
      </c>
      <c r="AH28" s="85"/>
      <c r="AI28" s="85"/>
      <c r="AJ28" s="85"/>
      <c r="AK28" s="85"/>
      <c r="AL28" s="85"/>
      <c r="AM28" s="86" t="s">
        <v>450</v>
      </c>
      <c r="AN28" s="84" t="s">
        <v>450</v>
      </c>
      <c r="AO28" s="85"/>
      <c r="AP28" s="85"/>
      <c r="AQ28" s="85"/>
      <c r="AR28" s="85"/>
      <c r="AS28" s="85"/>
      <c r="AT28" s="86" t="s">
        <v>450</v>
      </c>
      <c r="AU28" s="84"/>
      <c r="AV28" s="85"/>
      <c r="AW28" s="85"/>
      <c r="AX28" s="665"/>
      <c r="AY28" s="666"/>
      <c r="AZ28" s="667"/>
      <c r="BA28" s="668"/>
      <c r="BB28" s="694" t="s">
        <v>460</v>
      </c>
      <c r="BC28" s="695"/>
      <c r="BD28" s="695"/>
      <c r="BE28" s="695"/>
      <c r="BF28" s="696"/>
    </row>
    <row r="29" spans="2:58" ht="20.25" customHeight="1">
      <c r="B29" s="824"/>
      <c r="C29" s="637"/>
      <c r="D29" s="638"/>
      <c r="E29" s="639"/>
      <c r="F29" s="87"/>
      <c r="G29" s="644"/>
      <c r="H29" s="649"/>
      <c r="I29" s="647"/>
      <c r="J29" s="647"/>
      <c r="K29" s="648"/>
      <c r="L29" s="656"/>
      <c r="M29" s="657"/>
      <c r="N29" s="657"/>
      <c r="O29" s="658"/>
      <c r="P29" s="672" t="s">
        <v>452</v>
      </c>
      <c r="Q29" s="673"/>
      <c r="R29" s="674"/>
      <c r="S29" s="88">
        <f>IF(S28="","",VLOOKUP(S28,'[1]【記載例】シフト記号表（勤務時間帯）'!$C$6:$K$35,9,FALSE))</f>
        <v>8</v>
      </c>
      <c r="T29" s="89" t="str">
        <f>IF(T28="","",VLOOKUP(T28,'[1]【記載例】シフト記号表（勤務時間帯）'!$C$6:$K$35,9,FALSE))</f>
        <v/>
      </c>
      <c r="U29" s="89" t="str">
        <f>IF(U28="","",VLOOKUP(U28,'[1]【記載例】シフト記号表（勤務時間帯）'!$C$6:$K$35,9,FALSE))</f>
        <v/>
      </c>
      <c r="V29" s="89" t="str">
        <f>IF(V28="","",VLOOKUP(V28,'[1]【記載例】シフト記号表（勤務時間帯）'!$C$6:$K$35,9,FALSE))</f>
        <v/>
      </c>
      <c r="W29" s="89" t="str">
        <f>IF(W28="","",VLOOKUP(W28,'[1]【記載例】シフト記号表（勤務時間帯）'!$C$6:$K$35,9,FALSE))</f>
        <v/>
      </c>
      <c r="X29" s="89" t="str">
        <f>IF(X28="","",VLOOKUP(X28,'[1]【記載例】シフト記号表（勤務時間帯）'!$C$6:$K$35,9,FALSE))</f>
        <v/>
      </c>
      <c r="Y29" s="90">
        <f>IF(Y28="","",VLOOKUP(Y28,'[1]【記載例】シフト記号表（勤務時間帯）'!$C$6:$K$35,9,FALSE))</f>
        <v>8</v>
      </c>
      <c r="Z29" s="88">
        <f>IF(Z28="","",VLOOKUP(Z28,'[1]【記載例】シフト記号表（勤務時間帯）'!$C$6:$K$35,9,FALSE))</f>
        <v>8</v>
      </c>
      <c r="AA29" s="89" t="str">
        <f>IF(AA28="","",VLOOKUP(AA28,'[1]【記載例】シフト記号表（勤務時間帯）'!$C$6:$K$35,9,FALSE))</f>
        <v/>
      </c>
      <c r="AB29" s="89" t="str">
        <f>IF(AB28="","",VLOOKUP(AB28,'[1]【記載例】シフト記号表（勤務時間帯）'!$C$6:$K$35,9,FALSE))</f>
        <v/>
      </c>
      <c r="AC29" s="89" t="str">
        <f>IF(AC28="","",VLOOKUP(AC28,'[1]【記載例】シフト記号表（勤務時間帯）'!$C$6:$K$35,9,FALSE))</f>
        <v/>
      </c>
      <c r="AD29" s="89" t="str">
        <f>IF(AD28="","",VLOOKUP(AD28,'[1]【記載例】シフト記号表（勤務時間帯）'!$C$6:$K$35,9,FALSE))</f>
        <v/>
      </c>
      <c r="AE29" s="89" t="str">
        <f>IF(AE28="","",VLOOKUP(AE28,'[1]【記載例】シフト記号表（勤務時間帯）'!$C$6:$K$35,9,FALSE))</f>
        <v/>
      </c>
      <c r="AF29" s="90">
        <f>IF(AF28="","",VLOOKUP(AF28,'[1]【記載例】シフト記号表（勤務時間帯）'!$C$6:$K$35,9,FALSE))</f>
        <v>8</v>
      </c>
      <c r="AG29" s="88">
        <f>IF(AG28="","",VLOOKUP(AG28,'[1]【記載例】シフト記号表（勤務時間帯）'!$C$6:$K$35,9,FALSE))</f>
        <v>8</v>
      </c>
      <c r="AH29" s="89" t="str">
        <f>IF(AH28="","",VLOOKUP(AH28,'[1]【記載例】シフト記号表（勤務時間帯）'!$C$6:$K$35,9,FALSE))</f>
        <v/>
      </c>
      <c r="AI29" s="89" t="str">
        <f>IF(AI28="","",VLOOKUP(AI28,'[1]【記載例】シフト記号表（勤務時間帯）'!$C$6:$K$35,9,FALSE))</f>
        <v/>
      </c>
      <c r="AJ29" s="89" t="str">
        <f>IF(AJ28="","",VLOOKUP(AJ28,'[1]【記載例】シフト記号表（勤務時間帯）'!$C$6:$K$35,9,FALSE))</f>
        <v/>
      </c>
      <c r="AK29" s="89" t="str">
        <f>IF(AK28="","",VLOOKUP(AK28,'[1]【記載例】シフト記号表（勤務時間帯）'!$C$6:$K$35,9,FALSE))</f>
        <v/>
      </c>
      <c r="AL29" s="89" t="str">
        <f>IF(AL28="","",VLOOKUP(AL28,'[1]【記載例】シフト記号表（勤務時間帯）'!$C$6:$K$35,9,FALSE))</f>
        <v/>
      </c>
      <c r="AM29" s="90">
        <f>IF(AM28="","",VLOOKUP(AM28,'[1]【記載例】シフト記号表（勤務時間帯）'!$C$6:$K$35,9,FALSE))</f>
        <v>8</v>
      </c>
      <c r="AN29" s="88">
        <f>IF(AN28="","",VLOOKUP(AN28,'[1]【記載例】シフト記号表（勤務時間帯）'!$C$6:$K$35,9,FALSE))</f>
        <v>8</v>
      </c>
      <c r="AO29" s="89" t="str">
        <f>IF(AO28="","",VLOOKUP(AO28,'[1]【記載例】シフト記号表（勤務時間帯）'!$C$6:$K$35,9,FALSE))</f>
        <v/>
      </c>
      <c r="AP29" s="89" t="str">
        <f>IF(AP28="","",VLOOKUP(AP28,'[1]【記載例】シフト記号表（勤務時間帯）'!$C$6:$K$35,9,FALSE))</f>
        <v/>
      </c>
      <c r="AQ29" s="89" t="str">
        <f>IF(AQ28="","",VLOOKUP(AQ28,'[1]【記載例】シフト記号表（勤務時間帯）'!$C$6:$K$35,9,FALSE))</f>
        <v/>
      </c>
      <c r="AR29" s="89" t="str">
        <f>IF(AR28="","",VLOOKUP(AR28,'[1]【記載例】シフト記号表（勤務時間帯）'!$C$6:$K$35,9,FALSE))</f>
        <v/>
      </c>
      <c r="AS29" s="89" t="str">
        <f>IF(AS28="","",VLOOKUP(AS28,'[1]【記載例】シフト記号表（勤務時間帯）'!$C$6:$K$35,9,FALSE))</f>
        <v/>
      </c>
      <c r="AT29" s="90">
        <f>IF(AT28="","",VLOOKUP(AT28,'[1]【記載例】シフト記号表（勤務時間帯）'!$C$6:$K$35,9,FALSE))</f>
        <v>8</v>
      </c>
      <c r="AU29" s="88" t="str">
        <f>IF(AU28="","",VLOOKUP(AU28,'[1]【記載例】シフト記号表（勤務時間帯）'!$C$6:$K$35,9,FALSE))</f>
        <v/>
      </c>
      <c r="AV29" s="89" t="str">
        <f>IF(AV28="","",VLOOKUP(AV28,'[1]【記載例】シフト記号表（勤務時間帯）'!$C$6:$K$35,9,FALSE))</f>
        <v/>
      </c>
      <c r="AW29" s="89" t="str">
        <f>IF(AW28="","",VLOOKUP(AW28,'[1]【記載例】シフト記号表（勤務時間帯）'!$C$6:$K$35,9,FALSE))</f>
        <v/>
      </c>
      <c r="AX29" s="675">
        <f>IF($BB$3="４週",SUM(S29:AT29),IF($BB$3="暦月",SUM(S29:AW29),""))</f>
        <v>64</v>
      </c>
      <c r="AY29" s="676"/>
      <c r="AZ29" s="677">
        <f>IF($BB$3="４週",AX29/4,IF($BB$3="暦月",[1]【記載例】認知症対応型通所!AX29/([1]【記載例】認知症対応型通所!$BB$8/7),""))</f>
        <v>16</v>
      </c>
      <c r="BA29" s="678"/>
      <c r="BB29" s="697"/>
      <c r="BC29" s="698"/>
      <c r="BD29" s="698"/>
      <c r="BE29" s="698"/>
      <c r="BF29" s="699"/>
    </row>
    <row r="30" spans="2:58" ht="20.25" customHeight="1">
      <c r="B30" s="824"/>
      <c r="C30" s="640"/>
      <c r="D30" s="641"/>
      <c r="E30" s="642"/>
      <c r="F30" s="87" t="str">
        <f>C28</f>
        <v>生活相談員</v>
      </c>
      <c r="G30" s="686"/>
      <c r="H30" s="649"/>
      <c r="I30" s="647"/>
      <c r="J30" s="647"/>
      <c r="K30" s="648"/>
      <c r="L30" s="687"/>
      <c r="M30" s="688"/>
      <c r="N30" s="688"/>
      <c r="O30" s="689"/>
      <c r="P30" s="691" t="s">
        <v>453</v>
      </c>
      <c r="Q30" s="692"/>
      <c r="R30" s="693"/>
      <c r="S30" s="92">
        <f>IF(S28="","",VLOOKUP(S28,'[1]【記載例】シフト記号表（勤務時間帯）'!$C$6:$U$35,19,FALSE))</f>
        <v>7</v>
      </c>
      <c r="T30" s="93" t="str">
        <f>IF(T28="","",VLOOKUP(T28,'[1]【記載例】シフト記号表（勤務時間帯）'!$C$6:$U$35,19,FALSE))</f>
        <v/>
      </c>
      <c r="U30" s="93" t="str">
        <f>IF(U28="","",VLOOKUP(U28,'[1]【記載例】シフト記号表（勤務時間帯）'!$C$6:$U$35,19,FALSE))</f>
        <v/>
      </c>
      <c r="V30" s="93" t="str">
        <f>IF(V28="","",VLOOKUP(V28,'[1]【記載例】シフト記号表（勤務時間帯）'!$C$6:$U$35,19,FALSE))</f>
        <v/>
      </c>
      <c r="W30" s="93" t="str">
        <f>IF(W28="","",VLOOKUP(W28,'[1]【記載例】シフト記号表（勤務時間帯）'!$C$6:$U$35,19,FALSE))</f>
        <v/>
      </c>
      <c r="X30" s="93" t="str">
        <f>IF(X28="","",VLOOKUP(X28,'[1]【記載例】シフト記号表（勤務時間帯）'!$C$6:$U$35,19,FALSE))</f>
        <v/>
      </c>
      <c r="Y30" s="94">
        <f>IF(Y28="","",VLOOKUP(Y28,'[1]【記載例】シフト記号表（勤務時間帯）'!$C$6:$U$35,19,FALSE))</f>
        <v>7</v>
      </c>
      <c r="Z30" s="92">
        <f>IF(Z28="","",VLOOKUP(Z28,'[1]【記載例】シフト記号表（勤務時間帯）'!$C$6:$U$35,19,FALSE))</f>
        <v>7</v>
      </c>
      <c r="AA30" s="93" t="str">
        <f>IF(AA28="","",VLOOKUP(AA28,'[1]【記載例】シフト記号表（勤務時間帯）'!$C$6:$U$35,19,FALSE))</f>
        <v/>
      </c>
      <c r="AB30" s="93" t="str">
        <f>IF(AB28="","",VLOOKUP(AB28,'[1]【記載例】シフト記号表（勤務時間帯）'!$C$6:$U$35,19,FALSE))</f>
        <v/>
      </c>
      <c r="AC30" s="93" t="str">
        <f>IF(AC28="","",VLOOKUP(AC28,'[1]【記載例】シフト記号表（勤務時間帯）'!$C$6:$U$35,19,FALSE))</f>
        <v/>
      </c>
      <c r="AD30" s="93" t="str">
        <f>IF(AD28="","",VLOOKUP(AD28,'[1]【記載例】シフト記号表（勤務時間帯）'!$C$6:$U$35,19,FALSE))</f>
        <v/>
      </c>
      <c r="AE30" s="93" t="str">
        <f>IF(AE28="","",VLOOKUP(AE28,'[1]【記載例】シフト記号表（勤務時間帯）'!$C$6:$U$35,19,FALSE))</f>
        <v/>
      </c>
      <c r="AF30" s="94">
        <f>IF(AF28="","",VLOOKUP(AF28,'[1]【記載例】シフト記号表（勤務時間帯）'!$C$6:$U$35,19,FALSE))</f>
        <v>7</v>
      </c>
      <c r="AG30" s="92">
        <f>IF(AG28="","",VLOOKUP(AG28,'[1]【記載例】シフト記号表（勤務時間帯）'!$C$6:$U$35,19,FALSE))</f>
        <v>7</v>
      </c>
      <c r="AH30" s="93" t="str">
        <f>IF(AH28="","",VLOOKUP(AH28,'[1]【記載例】シフト記号表（勤務時間帯）'!$C$6:$U$35,19,FALSE))</f>
        <v/>
      </c>
      <c r="AI30" s="93" t="str">
        <f>IF(AI28="","",VLOOKUP(AI28,'[1]【記載例】シフト記号表（勤務時間帯）'!$C$6:$U$35,19,FALSE))</f>
        <v/>
      </c>
      <c r="AJ30" s="93" t="str">
        <f>IF(AJ28="","",VLOOKUP(AJ28,'[1]【記載例】シフト記号表（勤務時間帯）'!$C$6:$U$35,19,FALSE))</f>
        <v/>
      </c>
      <c r="AK30" s="93" t="str">
        <f>IF(AK28="","",VLOOKUP(AK28,'[1]【記載例】シフト記号表（勤務時間帯）'!$C$6:$U$35,19,FALSE))</f>
        <v/>
      </c>
      <c r="AL30" s="93" t="str">
        <f>IF(AL28="","",VLOOKUP(AL28,'[1]【記載例】シフト記号表（勤務時間帯）'!$C$6:$U$35,19,FALSE))</f>
        <v/>
      </c>
      <c r="AM30" s="94">
        <f>IF(AM28="","",VLOOKUP(AM28,'[1]【記載例】シフト記号表（勤務時間帯）'!$C$6:$U$35,19,FALSE))</f>
        <v>7</v>
      </c>
      <c r="AN30" s="92">
        <f>IF(AN28="","",VLOOKUP(AN28,'[1]【記載例】シフト記号表（勤務時間帯）'!$C$6:$U$35,19,FALSE))</f>
        <v>7</v>
      </c>
      <c r="AO30" s="93" t="str">
        <f>IF(AO28="","",VLOOKUP(AO28,'[1]【記載例】シフト記号表（勤務時間帯）'!$C$6:$U$35,19,FALSE))</f>
        <v/>
      </c>
      <c r="AP30" s="93" t="str">
        <f>IF(AP28="","",VLOOKUP(AP28,'[1]【記載例】シフト記号表（勤務時間帯）'!$C$6:$U$35,19,FALSE))</f>
        <v/>
      </c>
      <c r="AQ30" s="93" t="str">
        <f>IF(AQ28="","",VLOOKUP(AQ28,'[1]【記載例】シフト記号表（勤務時間帯）'!$C$6:$U$35,19,FALSE))</f>
        <v/>
      </c>
      <c r="AR30" s="93" t="str">
        <f>IF(AR28="","",VLOOKUP(AR28,'[1]【記載例】シフト記号表（勤務時間帯）'!$C$6:$U$35,19,FALSE))</f>
        <v/>
      </c>
      <c r="AS30" s="93" t="str">
        <f>IF(AS28="","",VLOOKUP(AS28,'[1]【記載例】シフト記号表（勤務時間帯）'!$C$6:$U$35,19,FALSE))</f>
        <v/>
      </c>
      <c r="AT30" s="94">
        <f>IF(AT28="","",VLOOKUP(AT28,'[1]【記載例】シフト記号表（勤務時間帯）'!$C$6:$U$35,19,FALSE))</f>
        <v>7</v>
      </c>
      <c r="AU30" s="92" t="str">
        <f>IF(AU28="","",VLOOKUP(AU28,'[1]【記載例】シフト記号表（勤務時間帯）'!$C$6:$U$35,19,FALSE))</f>
        <v/>
      </c>
      <c r="AV30" s="93" t="str">
        <f>IF(AV28="","",VLOOKUP(AV28,'[1]【記載例】シフト記号表（勤務時間帯）'!$C$6:$U$35,19,FALSE))</f>
        <v/>
      </c>
      <c r="AW30" s="93" t="str">
        <f>IF(AW28="","",VLOOKUP(AW28,'[1]【記載例】シフト記号表（勤務時間帯）'!$C$6:$U$35,19,FALSE))</f>
        <v/>
      </c>
      <c r="AX30" s="682">
        <f>IF($BB$3="４週",SUM(S30:AT30),IF($BB$3="暦月",SUM(S30:AW30),""))</f>
        <v>56</v>
      </c>
      <c r="AY30" s="683"/>
      <c r="AZ30" s="684">
        <f>IF($BB$3="４週",AX30/4,IF($BB$3="暦月",[1]【記載例】認知症対応型通所!AX30/([1]【記載例】認知症対応型通所!$BB$8/7),""))</f>
        <v>14</v>
      </c>
      <c r="BA30" s="685"/>
      <c r="BB30" s="700"/>
      <c r="BC30" s="701"/>
      <c r="BD30" s="701"/>
      <c r="BE30" s="701"/>
      <c r="BF30" s="702"/>
    </row>
    <row r="31" spans="2:58" ht="20.25" customHeight="1">
      <c r="B31" s="824">
        <f>B28+1</f>
        <v>4</v>
      </c>
      <c r="C31" s="634" t="s">
        <v>461</v>
      </c>
      <c r="D31" s="635"/>
      <c r="E31" s="636"/>
      <c r="F31" s="95"/>
      <c r="G31" s="643" t="s">
        <v>457</v>
      </c>
      <c r="H31" s="646" t="s">
        <v>462</v>
      </c>
      <c r="I31" s="647"/>
      <c r="J31" s="647"/>
      <c r="K31" s="648"/>
      <c r="L31" s="653" t="s">
        <v>463</v>
      </c>
      <c r="M31" s="654"/>
      <c r="N31" s="654"/>
      <c r="O31" s="655"/>
      <c r="P31" s="662" t="s">
        <v>449</v>
      </c>
      <c r="Q31" s="663"/>
      <c r="R31" s="664"/>
      <c r="S31" s="84" t="s">
        <v>464</v>
      </c>
      <c r="T31" s="85"/>
      <c r="U31" s="85" t="s">
        <v>464</v>
      </c>
      <c r="V31" s="85" t="s">
        <v>464</v>
      </c>
      <c r="W31" s="85"/>
      <c r="X31" s="85" t="s">
        <v>464</v>
      </c>
      <c r="Y31" s="86"/>
      <c r="Z31" s="84" t="s">
        <v>464</v>
      </c>
      <c r="AA31" s="85"/>
      <c r="AB31" s="85" t="s">
        <v>464</v>
      </c>
      <c r="AC31" s="85" t="s">
        <v>464</v>
      </c>
      <c r="AD31" s="85"/>
      <c r="AE31" s="85" t="s">
        <v>464</v>
      </c>
      <c r="AF31" s="86"/>
      <c r="AG31" s="84" t="s">
        <v>464</v>
      </c>
      <c r="AH31" s="85"/>
      <c r="AI31" s="85" t="s">
        <v>464</v>
      </c>
      <c r="AJ31" s="85" t="s">
        <v>464</v>
      </c>
      <c r="AK31" s="85"/>
      <c r="AL31" s="85" t="s">
        <v>464</v>
      </c>
      <c r="AM31" s="86"/>
      <c r="AN31" s="84" t="s">
        <v>464</v>
      </c>
      <c r="AO31" s="85"/>
      <c r="AP31" s="85" t="s">
        <v>464</v>
      </c>
      <c r="AQ31" s="85" t="s">
        <v>464</v>
      </c>
      <c r="AR31" s="85"/>
      <c r="AS31" s="85" t="s">
        <v>464</v>
      </c>
      <c r="AT31" s="86"/>
      <c r="AU31" s="84"/>
      <c r="AV31" s="85"/>
      <c r="AW31" s="85"/>
      <c r="AX31" s="665"/>
      <c r="AY31" s="666"/>
      <c r="AZ31" s="667"/>
      <c r="BA31" s="668"/>
      <c r="BB31" s="694" t="s">
        <v>465</v>
      </c>
      <c r="BC31" s="695"/>
      <c r="BD31" s="695"/>
      <c r="BE31" s="695"/>
      <c r="BF31" s="696"/>
    </row>
    <row r="32" spans="2:58" ht="20.25" customHeight="1">
      <c r="B32" s="824"/>
      <c r="C32" s="637"/>
      <c r="D32" s="638"/>
      <c r="E32" s="639"/>
      <c r="F32" s="87"/>
      <c r="G32" s="644"/>
      <c r="H32" s="649"/>
      <c r="I32" s="647"/>
      <c r="J32" s="647"/>
      <c r="K32" s="648"/>
      <c r="L32" s="656"/>
      <c r="M32" s="657"/>
      <c r="N32" s="657"/>
      <c r="O32" s="658"/>
      <c r="P32" s="672" t="s">
        <v>452</v>
      </c>
      <c r="Q32" s="673"/>
      <c r="R32" s="674"/>
      <c r="S32" s="88">
        <f>IF(S31="","",VLOOKUP(S31,'[1]【記載例】シフト記号表（勤務時間帯）'!$C$6:$K$35,9,FALSE))</f>
        <v>4</v>
      </c>
      <c r="T32" s="89" t="str">
        <f>IF(T31="","",VLOOKUP(T31,'[1]【記載例】シフト記号表（勤務時間帯）'!$C$6:$K$35,9,FALSE))</f>
        <v/>
      </c>
      <c r="U32" s="89">
        <f>IF(U31="","",VLOOKUP(U31,'[1]【記載例】シフト記号表（勤務時間帯）'!$C$6:$K$35,9,FALSE))</f>
        <v>4</v>
      </c>
      <c r="V32" s="89">
        <f>IF(V31="","",VLOOKUP(V31,'[1]【記載例】シフト記号表（勤務時間帯）'!$C$6:$K$35,9,FALSE))</f>
        <v>4</v>
      </c>
      <c r="W32" s="89" t="str">
        <f>IF(W31="","",VLOOKUP(W31,'[1]【記載例】シフト記号表（勤務時間帯）'!$C$6:$K$35,9,FALSE))</f>
        <v/>
      </c>
      <c r="X32" s="89">
        <f>IF(X31="","",VLOOKUP(X31,'[1]【記載例】シフト記号表（勤務時間帯）'!$C$6:$K$35,9,FALSE))</f>
        <v>4</v>
      </c>
      <c r="Y32" s="90" t="str">
        <f>IF(Y31="","",VLOOKUP(Y31,'[1]【記載例】シフト記号表（勤務時間帯）'!$C$6:$K$35,9,FALSE))</f>
        <v/>
      </c>
      <c r="Z32" s="88">
        <f>IF(Z31="","",VLOOKUP(Z31,'[1]【記載例】シフト記号表（勤務時間帯）'!$C$6:$K$35,9,FALSE))</f>
        <v>4</v>
      </c>
      <c r="AA32" s="89" t="str">
        <f>IF(AA31="","",VLOOKUP(AA31,'[1]【記載例】シフト記号表（勤務時間帯）'!$C$6:$K$35,9,FALSE))</f>
        <v/>
      </c>
      <c r="AB32" s="89">
        <f>IF(AB31="","",VLOOKUP(AB31,'[1]【記載例】シフト記号表（勤務時間帯）'!$C$6:$K$35,9,FALSE))</f>
        <v>4</v>
      </c>
      <c r="AC32" s="89">
        <f>IF(AC31="","",VLOOKUP(AC31,'[1]【記載例】シフト記号表（勤務時間帯）'!$C$6:$K$35,9,FALSE))</f>
        <v>4</v>
      </c>
      <c r="AD32" s="89" t="str">
        <f>IF(AD31="","",VLOOKUP(AD31,'[1]【記載例】シフト記号表（勤務時間帯）'!$C$6:$K$35,9,FALSE))</f>
        <v/>
      </c>
      <c r="AE32" s="89">
        <f>IF(AE31="","",VLOOKUP(AE31,'[1]【記載例】シフト記号表（勤務時間帯）'!$C$6:$K$35,9,FALSE))</f>
        <v>4</v>
      </c>
      <c r="AF32" s="90" t="str">
        <f>IF(AF31="","",VLOOKUP(AF31,'[1]【記載例】シフト記号表（勤務時間帯）'!$C$6:$K$35,9,FALSE))</f>
        <v/>
      </c>
      <c r="AG32" s="88">
        <f>IF(AG31="","",VLOOKUP(AG31,'[1]【記載例】シフト記号表（勤務時間帯）'!$C$6:$K$35,9,FALSE))</f>
        <v>4</v>
      </c>
      <c r="AH32" s="89" t="str">
        <f>IF(AH31="","",VLOOKUP(AH31,'[1]【記載例】シフト記号表（勤務時間帯）'!$C$6:$K$35,9,FALSE))</f>
        <v/>
      </c>
      <c r="AI32" s="89">
        <f>IF(AI31="","",VLOOKUP(AI31,'[1]【記載例】シフト記号表（勤務時間帯）'!$C$6:$K$35,9,FALSE))</f>
        <v>4</v>
      </c>
      <c r="AJ32" s="89">
        <f>IF(AJ31="","",VLOOKUP(AJ31,'[1]【記載例】シフト記号表（勤務時間帯）'!$C$6:$K$35,9,FALSE))</f>
        <v>4</v>
      </c>
      <c r="AK32" s="89" t="str">
        <f>IF(AK31="","",VLOOKUP(AK31,'[1]【記載例】シフト記号表（勤務時間帯）'!$C$6:$K$35,9,FALSE))</f>
        <v/>
      </c>
      <c r="AL32" s="89">
        <f>IF(AL31="","",VLOOKUP(AL31,'[1]【記載例】シフト記号表（勤務時間帯）'!$C$6:$K$35,9,FALSE))</f>
        <v>4</v>
      </c>
      <c r="AM32" s="90" t="str">
        <f>IF(AM31="","",VLOOKUP(AM31,'[1]【記載例】シフト記号表（勤務時間帯）'!$C$6:$K$35,9,FALSE))</f>
        <v/>
      </c>
      <c r="AN32" s="88">
        <f>IF(AN31="","",VLOOKUP(AN31,'[1]【記載例】シフト記号表（勤務時間帯）'!$C$6:$K$35,9,FALSE))</f>
        <v>4</v>
      </c>
      <c r="AO32" s="89" t="str">
        <f>IF(AO31="","",VLOOKUP(AO31,'[1]【記載例】シフト記号表（勤務時間帯）'!$C$6:$K$35,9,FALSE))</f>
        <v/>
      </c>
      <c r="AP32" s="89">
        <f>IF(AP31="","",VLOOKUP(AP31,'[1]【記載例】シフト記号表（勤務時間帯）'!$C$6:$K$35,9,FALSE))</f>
        <v>4</v>
      </c>
      <c r="AQ32" s="89">
        <f>IF(AQ31="","",VLOOKUP(AQ31,'[1]【記載例】シフト記号表（勤務時間帯）'!$C$6:$K$35,9,FALSE))</f>
        <v>4</v>
      </c>
      <c r="AR32" s="89" t="str">
        <f>IF(AR31="","",VLOOKUP(AR31,'[1]【記載例】シフト記号表（勤務時間帯）'!$C$6:$K$35,9,FALSE))</f>
        <v/>
      </c>
      <c r="AS32" s="89">
        <f>IF(AS31="","",VLOOKUP(AS31,'[1]【記載例】シフト記号表（勤務時間帯）'!$C$6:$K$35,9,FALSE))</f>
        <v>4</v>
      </c>
      <c r="AT32" s="90" t="str">
        <f>IF(AT31="","",VLOOKUP(AT31,'[1]【記載例】シフト記号表（勤務時間帯）'!$C$6:$K$35,9,FALSE))</f>
        <v/>
      </c>
      <c r="AU32" s="88" t="str">
        <f>IF(AU31="","",VLOOKUP(AU31,'[1]【記載例】シフト記号表（勤務時間帯）'!$C$6:$K$35,9,FALSE))</f>
        <v/>
      </c>
      <c r="AV32" s="89" t="str">
        <f>IF(AV31="","",VLOOKUP(AV31,'[1]【記載例】シフト記号表（勤務時間帯）'!$C$6:$K$35,9,FALSE))</f>
        <v/>
      </c>
      <c r="AW32" s="89" t="str">
        <f>IF(AW31="","",VLOOKUP(AW31,'[1]【記載例】シフト記号表（勤務時間帯）'!$C$6:$K$35,9,FALSE))</f>
        <v/>
      </c>
      <c r="AX32" s="675">
        <f>IF($BB$3="４週",SUM(S32:AT32),IF($BB$3="暦月",SUM(S32:AW32),""))</f>
        <v>64</v>
      </c>
      <c r="AY32" s="676"/>
      <c r="AZ32" s="677">
        <f>IF($BB$3="４週",AX32/4,IF($BB$3="暦月",[1]【記載例】認知症対応型通所!AX32/([1]【記載例】認知症対応型通所!$BB$8/7),""))</f>
        <v>16</v>
      </c>
      <c r="BA32" s="678"/>
      <c r="BB32" s="697"/>
      <c r="BC32" s="698"/>
      <c r="BD32" s="698"/>
      <c r="BE32" s="698"/>
      <c r="BF32" s="699"/>
    </row>
    <row r="33" spans="2:58" ht="20.25" customHeight="1">
      <c r="B33" s="824"/>
      <c r="C33" s="640"/>
      <c r="D33" s="641"/>
      <c r="E33" s="642"/>
      <c r="F33" s="87" t="str">
        <f>C31</f>
        <v>看護職員</v>
      </c>
      <c r="G33" s="686"/>
      <c r="H33" s="649"/>
      <c r="I33" s="647"/>
      <c r="J33" s="647"/>
      <c r="K33" s="648"/>
      <c r="L33" s="687"/>
      <c r="M33" s="688"/>
      <c r="N33" s="688"/>
      <c r="O33" s="689"/>
      <c r="P33" s="691" t="s">
        <v>453</v>
      </c>
      <c r="Q33" s="692"/>
      <c r="R33" s="693"/>
      <c r="S33" s="92">
        <f>IF(S31="","",VLOOKUP(S31,'[1]【記載例】シフト記号表（勤務時間帯）'!$C$6:$U$35,19,FALSE))</f>
        <v>4</v>
      </c>
      <c r="T33" s="93" t="str">
        <f>IF(T31="","",VLOOKUP(T31,'[1]【記載例】シフト記号表（勤務時間帯）'!$C$6:$U$35,19,FALSE))</f>
        <v/>
      </c>
      <c r="U33" s="93">
        <f>IF(U31="","",VLOOKUP(U31,'[1]【記載例】シフト記号表（勤務時間帯）'!$C$6:$U$35,19,FALSE))</f>
        <v>4</v>
      </c>
      <c r="V33" s="93">
        <f>IF(V31="","",VLOOKUP(V31,'[1]【記載例】シフト記号表（勤務時間帯）'!$C$6:$U$35,19,FALSE))</f>
        <v>4</v>
      </c>
      <c r="W33" s="93" t="str">
        <f>IF(W31="","",VLOOKUP(W31,'[1]【記載例】シフト記号表（勤務時間帯）'!$C$6:$U$35,19,FALSE))</f>
        <v/>
      </c>
      <c r="X33" s="93">
        <f>IF(X31="","",VLOOKUP(X31,'[1]【記載例】シフト記号表（勤務時間帯）'!$C$6:$U$35,19,FALSE))</f>
        <v>4</v>
      </c>
      <c r="Y33" s="94" t="str">
        <f>IF(Y31="","",VLOOKUP(Y31,'[1]【記載例】シフト記号表（勤務時間帯）'!$C$6:$U$35,19,FALSE))</f>
        <v/>
      </c>
      <c r="Z33" s="92">
        <f>IF(Z31="","",VLOOKUP(Z31,'[1]【記載例】シフト記号表（勤務時間帯）'!$C$6:$U$35,19,FALSE))</f>
        <v>4</v>
      </c>
      <c r="AA33" s="93" t="str">
        <f>IF(AA31="","",VLOOKUP(AA31,'[1]【記載例】シフト記号表（勤務時間帯）'!$C$6:$U$35,19,FALSE))</f>
        <v/>
      </c>
      <c r="AB33" s="93">
        <f>IF(AB31="","",VLOOKUP(AB31,'[1]【記載例】シフト記号表（勤務時間帯）'!$C$6:$U$35,19,FALSE))</f>
        <v>4</v>
      </c>
      <c r="AC33" s="93">
        <f>IF(AC31="","",VLOOKUP(AC31,'[1]【記載例】シフト記号表（勤務時間帯）'!$C$6:$U$35,19,FALSE))</f>
        <v>4</v>
      </c>
      <c r="AD33" s="93" t="str">
        <f>IF(AD31="","",VLOOKUP(AD31,'[1]【記載例】シフト記号表（勤務時間帯）'!$C$6:$U$35,19,FALSE))</f>
        <v/>
      </c>
      <c r="AE33" s="93">
        <f>IF(AE31="","",VLOOKUP(AE31,'[1]【記載例】シフト記号表（勤務時間帯）'!$C$6:$U$35,19,FALSE))</f>
        <v>4</v>
      </c>
      <c r="AF33" s="94" t="str">
        <f>IF(AF31="","",VLOOKUP(AF31,'[1]【記載例】シフト記号表（勤務時間帯）'!$C$6:$U$35,19,FALSE))</f>
        <v/>
      </c>
      <c r="AG33" s="92">
        <f>IF(AG31="","",VLOOKUP(AG31,'[1]【記載例】シフト記号表（勤務時間帯）'!$C$6:$U$35,19,FALSE))</f>
        <v>4</v>
      </c>
      <c r="AH33" s="93" t="str">
        <f>IF(AH31="","",VLOOKUP(AH31,'[1]【記載例】シフト記号表（勤務時間帯）'!$C$6:$U$35,19,FALSE))</f>
        <v/>
      </c>
      <c r="AI33" s="93">
        <f>IF(AI31="","",VLOOKUP(AI31,'[1]【記載例】シフト記号表（勤務時間帯）'!$C$6:$U$35,19,FALSE))</f>
        <v>4</v>
      </c>
      <c r="AJ33" s="93">
        <f>IF(AJ31="","",VLOOKUP(AJ31,'[1]【記載例】シフト記号表（勤務時間帯）'!$C$6:$U$35,19,FALSE))</f>
        <v>4</v>
      </c>
      <c r="AK33" s="93" t="str">
        <f>IF(AK31="","",VLOOKUP(AK31,'[1]【記載例】シフト記号表（勤務時間帯）'!$C$6:$U$35,19,FALSE))</f>
        <v/>
      </c>
      <c r="AL33" s="93">
        <f>IF(AL31="","",VLOOKUP(AL31,'[1]【記載例】シフト記号表（勤務時間帯）'!$C$6:$U$35,19,FALSE))</f>
        <v>4</v>
      </c>
      <c r="AM33" s="94" t="str">
        <f>IF(AM31="","",VLOOKUP(AM31,'[1]【記載例】シフト記号表（勤務時間帯）'!$C$6:$U$35,19,FALSE))</f>
        <v/>
      </c>
      <c r="AN33" s="92">
        <f>IF(AN31="","",VLOOKUP(AN31,'[1]【記載例】シフト記号表（勤務時間帯）'!$C$6:$U$35,19,FALSE))</f>
        <v>4</v>
      </c>
      <c r="AO33" s="93" t="str">
        <f>IF(AO31="","",VLOOKUP(AO31,'[1]【記載例】シフト記号表（勤務時間帯）'!$C$6:$U$35,19,FALSE))</f>
        <v/>
      </c>
      <c r="AP33" s="93">
        <f>IF(AP31="","",VLOOKUP(AP31,'[1]【記載例】シフト記号表（勤務時間帯）'!$C$6:$U$35,19,FALSE))</f>
        <v>4</v>
      </c>
      <c r="AQ33" s="93">
        <f>IF(AQ31="","",VLOOKUP(AQ31,'[1]【記載例】シフト記号表（勤務時間帯）'!$C$6:$U$35,19,FALSE))</f>
        <v>4</v>
      </c>
      <c r="AR33" s="93" t="str">
        <f>IF(AR31="","",VLOOKUP(AR31,'[1]【記載例】シフト記号表（勤務時間帯）'!$C$6:$U$35,19,FALSE))</f>
        <v/>
      </c>
      <c r="AS33" s="93">
        <f>IF(AS31="","",VLOOKUP(AS31,'[1]【記載例】シフト記号表（勤務時間帯）'!$C$6:$U$35,19,FALSE))</f>
        <v>4</v>
      </c>
      <c r="AT33" s="94" t="str">
        <f>IF(AT31="","",VLOOKUP(AT31,'[1]【記載例】シフト記号表（勤務時間帯）'!$C$6:$U$35,19,FALSE))</f>
        <v/>
      </c>
      <c r="AU33" s="92" t="str">
        <f>IF(AU31="","",VLOOKUP(AU31,'[1]【記載例】シフト記号表（勤務時間帯）'!$C$6:$U$35,19,FALSE))</f>
        <v/>
      </c>
      <c r="AV33" s="93" t="str">
        <f>IF(AV31="","",VLOOKUP(AV31,'[1]【記載例】シフト記号表（勤務時間帯）'!$C$6:$U$35,19,FALSE))</f>
        <v/>
      </c>
      <c r="AW33" s="93" t="str">
        <f>IF(AW31="","",VLOOKUP(AW31,'[1]【記載例】シフト記号表（勤務時間帯）'!$C$6:$U$35,19,FALSE))</f>
        <v/>
      </c>
      <c r="AX33" s="682">
        <f>IF($BB$3="４週",SUM(S33:AT33),IF($BB$3="暦月",SUM(S33:AW33),""))</f>
        <v>64</v>
      </c>
      <c r="AY33" s="683"/>
      <c r="AZ33" s="684">
        <f>IF($BB$3="４週",AX33/4,IF($BB$3="暦月",[1]【記載例】認知症対応型通所!AX33/([1]【記載例】認知症対応型通所!$BB$8/7),""))</f>
        <v>16</v>
      </c>
      <c r="BA33" s="685"/>
      <c r="BB33" s="700"/>
      <c r="BC33" s="701"/>
      <c r="BD33" s="701"/>
      <c r="BE33" s="701"/>
      <c r="BF33" s="702"/>
    </row>
    <row r="34" spans="2:58" ht="20.25" customHeight="1">
      <c r="B34" s="824">
        <f>B31+1</f>
        <v>5</v>
      </c>
      <c r="C34" s="634" t="s">
        <v>461</v>
      </c>
      <c r="D34" s="635"/>
      <c r="E34" s="636"/>
      <c r="F34" s="95"/>
      <c r="G34" s="643" t="s">
        <v>466</v>
      </c>
      <c r="H34" s="646" t="s">
        <v>467</v>
      </c>
      <c r="I34" s="647"/>
      <c r="J34" s="647"/>
      <c r="K34" s="648"/>
      <c r="L34" s="653" t="s">
        <v>468</v>
      </c>
      <c r="M34" s="654"/>
      <c r="N34" s="654"/>
      <c r="O34" s="655"/>
      <c r="P34" s="662" t="s">
        <v>449</v>
      </c>
      <c r="Q34" s="663"/>
      <c r="R34" s="664"/>
      <c r="S34" s="84"/>
      <c r="T34" s="85" t="s">
        <v>464</v>
      </c>
      <c r="U34" s="85"/>
      <c r="V34" s="85"/>
      <c r="W34" s="85" t="s">
        <v>464</v>
      </c>
      <c r="X34" s="85"/>
      <c r="Y34" s="86" t="s">
        <v>464</v>
      </c>
      <c r="Z34" s="84"/>
      <c r="AA34" s="85" t="s">
        <v>464</v>
      </c>
      <c r="AB34" s="85"/>
      <c r="AC34" s="85"/>
      <c r="AD34" s="85" t="s">
        <v>464</v>
      </c>
      <c r="AE34" s="85"/>
      <c r="AF34" s="86" t="s">
        <v>464</v>
      </c>
      <c r="AG34" s="84"/>
      <c r="AH34" s="85" t="s">
        <v>464</v>
      </c>
      <c r="AI34" s="85"/>
      <c r="AJ34" s="85"/>
      <c r="AK34" s="85" t="s">
        <v>464</v>
      </c>
      <c r="AL34" s="85"/>
      <c r="AM34" s="86" t="s">
        <v>464</v>
      </c>
      <c r="AN34" s="84"/>
      <c r="AO34" s="85" t="s">
        <v>464</v>
      </c>
      <c r="AP34" s="85"/>
      <c r="AQ34" s="85"/>
      <c r="AR34" s="85" t="s">
        <v>464</v>
      </c>
      <c r="AS34" s="85"/>
      <c r="AT34" s="86" t="s">
        <v>464</v>
      </c>
      <c r="AU34" s="84"/>
      <c r="AV34" s="85"/>
      <c r="AW34" s="85"/>
      <c r="AX34" s="665"/>
      <c r="AY34" s="666"/>
      <c r="AZ34" s="667"/>
      <c r="BA34" s="668"/>
      <c r="BB34" s="694" t="s">
        <v>469</v>
      </c>
      <c r="BC34" s="695"/>
      <c r="BD34" s="695"/>
      <c r="BE34" s="695"/>
      <c r="BF34" s="696"/>
    </row>
    <row r="35" spans="2:58" ht="20.25" customHeight="1">
      <c r="B35" s="824"/>
      <c r="C35" s="637"/>
      <c r="D35" s="638"/>
      <c r="E35" s="639"/>
      <c r="F35" s="87"/>
      <c r="G35" s="644"/>
      <c r="H35" s="649"/>
      <c r="I35" s="647"/>
      <c r="J35" s="647"/>
      <c r="K35" s="648"/>
      <c r="L35" s="656"/>
      <c r="M35" s="657"/>
      <c r="N35" s="657"/>
      <c r="O35" s="658"/>
      <c r="P35" s="672" t="s">
        <v>452</v>
      </c>
      <c r="Q35" s="673"/>
      <c r="R35" s="674"/>
      <c r="S35" s="88" t="str">
        <f>IF(S34="","",VLOOKUP(S34,'[1]【記載例】シフト記号表（勤務時間帯）'!$C$6:$K$35,9,FALSE))</f>
        <v/>
      </c>
      <c r="T35" s="89">
        <f>IF(T34="","",VLOOKUP(T34,'[1]【記載例】シフト記号表（勤務時間帯）'!$C$6:$K$35,9,FALSE))</f>
        <v>4</v>
      </c>
      <c r="U35" s="89" t="str">
        <f>IF(U34="","",VLOOKUP(U34,'[1]【記載例】シフト記号表（勤務時間帯）'!$C$6:$K$35,9,FALSE))</f>
        <v/>
      </c>
      <c r="V35" s="89" t="str">
        <f>IF(V34="","",VLOOKUP(V34,'[1]【記載例】シフト記号表（勤務時間帯）'!$C$6:$K$35,9,FALSE))</f>
        <v/>
      </c>
      <c r="W35" s="89">
        <f>IF(W34="","",VLOOKUP(W34,'[1]【記載例】シフト記号表（勤務時間帯）'!$C$6:$K$35,9,FALSE))</f>
        <v>4</v>
      </c>
      <c r="X35" s="89" t="str">
        <f>IF(X34="","",VLOOKUP(X34,'[1]【記載例】シフト記号表（勤務時間帯）'!$C$6:$K$35,9,FALSE))</f>
        <v/>
      </c>
      <c r="Y35" s="90">
        <f>IF(Y34="","",VLOOKUP(Y34,'[1]【記載例】シフト記号表（勤務時間帯）'!$C$6:$K$35,9,FALSE))</f>
        <v>4</v>
      </c>
      <c r="Z35" s="88" t="str">
        <f>IF(Z34="","",VLOOKUP(Z34,'[1]【記載例】シフト記号表（勤務時間帯）'!$C$6:$K$35,9,FALSE))</f>
        <v/>
      </c>
      <c r="AA35" s="89">
        <f>IF(AA34="","",VLOOKUP(AA34,'[1]【記載例】シフト記号表（勤務時間帯）'!$C$6:$K$35,9,FALSE))</f>
        <v>4</v>
      </c>
      <c r="AB35" s="89" t="str">
        <f>IF(AB34="","",VLOOKUP(AB34,'[1]【記載例】シフト記号表（勤務時間帯）'!$C$6:$K$35,9,FALSE))</f>
        <v/>
      </c>
      <c r="AC35" s="89" t="str">
        <f>IF(AC34="","",VLOOKUP(AC34,'[1]【記載例】シフト記号表（勤務時間帯）'!$C$6:$K$35,9,FALSE))</f>
        <v/>
      </c>
      <c r="AD35" s="89">
        <f>IF(AD34="","",VLOOKUP(AD34,'[1]【記載例】シフト記号表（勤務時間帯）'!$C$6:$K$35,9,FALSE))</f>
        <v>4</v>
      </c>
      <c r="AE35" s="89" t="str">
        <f>IF(AE34="","",VLOOKUP(AE34,'[1]【記載例】シフト記号表（勤務時間帯）'!$C$6:$K$35,9,FALSE))</f>
        <v/>
      </c>
      <c r="AF35" s="90">
        <f>IF(AF34="","",VLOOKUP(AF34,'[1]【記載例】シフト記号表（勤務時間帯）'!$C$6:$K$35,9,FALSE))</f>
        <v>4</v>
      </c>
      <c r="AG35" s="88" t="str">
        <f>IF(AG34="","",VLOOKUP(AG34,'[1]【記載例】シフト記号表（勤務時間帯）'!$C$6:$K$35,9,FALSE))</f>
        <v/>
      </c>
      <c r="AH35" s="89">
        <f>IF(AH34="","",VLOOKUP(AH34,'[1]【記載例】シフト記号表（勤務時間帯）'!$C$6:$K$35,9,FALSE))</f>
        <v>4</v>
      </c>
      <c r="AI35" s="89" t="str">
        <f>IF(AI34="","",VLOOKUP(AI34,'[1]【記載例】シフト記号表（勤務時間帯）'!$C$6:$K$35,9,FALSE))</f>
        <v/>
      </c>
      <c r="AJ35" s="89" t="str">
        <f>IF(AJ34="","",VLOOKUP(AJ34,'[1]【記載例】シフト記号表（勤務時間帯）'!$C$6:$K$35,9,FALSE))</f>
        <v/>
      </c>
      <c r="AK35" s="89">
        <f>IF(AK34="","",VLOOKUP(AK34,'[1]【記載例】シフト記号表（勤務時間帯）'!$C$6:$K$35,9,FALSE))</f>
        <v>4</v>
      </c>
      <c r="AL35" s="89" t="str">
        <f>IF(AL34="","",VLOOKUP(AL34,'[1]【記載例】シフト記号表（勤務時間帯）'!$C$6:$K$35,9,FALSE))</f>
        <v/>
      </c>
      <c r="AM35" s="90">
        <f>IF(AM34="","",VLOOKUP(AM34,'[1]【記載例】シフト記号表（勤務時間帯）'!$C$6:$K$35,9,FALSE))</f>
        <v>4</v>
      </c>
      <c r="AN35" s="88" t="str">
        <f>IF(AN34="","",VLOOKUP(AN34,'[1]【記載例】シフト記号表（勤務時間帯）'!$C$6:$K$35,9,FALSE))</f>
        <v/>
      </c>
      <c r="AO35" s="89">
        <f>IF(AO34="","",VLOOKUP(AO34,'[1]【記載例】シフト記号表（勤務時間帯）'!$C$6:$K$35,9,FALSE))</f>
        <v>4</v>
      </c>
      <c r="AP35" s="89" t="str">
        <f>IF(AP34="","",VLOOKUP(AP34,'[1]【記載例】シフト記号表（勤務時間帯）'!$C$6:$K$35,9,FALSE))</f>
        <v/>
      </c>
      <c r="AQ35" s="89" t="str">
        <f>IF(AQ34="","",VLOOKUP(AQ34,'[1]【記載例】シフト記号表（勤務時間帯）'!$C$6:$K$35,9,FALSE))</f>
        <v/>
      </c>
      <c r="AR35" s="89">
        <f>IF(AR34="","",VLOOKUP(AR34,'[1]【記載例】シフト記号表（勤務時間帯）'!$C$6:$K$35,9,FALSE))</f>
        <v>4</v>
      </c>
      <c r="AS35" s="89" t="str">
        <f>IF(AS34="","",VLOOKUP(AS34,'[1]【記載例】シフト記号表（勤務時間帯）'!$C$6:$K$35,9,FALSE))</f>
        <v/>
      </c>
      <c r="AT35" s="90">
        <f>IF(AT34="","",VLOOKUP(AT34,'[1]【記載例】シフト記号表（勤務時間帯）'!$C$6:$K$35,9,FALSE))</f>
        <v>4</v>
      </c>
      <c r="AU35" s="88" t="str">
        <f>IF(AU34="","",VLOOKUP(AU34,'[1]【記載例】シフト記号表（勤務時間帯）'!$C$6:$K$35,9,FALSE))</f>
        <v/>
      </c>
      <c r="AV35" s="89" t="str">
        <f>IF(AV34="","",VLOOKUP(AV34,'[1]【記載例】シフト記号表（勤務時間帯）'!$C$6:$K$35,9,FALSE))</f>
        <v/>
      </c>
      <c r="AW35" s="89" t="str">
        <f>IF(AW34="","",VLOOKUP(AW34,'[1]【記載例】シフト記号表（勤務時間帯）'!$C$6:$K$35,9,FALSE))</f>
        <v/>
      </c>
      <c r="AX35" s="675">
        <f>IF($BB$3="４週",SUM(S35:AT35),IF($BB$3="暦月",SUM(S35:AW35),""))</f>
        <v>48</v>
      </c>
      <c r="AY35" s="676"/>
      <c r="AZ35" s="677">
        <f>IF($BB$3="４週",AX35/4,IF($BB$3="暦月",[1]【記載例】認知症対応型通所!AX35/([1]【記載例】認知症対応型通所!$BB$8/7),""))</f>
        <v>12</v>
      </c>
      <c r="BA35" s="678"/>
      <c r="BB35" s="697"/>
      <c r="BC35" s="698"/>
      <c r="BD35" s="698"/>
      <c r="BE35" s="698"/>
      <c r="BF35" s="699"/>
    </row>
    <row r="36" spans="2:58" ht="20.25" customHeight="1">
      <c r="B36" s="824"/>
      <c r="C36" s="640"/>
      <c r="D36" s="641"/>
      <c r="E36" s="642"/>
      <c r="F36" s="87" t="str">
        <f>C34</f>
        <v>看護職員</v>
      </c>
      <c r="G36" s="686"/>
      <c r="H36" s="649"/>
      <c r="I36" s="647"/>
      <c r="J36" s="647"/>
      <c r="K36" s="648"/>
      <c r="L36" s="687"/>
      <c r="M36" s="688"/>
      <c r="N36" s="688"/>
      <c r="O36" s="689"/>
      <c r="P36" s="691" t="s">
        <v>453</v>
      </c>
      <c r="Q36" s="692"/>
      <c r="R36" s="693"/>
      <c r="S36" s="92" t="str">
        <f>IF(S34="","",VLOOKUP(S34,'[1]【記載例】シフト記号表（勤務時間帯）'!$C$6:$U$35,19,FALSE))</f>
        <v/>
      </c>
      <c r="T36" s="93">
        <f>IF(T34="","",VLOOKUP(T34,'[1]【記載例】シフト記号表（勤務時間帯）'!$C$6:$U$35,19,FALSE))</f>
        <v>4</v>
      </c>
      <c r="U36" s="93" t="str">
        <f>IF(U34="","",VLOOKUP(U34,'[1]【記載例】シフト記号表（勤務時間帯）'!$C$6:$U$35,19,FALSE))</f>
        <v/>
      </c>
      <c r="V36" s="93" t="str">
        <f>IF(V34="","",VLOOKUP(V34,'[1]【記載例】シフト記号表（勤務時間帯）'!$C$6:$U$35,19,FALSE))</f>
        <v/>
      </c>
      <c r="W36" s="93">
        <f>IF(W34="","",VLOOKUP(W34,'[1]【記載例】シフト記号表（勤務時間帯）'!$C$6:$U$35,19,FALSE))</f>
        <v>4</v>
      </c>
      <c r="X36" s="93" t="str">
        <f>IF(X34="","",VLOOKUP(X34,'[1]【記載例】シフト記号表（勤務時間帯）'!$C$6:$U$35,19,FALSE))</f>
        <v/>
      </c>
      <c r="Y36" s="94">
        <f>IF(Y34="","",VLOOKUP(Y34,'[1]【記載例】シフト記号表（勤務時間帯）'!$C$6:$U$35,19,FALSE))</f>
        <v>4</v>
      </c>
      <c r="Z36" s="92" t="str">
        <f>IF(Z34="","",VLOOKUP(Z34,'[1]【記載例】シフト記号表（勤務時間帯）'!$C$6:$U$35,19,FALSE))</f>
        <v/>
      </c>
      <c r="AA36" s="93">
        <f>IF(AA34="","",VLOOKUP(AA34,'[1]【記載例】シフト記号表（勤務時間帯）'!$C$6:$U$35,19,FALSE))</f>
        <v>4</v>
      </c>
      <c r="AB36" s="93" t="str">
        <f>IF(AB34="","",VLOOKUP(AB34,'[1]【記載例】シフト記号表（勤務時間帯）'!$C$6:$U$35,19,FALSE))</f>
        <v/>
      </c>
      <c r="AC36" s="93" t="str">
        <f>IF(AC34="","",VLOOKUP(AC34,'[1]【記載例】シフト記号表（勤務時間帯）'!$C$6:$U$35,19,FALSE))</f>
        <v/>
      </c>
      <c r="AD36" s="93">
        <f>IF(AD34="","",VLOOKUP(AD34,'[1]【記載例】シフト記号表（勤務時間帯）'!$C$6:$U$35,19,FALSE))</f>
        <v>4</v>
      </c>
      <c r="AE36" s="93" t="str">
        <f>IF(AE34="","",VLOOKUP(AE34,'[1]【記載例】シフト記号表（勤務時間帯）'!$C$6:$U$35,19,FALSE))</f>
        <v/>
      </c>
      <c r="AF36" s="94">
        <f>IF(AF34="","",VLOOKUP(AF34,'[1]【記載例】シフト記号表（勤務時間帯）'!$C$6:$U$35,19,FALSE))</f>
        <v>4</v>
      </c>
      <c r="AG36" s="92" t="str">
        <f>IF(AG34="","",VLOOKUP(AG34,'[1]【記載例】シフト記号表（勤務時間帯）'!$C$6:$U$35,19,FALSE))</f>
        <v/>
      </c>
      <c r="AH36" s="93">
        <f>IF(AH34="","",VLOOKUP(AH34,'[1]【記載例】シフト記号表（勤務時間帯）'!$C$6:$U$35,19,FALSE))</f>
        <v>4</v>
      </c>
      <c r="AI36" s="93" t="str">
        <f>IF(AI34="","",VLOOKUP(AI34,'[1]【記載例】シフト記号表（勤務時間帯）'!$C$6:$U$35,19,FALSE))</f>
        <v/>
      </c>
      <c r="AJ36" s="93" t="str">
        <f>IF(AJ34="","",VLOOKUP(AJ34,'[1]【記載例】シフト記号表（勤務時間帯）'!$C$6:$U$35,19,FALSE))</f>
        <v/>
      </c>
      <c r="AK36" s="93">
        <f>IF(AK34="","",VLOOKUP(AK34,'[1]【記載例】シフト記号表（勤務時間帯）'!$C$6:$U$35,19,FALSE))</f>
        <v>4</v>
      </c>
      <c r="AL36" s="93" t="str">
        <f>IF(AL34="","",VLOOKUP(AL34,'[1]【記載例】シフト記号表（勤務時間帯）'!$C$6:$U$35,19,FALSE))</f>
        <v/>
      </c>
      <c r="AM36" s="94">
        <f>IF(AM34="","",VLOOKUP(AM34,'[1]【記載例】シフト記号表（勤務時間帯）'!$C$6:$U$35,19,FALSE))</f>
        <v>4</v>
      </c>
      <c r="AN36" s="92" t="str">
        <f>IF(AN34="","",VLOOKUP(AN34,'[1]【記載例】シフト記号表（勤務時間帯）'!$C$6:$U$35,19,FALSE))</f>
        <v/>
      </c>
      <c r="AO36" s="93">
        <f>IF(AO34="","",VLOOKUP(AO34,'[1]【記載例】シフト記号表（勤務時間帯）'!$C$6:$U$35,19,FALSE))</f>
        <v>4</v>
      </c>
      <c r="AP36" s="93" t="str">
        <f>IF(AP34="","",VLOOKUP(AP34,'[1]【記載例】シフト記号表（勤務時間帯）'!$C$6:$U$35,19,FALSE))</f>
        <v/>
      </c>
      <c r="AQ36" s="93" t="str">
        <f>IF(AQ34="","",VLOOKUP(AQ34,'[1]【記載例】シフト記号表（勤務時間帯）'!$C$6:$U$35,19,FALSE))</f>
        <v/>
      </c>
      <c r="AR36" s="93">
        <f>IF(AR34="","",VLOOKUP(AR34,'[1]【記載例】シフト記号表（勤務時間帯）'!$C$6:$U$35,19,FALSE))</f>
        <v>4</v>
      </c>
      <c r="AS36" s="93" t="str">
        <f>IF(AS34="","",VLOOKUP(AS34,'[1]【記載例】シフト記号表（勤務時間帯）'!$C$6:$U$35,19,FALSE))</f>
        <v/>
      </c>
      <c r="AT36" s="94">
        <f>IF(AT34="","",VLOOKUP(AT34,'[1]【記載例】シフト記号表（勤務時間帯）'!$C$6:$U$35,19,FALSE))</f>
        <v>4</v>
      </c>
      <c r="AU36" s="92" t="str">
        <f>IF(AU34="","",VLOOKUP(AU34,'[1]【記載例】シフト記号表（勤務時間帯）'!$C$6:$U$35,19,FALSE))</f>
        <v/>
      </c>
      <c r="AV36" s="93" t="str">
        <f>IF(AV34="","",VLOOKUP(AV34,'[1]【記載例】シフト記号表（勤務時間帯）'!$C$6:$U$35,19,FALSE))</f>
        <v/>
      </c>
      <c r="AW36" s="93" t="str">
        <f>IF(AW34="","",VLOOKUP(AW34,'[1]【記載例】シフト記号表（勤務時間帯）'!$C$6:$U$35,19,FALSE))</f>
        <v/>
      </c>
      <c r="AX36" s="682">
        <f>IF($BB$3="４週",SUM(S36:AT36),IF($BB$3="暦月",SUM(S36:AW36),""))</f>
        <v>48</v>
      </c>
      <c r="AY36" s="683"/>
      <c r="AZ36" s="684">
        <f>IF($BB$3="４週",AX36/4,IF($BB$3="暦月",[1]【記載例】認知症対応型通所!AX36/([1]【記載例】認知症対応型通所!$BB$8/7),""))</f>
        <v>12</v>
      </c>
      <c r="BA36" s="685"/>
      <c r="BB36" s="700"/>
      <c r="BC36" s="701"/>
      <c r="BD36" s="701"/>
      <c r="BE36" s="701"/>
      <c r="BF36" s="702"/>
    </row>
    <row r="37" spans="2:58" ht="20.25" customHeight="1">
      <c r="B37" s="824">
        <f>B34+1</f>
        <v>6</v>
      </c>
      <c r="C37" s="634" t="s">
        <v>460</v>
      </c>
      <c r="D37" s="635"/>
      <c r="E37" s="636"/>
      <c r="F37" s="95"/>
      <c r="G37" s="643" t="s">
        <v>457</v>
      </c>
      <c r="H37" s="646" t="s">
        <v>470</v>
      </c>
      <c r="I37" s="647"/>
      <c r="J37" s="647"/>
      <c r="K37" s="648"/>
      <c r="L37" s="653" t="s">
        <v>459</v>
      </c>
      <c r="M37" s="654"/>
      <c r="N37" s="654"/>
      <c r="O37" s="655"/>
      <c r="P37" s="662" t="s">
        <v>449</v>
      </c>
      <c r="Q37" s="663"/>
      <c r="R37" s="664"/>
      <c r="S37" s="84"/>
      <c r="T37" s="85" t="s">
        <v>450</v>
      </c>
      <c r="U37" s="85" t="s">
        <v>450</v>
      </c>
      <c r="V37" s="85"/>
      <c r="W37" s="85"/>
      <c r="X37" s="85" t="s">
        <v>450</v>
      </c>
      <c r="Y37" s="86"/>
      <c r="Z37" s="84"/>
      <c r="AA37" s="85" t="s">
        <v>450</v>
      </c>
      <c r="AB37" s="85" t="s">
        <v>450</v>
      </c>
      <c r="AC37" s="85"/>
      <c r="AD37" s="85"/>
      <c r="AE37" s="85" t="s">
        <v>450</v>
      </c>
      <c r="AF37" s="86"/>
      <c r="AG37" s="84"/>
      <c r="AH37" s="85" t="s">
        <v>450</v>
      </c>
      <c r="AI37" s="85" t="s">
        <v>450</v>
      </c>
      <c r="AJ37" s="85"/>
      <c r="AK37" s="85"/>
      <c r="AL37" s="85" t="s">
        <v>450</v>
      </c>
      <c r="AM37" s="86"/>
      <c r="AN37" s="84"/>
      <c r="AO37" s="85" t="s">
        <v>450</v>
      </c>
      <c r="AP37" s="85" t="s">
        <v>450</v>
      </c>
      <c r="AQ37" s="85"/>
      <c r="AR37" s="85"/>
      <c r="AS37" s="85" t="s">
        <v>450</v>
      </c>
      <c r="AT37" s="86"/>
      <c r="AU37" s="84"/>
      <c r="AV37" s="85"/>
      <c r="AW37" s="85"/>
      <c r="AX37" s="665"/>
      <c r="AY37" s="666"/>
      <c r="AZ37" s="667"/>
      <c r="BA37" s="668"/>
      <c r="BB37" s="694" t="s">
        <v>454</v>
      </c>
      <c r="BC37" s="695"/>
      <c r="BD37" s="695"/>
      <c r="BE37" s="695"/>
      <c r="BF37" s="696"/>
    </row>
    <row r="38" spans="2:58" ht="20.25" customHeight="1">
      <c r="B38" s="824"/>
      <c r="C38" s="637"/>
      <c r="D38" s="638"/>
      <c r="E38" s="639"/>
      <c r="F38" s="87"/>
      <c r="G38" s="644"/>
      <c r="H38" s="649"/>
      <c r="I38" s="647"/>
      <c r="J38" s="647"/>
      <c r="K38" s="648"/>
      <c r="L38" s="656"/>
      <c r="M38" s="657"/>
      <c r="N38" s="657"/>
      <c r="O38" s="658"/>
      <c r="P38" s="672" t="s">
        <v>452</v>
      </c>
      <c r="Q38" s="673"/>
      <c r="R38" s="674"/>
      <c r="S38" s="88" t="str">
        <f>IF(S37="","",VLOOKUP(S37,'[1]【記載例】シフト記号表（勤務時間帯）'!$C$6:$K$35,9,FALSE))</f>
        <v/>
      </c>
      <c r="T38" s="89">
        <f>IF(T37="","",VLOOKUP(T37,'[1]【記載例】シフト記号表（勤務時間帯）'!$C$6:$K$35,9,FALSE))</f>
        <v>8</v>
      </c>
      <c r="U38" s="89">
        <f>IF(U37="","",VLOOKUP(U37,'[1]【記載例】シフト記号表（勤務時間帯）'!$C$6:$K$35,9,FALSE))</f>
        <v>8</v>
      </c>
      <c r="V38" s="89" t="str">
        <f>IF(V37="","",VLOOKUP(V37,'[1]【記載例】シフト記号表（勤務時間帯）'!$C$6:$K$35,9,FALSE))</f>
        <v/>
      </c>
      <c r="W38" s="89" t="str">
        <f>IF(W37="","",VLOOKUP(W37,'[1]【記載例】シフト記号表（勤務時間帯）'!$C$6:$K$35,9,FALSE))</f>
        <v/>
      </c>
      <c r="X38" s="89">
        <f>IF(X37="","",VLOOKUP(X37,'[1]【記載例】シフト記号表（勤務時間帯）'!$C$6:$K$35,9,FALSE))</f>
        <v>8</v>
      </c>
      <c r="Y38" s="90" t="str">
        <f>IF(Y37="","",VLOOKUP(Y37,'[1]【記載例】シフト記号表（勤務時間帯）'!$C$6:$K$35,9,FALSE))</f>
        <v/>
      </c>
      <c r="Z38" s="88" t="str">
        <f>IF(Z37="","",VLOOKUP(Z37,'[1]【記載例】シフト記号表（勤務時間帯）'!$C$6:$K$35,9,FALSE))</f>
        <v/>
      </c>
      <c r="AA38" s="89">
        <f>IF(AA37="","",VLOOKUP(AA37,'[1]【記載例】シフト記号表（勤務時間帯）'!$C$6:$K$35,9,FALSE))</f>
        <v>8</v>
      </c>
      <c r="AB38" s="89">
        <f>IF(AB37="","",VLOOKUP(AB37,'[1]【記載例】シフト記号表（勤務時間帯）'!$C$6:$K$35,9,FALSE))</f>
        <v>8</v>
      </c>
      <c r="AC38" s="89" t="str">
        <f>IF(AC37="","",VLOOKUP(AC37,'[1]【記載例】シフト記号表（勤務時間帯）'!$C$6:$K$35,9,FALSE))</f>
        <v/>
      </c>
      <c r="AD38" s="89" t="str">
        <f>IF(AD37="","",VLOOKUP(AD37,'[1]【記載例】シフト記号表（勤務時間帯）'!$C$6:$K$35,9,FALSE))</f>
        <v/>
      </c>
      <c r="AE38" s="89">
        <f>IF(AE37="","",VLOOKUP(AE37,'[1]【記載例】シフト記号表（勤務時間帯）'!$C$6:$K$35,9,FALSE))</f>
        <v>8</v>
      </c>
      <c r="AF38" s="90" t="str">
        <f>IF(AF37="","",VLOOKUP(AF37,'[1]【記載例】シフト記号表（勤務時間帯）'!$C$6:$K$35,9,FALSE))</f>
        <v/>
      </c>
      <c r="AG38" s="88" t="str">
        <f>IF(AG37="","",VLOOKUP(AG37,'[1]【記載例】シフト記号表（勤務時間帯）'!$C$6:$K$35,9,FALSE))</f>
        <v/>
      </c>
      <c r="AH38" s="89">
        <f>IF(AH37="","",VLOOKUP(AH37,'[1]【記載例】シフト記号表（勤務時間帯）'!$C$6:$K$35,9,FALSE))</f>
        <v>8</v>
      </c>
      <c r="AI38" s="89">
        <f>IF(AI37="","",VLOOKUP(AI37,'[1]【記載例】シフト記号表（勤務時間帯）'!$C$6:$K$35,9,FALSE))</f>
        <v>8</v>
      </c>
      <c r="AJ38" s="89" t="str">
        <f>IF(AJ37="","",VLOOKUP(AJ37,'[1]【記載例】シフト記号表（勤務時間帯）'!$C$6:$K$35,9,FALSE))</f>
        <v/>
      </c>
      <c r="AK38" s="89" t="str">
        <f>IF(AK37="","",VLOOKUP(AK37,'[1]【記載例】シフト記号表（勤務時間帯）'!$C$6:$K$35,9,FALSE))</f>
        <v/>
      </c>
      <c r="AL38" s="89">
        <f>IF(AL37="","",VLOOKUP(AL37,'[1]【記載例】シフト記号表（勤務時間帯）'!$C$6:$K$35,9,FALSE))</f>
        <v>8</v>
      </c>
      <c r="AM38" s="90" t="str">
        <f>IF(AM37="","",VLOOKUP(AM37,'[1]【記載例】シフト記号表（勤務時間帯）'!$C$6:$K$35,9,FALSE))</f>
        <v/>
      </c>
      <c r="AN38" s="88" t="str">
        <f>IF(AN37="","",VLOOKUP(AN37,'[1]【記載例】シフト記号表（勤務時間帯）'!$C$6:$K$35,9,FALSE))</f>
        <v/>
      </c>
      <c r="AO38" s="89">
        <f>IF(AO37="","",VLOOKUP(AO37,'[1]【記載例】シフト記号表（勤務時間帯）'!$C$6:$K$35,9,FALSE))</f>
        <v>8</v>
      </c>
      <c r="AP38" s="89">
        <f>IF(AP37="","",VLOOKUP(AP37,'[1]【記載例】シフト記号表（勤務時間帯）'!$C$6:$K$35,9,FALSE))</f>
        <v>8</v>
      </c>
      <c r="AQ38" s="89" t="str">
        <f>IF(AQ37="","",VLOOKUP(AQ37,'[1]【記載例】シフト記号表（勤務時間帯）'!$C$6:$K$35,9,FALSE))</f>
        <v/>
      </c>
      <c r="AR38" s="89" t="str">
        <f>IF(AR37="","",VLOOKUP(AR37,'[1]【記載例】シフト記号表（勤務時間帯）'!$C$6:$K$35,9,FALSE))</f>
        <v/>
      </c>
      <c r="AS38" s="89">
        <f>IF(AS37="","",VLOOKUP(AS37,'[1]【記載例】シフト記号表（勤務時間帯）'!$C$6:$K$35,9,FALSE))</f>
        <v>8</v>
      </c>
      <c r="AT38" s="90" t="str">
        <f>IF(AT37="","",VLOOKUP(AT37,'[1]【記載例】シフト記号表（勤務時間帯）'!$C$6:$K$35,9,FALSE))</f>
        <v/>
      </c>
      <c r="AU38" s="88" t="str">
        <f>IF(AU37="","",VLOOKUP(AU37,'[1]【記載例】シフト記号表（勤務時間帯）'!$C$6:$K$35,9,FALSE))</f>
        <v/>
      </c>
      <c r="AV38" s="89" t="str">
        <f>IF(AV37="","",VLOOKUP(AV37,'[1]【記載例】シフト記号表（勤務時間帯）'!$C$6:$K$35,9,FALSE))</f>
        <v/>
      </c>
      <c r="AW38" s="89" t="str">
        <f>IF(AW37="","",VLOOKUP(AW37,'[1]【記載例】シフト記号表（勤務時間帯）'!$C$6:$K$35,9,FALSE))</f>
        <v/>
      </c>
      <c r="AX38" s="675">
        <f>IF($BB$3="４週",SUM(S38:AT38),IF($BB$3="暦月",SUM(S38:AW38),""))</f>
        <v>96</v>
      </c>
      <c r="AY38" s="676"/>
      <c r="AZ38" s="677">
        <f>IF($BB$3="４週",AX38/4,IF($BB$3="暦月",[1]【記載例】認知症対応型通所!AX38/([1]【記載例】認知症対応型通所!$BB$8/7),""))</f>
        <v>24</v>
      </c>
      <c r="BA38" s="678"/>
      <c r="BB38" s="697"/>
      <c r="BC38" s="698"/>
      <c r="BD38" s="698"/>
      <c r="BE38" s="698"/>
      <c r="BF38" s="699"/>
    </row>
    <row r="39" spans="2:58" ht="20.25" customHeight="1">
      <c r="B39" s="824"/>
      <c r="C39" s="640"/>
      <c r="D39" s="641"/>
      <c r="E39" s="642"/>
      <c r="F39" s="87" t="str">
        <f>C37</f>
        <v>介護職員</v>
      </c>
      <c r="G39" s="686"/>
      <c r="H39" s="649"/>
      <c r="I39" s="647"/>
      <c r="J39" s="647"/>
      <c r="K39" s="648"/>
      <c r="L39" s="687"/>
      <c r="M39" s="688"/>
      <c r="N39" s="688"/>
      <c r="O39" s="689"/>
      <c r="P39" s="691" t="s">
        <v>453</v>
      </c>
      <c r="Q39" s="692"/>
      <c r="R39" s="693"/>
      <c r="S39" s="92" t="str">
        <f>IF(S37="","",VLOOKUP(S37,'[1]【記載例】シフト記号表（勤務時間帯）'!$C$6:$U$35,19,FALSE))</f>
        <v/>
      </c>
      <c r="T39" s="93">
        <f>IF(T37="","",VLOOKUP(T37,'[1]【記載例】シフト記号表（勤務時間帯）'!$C$6:$U$35,19,FALSE))</f>
        <v>7</v>
      </c>
      <c r="U39" s="93">
        <f>IF(U37="","",VLOOKUP(U37,'[1]【記載例】シフト記号表（勤務時間帯）'!$C$6:$U$35,19,FALSE))</f>
        <v>7</v>
      </c>
      <c r="V39" s="93" t="str">
        <f>IF(V37="","",VLOOKUP(V37,'[1]【記載例】シフト記号表（勤務時間帯）'!$C$6:$U$35,19,FALSE))</f>
        <v/>
      </c>
      <c r="W39" s="93" t="str">
        <f>IF(W37="","",VLOOKUP(W37,'[1]【記載例】シフト記号表（勤務時間帯）'!$C$6:$U$35,19,FALSE))</f>
        <v/>
      </c>
      <c r="X39" s="93">
        <f>IF(X37="","",VLOOKUP(X37,'[1]【記載例】シフト記号表（勤務時間帯）'!$C$6:$U$35,19,FALSE))</f>
        <v>7</v>
      </c>
      <c r="Y39" s="94" t="str">
        <f>IF(Y37="","",VLOOKUP(Y37,'[1]【記載例】シフト記号表（勤務時間帯）'!$C$6:$U$35,19,FALSE))</f>
        <v/>
      </c>
      <c r="Z39" s="92" t="str">
        <f>IF(Z37="","",VLOOKUP(Z37,'[1]【記載例】シフト記号表（勤務時間帯）'!$C$6:$U$35,19,FALSE))</f>
        <v/>
      </c>
      <c r="AA39" s="93">
        <f>IF(AA37="","",VLOOKUP(AA37,'[1]【記載例】シフト記号表（勤務時間帯）'!$C$6:$U$35,19,FALSE))</f>
        <v>7</v>
      </c>
      <c r="AB39" s="93">
        <f>IF(AB37="","",VLOOKUP(AB37,'[1]【記載例】シフト記号表（勤務時間帯）'!$C$6:$U$35,19,FALSE))</f>
        <v>7</v>
      </c>
      <c r="AC39" s="93" t="str">
        <f>IF(AC37="","",VLOOKUP(AC37,'[1]【記載例】シフト記号表（勤務時間帯）'!$C$6:$U$35,19,FALSE))</f>
        <v/>
      </c>
      <c r="AD39" s="93" t="str">
        <f>IF(AD37="","",VLOOKUP(AD37,'[1]【記載例】シフト記号表（勤務時間帯）'!$C$6:$U$35,19,FALSE))</f>
        <v/>
      </c>
      <c r="AE39" s="93">
        <f>IF(AE37="","",VLOOKUP(AE37,'[1]【記載例】シフト記号表（勤務時間帯）'!$C$6:$U$35,19,FALSE))</f>
        <v>7</v>
      </c>
      <c r="AF39" s="94" t="str">
        <f>IF(AF37="","",VLOOKUP(AF37,'[1]【記載例】シフト記号表（勤務時間帯）'!$C$6:$U$35,19,FALSE))</f>
        <v/>
      </c>
      <c r="AG39" s="92" t="str">
        <f>IF(AG37="","",VLOOKUP(AG37,'[1]【記載例】シフト記号表（勤務時間帯）'!$C$6:$U$35,19,FALSE))</f>
        <v/>
      </c>
      <c r="AH39" s="93">
        <f>IF(AH37="","",VLOOKUP(AH37,'[1]【記載例】シフト記号表（勤務時間帯）'!$C$6:$U$35,19,FALSE))</f>
        <v>7</v>
      </c>
      <c r="AI39" s="93">
        <f>IF(AI37="","",VLOOKUP(AI37,'[1]【記載例】シフト記号表（勤務時間帯）'!$C$6:$U$35,19,FALSE))</f>
        <v>7</v>
      </c>
      <c r="AJ39" s="93" t="str">
        <f>IF(AJ37="","",VLOOKUP(AJ37,'[1]【記載例】シフト記号表（勤務時間帯）'!$C$6:$U$35,19,FALSE))</f>
        <v/>
      </c>
      <c r="AK39" s="93" t="str">
        <f>IF(AK37="","",VLOOKUP(AK37,'[1]【記載例】シフト記号表（勤務時間帯）'!$C$6:$U$35,19,FALSE))</f>
        <v/>
      </c>
      <c r="AL39" s="93">
        <f>IF(AL37="","",VLOOKUP(AL37,'[1]【記載例】シフト記号表（勤務時間帯）'!$C$6:$U$35,19,FALSE))</f>
        <v>7</v>
      </c>
      <c r="AM39" s="94" t="str">
        <f>IF(AM37="","",VLOOKUP(AM37,'[1]【記載例】シフト記号表（勤務時間帯）'!$C$6:$U$35,19,FALSE))</f>
        <v/>
      </c>
      <c r="AN39" s="92" t="str">
        <f>IF(AN37="","",VLOOKUP(AN37,'[1]【記載例】シフト記号表（勤務時間帯）'!$C$6:$U$35,19,FALSE))</f>
        <v/>
      </c>
      <c r="AO39" s="93">
        <f>IF(AO37="","",VLOOKUP(AO37,'[1]【記載例】シフト記号表（勤務時間帯）'!$C$6:$U$35,19,FALSE))</f>
        <v>7</v>
      </c>
      <c r="AP39" s="93">
        <f>IF(AP37="","",VLOOKUP(AP37,'[1]【記載例】シフト記号表（勤務時間帯）'!$C$6:$U$35,19,FALSE))</f>
        <v>7</v>
      </c>
      <c r="AQ39" s="93" t="str">
        <f>IF(AQ37="","",VLOOKUP(AQ37,'[1]【記載例】シフト記号表（勤務時間帯）'!$C$6:$U$35,19,FALSE))</f>
        <v/>
      </c>
      <c r="AR39" s="93" t="str">
        <f>IF(AR37="","",VLOOKUP(AR37,'[1]【記載例】シフト記号表（勤務時間帯）'!$C$6:$U$35,19,FALSE))</f>
        <v/>
      </c>
      <c r="AS39" s="93">
        <f>IF(AS37="","",VLOOKUP(AS37,'[1]【記載例】シフト記号表（勤務時間帯）'!$C$6:$U$35,19,FALSE))</f>
        <v>7</v>
      </c>
      <c r="AT39" s="94" t="str">
        <f>IF(AT37="","",VLOOKUP(AT37,'[1]【記載例】シフト記号表（勤務時間帯）'!$C$6:$U$35,19,FALSE))</f>
        <v/>
      </c>
      <c r="AU39" s="92" t="str">
        <f>IF(AU37="","",VLOOKUP(AU37,'[1]【記載例】シフト記号表（勤務時間帯）'!$C$6:$U$35,19,FALSE))</f>
        <v/>
      </c>
      <c r="AV39" s="93" t="str">
        <f>IF(AV37="","",VLOOKUP(AV37,'[1]【記載例】シフト記号表（勤務時間帯）'!$C$6:$U$35,19,FALSE))</f>
        <v/>
      </c>
      <c r="AW39" s="93" t="str">
        <f>IF(AW37="","",VLOOKUP(AW37,'[1]【記載例】シフト記号表（勤務時間帯）'!$C$6:$U$35,19,FALSE))</f>
        <v/>
      </c>
      <c r="AX39" s="682">
        <f>IF($BB$3="４週",SUM(S39:AT39),IF($BB$3="暦月",SUM(S39:AW39),""))</f>
        <v>84</v>
      </c>
      <c r="AY39" s="683"/>
      <c r="AZ39" s="684">
        <f>IF($BB$3="４週",AX39/4,IF($BB$3="暦月",[1]【記載例】認知症対応型通所!AX39/([1]【記載例】認知症対応型通所!$BB$8/7),""))</f>
        <v>21</v>
      </c>
      <c r="BA39" s="685"/>
      <c r="BB39" s="700"/>
      <c r="BC39" s="701"/>
      <c r="BD39" s="701"/>
      <c r="BE39" s="701"/>
      <c r="BF39" s="702"/>
    </row>
    <row r="40" spans="2:58" ht="20.25" customHeight="1">
      <c r="B40" s="824">
        <f>B37+1</f>
        <v>7</v>
      </c>
      <c r="C40" s="634" t="s">
        <v>460</v>
      </c>
      <c r="D40" s="635"/>
      <c r="E40" s="636"/>
      <c r="F40" s="95"/>
      <c r="G40" s="643" t="s">
        <v>457</v>
      </c>
      <c r="H40" s="646" t="s">
        <v>470</v>
      </c>
      <c r="I40" s="647"/>
      <c r="J40" s="647"/>
      <c r="K40" s="648"/>
      <c r="L40" s="653" t="s">
        <v>471</v>
      </c>
      <c r="M40" s="654"/>
      <c r="N40" s="654"/>
      <c r="O40" s="655"/>
      <c r="P40" s="662" t="s">
        <v>449</v>
      </c>
      <c r="Q40" s="663"/>
      <c r="R40" s="664"/>
      <c r="S40" s="84"/>
      <c r="T40" s="85"/>
      <c r="U40" s="85"/>
      <c r="V40" s="85"/>
      <c r="W40" s="85"/>
      <c r="X40" s="85"/>
      <c r="Y40" s="86" t="s">
        <v>450</v>
      </c>
      <c r="Z40" s="84"/>
      <c r="AA40" s="85"/>
      <c r="AB40" s="85"/>
      <c r="AC40" s="85"/>
      <c r="AD40" s="85"/>
      <c r="AE40" s="85"/>
      <c r="AF40" s="86" t="s">
        <v>450</v>
      </c>
      <c r="AG40" s="84"/>
      <c r="AH40" s="85"/>
      <c r="AI40" s="85"/>
      <c r="AJ40" s="85"/>
      <c r="AK40" s="85"/>
      <c r="AL40" s="85"/>
      <c r="AM40" s="86" t="s">
        <v>450</v>
      </c>
      <c r="AN40" s="84"/>
      <c r="AO40" s="85"/>
      <c r="AP40" s="85"/>
      <c r="AQ40" s="85"/>
      <c r="AR40" s="85"/>
      <c r="AS40" s="85"/>
      <c r="AT40" s="86" t="s">
        <v>450</v>
      </c>
      <c r="AU40" s="84"/>
      <c r="AV40" s="85"/>
      <c r="AW40" s="85"/>
      <c r="AX40" s="665"/>
      <c r="AY40" s="666"/>
      <c r="AZ40" s="667"/>
      <c r="BA40" s="668"/>
      <c r="BB40" s="694" t="s">
        <v>472</v>
      </c>
      <c r="BC40" s="695"/>
      <c r="BD40" s="695"/>
      <c r="BE40" s="695"/>
      <c r="BF40" s="696"/>
    </row>
    <row r="41" spans="2:58" ht="20.25" customHeight="1">
      <c r="B41" s="824"/>
      <c r="C41" s="637"/>
      <c r="D41" s="638"/>
      <c r="E41" s="639"/>
      <c r="F41" s="87"/>
      <c r="G41" s="644"/>
      <c r="H41" s="649"/>
      <c r="I41" s="647"/>
      <c r="J41" s="647"/>
      <c r="K41" s="648"/>
      <c r="L41" s="656"/>
      <c r="M41" s="657"/>
      <c r="N41" s="657"/>
      <c r="O41" s="658"/>
      <c r="P41" s="672" t="s">
        <v>452</v>
      </c>
      <c r="Q41" s="673"/>
      <c r="R41" s="674"/>
      <c r="S41" s="88" t="str">
        <f>IF(S40="","",VLOOKUP(S40,'[1]【記載例】シフト記号表（勤務時間帯）'!$C$6:$K$35,9,FALSE))</f>
        <v/>
      </c>
      <c r="T41" s="89" t="str">
        <f>IF(T40="","",VLOOKUP(T40,'[1]【記載例】シフト記号表（勤務時間帯）'!$C$6:$K$35,9,FALSE))</f>
        <v/>
      </c>
      <c r="U41" s="89" t="str">
        <f>IF(U40="","",VLOOKUP(U40,'[1]【記載例】シフト記号表（勤務時間帯）'!$C$6:$K$35,9,FALSE))</f>
        <v/>
      </c>
      <c r="V41" s="89" t="str">
        <f>IF(V40="","",VLOOKUP(V40,'[1]【記載例】シフト記号表（勤務時間帯）'!$C$6:$K$35,9,FALSE))</f>
        <v/>
      </c>
      <c r="W41" s="89" t="str">
        <f>IF(W40="","",VLOOKUP(W40,'[1]【記載例】シフト記号表（勤務時間帯）'!$C$6:$K$35,9,FALSE))</f>
        <v/>
      </c>
      <c r="X41" s="89" t="str">
        <f>IF(X40="","",VLOOKUP(X40,'[1]【記載例】シフト記号表（勤務時間帯）'!$C$6:$K$35,9,FALSE))</f>
        <v/>
      </c>
      <c r="Y41" s="90">
        <f>IF(Y40="","",VLOOKUP(Y40,'[1]【記載例】シフト記号表（勤務時間帯）'!$C$6:$K$35,9,FALSE))</f>
        <v>8</v>
      </c>
      <c r="Z41" s="88" t="str">
        <f>IF(Z40="","",VLOOKUP(Z40,'[1]【記載例】シフト記号表（勤務時間帯）'!$C$6:$K$35,9,FALSE))</f>
        <v/>
      </c>
      <c r="AA41" s="89" t="str">
        <f>IF(AA40="","",VLOOKUP(AA40,'[1]【記載例】シフト記号表（勤務時間帯）'!$C$6:$K$35,9,FALSE))</f>
        <v/>
      </c>
      <c r="AB41" s="89" t="str">
        <f>IF(AB40="","",VLOOKUP(AB40,'[1]【記載例】シフト記号表（勤務時間帯）'!$C$6:$K$35,9,FALSE))</f>
        <v/>
      </c>
      <c r="AC41" s="89" t="str">
        <f>IF(AC40="","",VLOOKUP(AC40,'[1]【記載例】シフト記号表（勤務時間帯）'!$C$6:$K$35,9,FALSE))</f>
        <v/>
      </c>
      <c r="AD41" s="89" t="str">
        <f>IF(AD40="","",VLOOKUP(AD40,'[1]【記載例】シフト記号表（勤務時間帯）'!$C$6:$K$35,9,FALSE))</f>
        <v/>
      </c>
      <c r="AE41" s="89" t="str">
        <f>IF(AE40="","",VLOOKUP(AE40,'[1]【記載例】シフト記号表（勤務時間帯）'!$C$6:$K$35,9,FALSE))</f>
        <v/>
      </c>
      <c r="AF41" s="90">
        <f>IF(AF40="","",VLOOKUP(AF40,'[1]【記載例】シフト記号表（勤務時間帯）'!$C$6:$K$35,9,FALSE))</f>
        <v>8</v>
      </c>
      <c r="AG41" s="88" t="str">
        <f>IF(AG40="","",VLOOKUP(AG40,'[1]【記載例】シフト記号表（勤務時間帯）'!$C$6:$K$35,9,FALSE))</f>
        <v/>
      </c>
      <c r="AH41" s="89" t="str">
        <f>IF(AH40="","",VLOOKUP(AH40,'[1]【記載例】シフト記号表（勤務時間帯）'!$C$6:$K$35,9,FALSE))</f>
        <v/>
      </c>
      <c r="AI41" s="89" t="str">
        <f>IF(AI40="","",VLOOKUP(AI40,'[1]【記載例】シフト記号表（勤務時間帯）'!$C$6:$K$35,9,FALSE))</f>
        <v/>
      </c>
      <c r="AJ41" s="89" t="str">
        <f>IF(AJ40="","",VLOOKUP(AJ40,'[1]【記載例】シフト記号表（勤務時間帯）'!$C$6:$K$35,9,FALSE))</f>
        <v/>
      </c>
      <c r="AK41" s="89" t="str">
        <f>IF(AK40="","",VLOOKUP(AK40,'[1]【記載例】シフト記号表（勤務時間帯）'!$C$6:$K$35,9,FALSE))</f>
        <v/>
      </c>
      <c r="AL41" s="89" t="str">
        <f>IF(AL40="","",VLOOKUP(AL40,'[1]【記載例】シフト記号表（勤務時間帯）'!$C$6:$K$35,9,FALSE))</f>
        <v/>
      </c>
      <c r="AM41" s="90">
        <f>IF(AM40="","",VLOOKUP(AM40,'[1]【記載例】シフト記号表（勤務時間帯）'!$C$6:$K$35,9,FALSE))</f>
        <v>8</v>
      </c>
      <c r="AN41" s="88" t="str">
        <f>IF(AN40="","",VLOOKUP(AN40,'[1]【記載例】シフト記号表（勤務時間帯）'!$C$6:$K$35,9,FALSE))</f>
        <v/>
      </c>
      <c r="AO41" s="89" t="str">
        <f>IF(AO40="","",VLOOKUP(AO40,'[1]【記載例】シフト記号表（勤務時間帯）'!$C$6:$K$35,9,FALSE))</f>
        <v/>
      </c>
      <c r="AP41" s="89" t="str">
        <f>IF(AP40="","",VLOOKUP(AP40,'[1]【記載例】シフト記号表（勤務時間帯）'!$C$6:$K$35,9,FALSE))</f>
        <v/>
      </c>
      <c r="AQ41" s="89" t="str">
        <f>IF(AQ40="","",VLOOKUP(AQ40,'[1]【記載例】シフト記号表（勤務時間帯）'!$C$6:$K$35,9,FALSE))</f>
        <v/>
      </c>
      <c r="AR41" s="89" t="str">
        <f>IF(AR40="","",VLOOKUP(AR40,'[1]【記載例】シフト記号表（勤務時間帯）'!$C$6:$K$35,9,FALSE))</f>
        <v/>
      </c>
      <c r="AS41" s="89" t="str">
        <f>IF(AS40="","",VLOOKUP(AS40,'[1]【記載例】シフト記号表（勤務時間帯）'!$C$6:$K$35,9,FALSE))</f>
        <v/>
      </c>
      <c r="AT41" s="90">
        <f>IF(AT40="","",VLOOKUP(AT40,'[1]【記載例】シフト記号表（勤務時間帯）'!$C$6:$K$35,9,FALSE))</f>
        <v>8</v>
      </c>
      <c r="AU41" s="88" t="str">
        <f>IF(AU40="","",VLOOKUP(AU40,'[1]【記載例】シフト記号表（勤務時間帯）'!$C$6:$K$35,9,FALSE))</f>
        <v/>
      </c>
      <c r="AV41" s="89" t="str">
        <f>IF(AV40="","",VLOOKUP(AV40,'[1]【記載例】シフト記号表（勤務時間帯）'!$C$6:$K$35,9,FALSE))</f>
        <v/>
      </c>
      <c r="AW41" s="89" t="str">
        <f>IF(AW40="","",VLOOKUP(AW40,'[1]【記載例】シフト記号表（勤務時間帯）'!$C$6:$K$35,9,FALSE))</f>
        <v/>
      </c>
      <c r="AX41" s="675">
        <f>IF($BB$3="４週",SUM(S41:AT41),IF($BB$3="暦月",SUM(S41:AW41),""))</f>
        <v>32</v>
      </c>
      <c r="AY41" s="676"/>
      <c r="AZ41" s="677">
        <f>IF($BB$3="４週",AX41/4,IF($BB$3="暦月",[1]【記載例】認知症対応型通所!AX41/([1]【記載例】認知症対応型通所!$BB$8/7),""))</f>
        <v>8</v>
      </c>
      <c r="BA41" s="678"/>
      <c r="BB41" s="697"/>
      <c r="BC41" s="698"/>
      <c r="BD41" s="698"/>
      <c r="BE41" s="698"/>
      <c r="BF41" s="699"/>
    </row>
    <row r="42" spans="2:58" ht="20.25" customHeight="1">
      <c r="B42" s="824"/>
      <c r="C42" s="640"/>
      <c r="D42" s="641"/>
      <c r="E42" s="642"/>
      <c r="F42" s="87" t="str">
        <f>C40</f>
        <v>介護職員</v>
      </c>
      <c r="G42" s="686"/>
      <c r="H42" s="649"/>
      <c r="I42" s="647"/>
      <c r="J42" s="647"/>
      <c r="K42" s="648"/>
      <c r="L42" s="687"/>
      <c r="M42" s="688"/>
      <c r="N42" s="688"/>
      <c r="O42" s="689"/>
      <c r="P42" s="691" t="s">
        <v>453</v>
      </c>
      <c r="Q42" s="692"/>
      <c r="R42" s="693"/>
      <c r="S42" s="92" t="str">
        <f>IF(S40="","",VLOOKUP(S40,'[1]【記載例】シフト記号表（勤務時間帯）'!$C$6:$U$35,19,FALSE))</f>
        <v/>
      </c>
      <c r="T42" s="93" t="str">
        <f>IF(T40="","",VLOOKUP(T40,'[1]【記載例】シフト記号表（勤務時間帯）'!$C$6:$U$35,19,FALSE))</f>
        <v/>
      </c>
      <c r="U42" s="93" t="str">
        <f>IF(U40="","",VLOOKUP(U40,'[1]【記載例】シフト記号表（勤務時間帯）'!$C$6:$U$35,19,FALSE))</f>
        <v/>
      </c>
      <c r="V42" s="93" t="str">
        <f>IF(V40="","",VLOOKUP(V40,'[1]【記載例】シフト記号表（勤務時間帯）'!$C$6:$U$35,19,FALSE))</f>
        <v/>
      </c>
      <c r="W42" s="93" t="str">
        <f>IF(W40="","",VLOOKUP(W40,'[1]【記載例】シフト記号表（勤務時間帯）'!$C$6:$U$35,19,FALSE))</f>
        <v/>
      </c>
      <c r="X42" s="93" t="str">
        <f>IF(X40="","",VLOOKUP(X40,'[1]【記載例】シフト記号表（勤務時間帯）'!$C$6:$U$35,19,FALSE))</f>
        <v/>
      </c>
      <c r="Y42" s="94">
        <f>IF(Y40="","",VLOOKUP(Y40,'[1]【記載例】シフト記号表（勤務時間帯）'!$C$6:$U$35,19,FALSE))</f>
        <v>7</v>
      </c>
      <c r="Z42" s="92" t="str">
        <f>IF(Z40="","",VLOOKUP(Z40,'[1]【記載例】シフト記号表（勤務時間帯）'!$C$6:$U$35,19,FALSE))</f>
        <v/>
      </c>
      <c r="AA42" s="93" t="str">
        <f>IF(AA40="","",VLOOKUP(AA40,'[1]【記載例】シフト記号表（勤務時間帯）'!$C$6:$U$35,19,FALSE))</f>
        <v/>
      </c>
      <c r="AB42" s="93" t="str">
        <f>IF(AB40="","",VLOOKUP(AB40,'[1]【記載例】シフト記号表（勤務時間帯）'!$C$6:$U$35,19,FALSE))</f>
        <v/>
      </c>
      <c r="AC42" s="93" t="str">
        <f>IF(AC40="","",VLOOKUP(AC40,'[1]【記載例】シフト記号表（勤務時間帯）'!$C$6:$U$35,19,FALSE))</f>
        <v/>
      </c>
      <c r="AD42" s="93" t="str">
        <f>IF(AD40="","",VLOOKUP(AD40,'[1]【記載例】シフト記号表（勤務時間帯）'!$C$6:$U$35,19,FALSE))</f>
        <v/>
      </c>
      <c r="AE42" s="93" t="str">
        <f>IF(AE40="","",VLOOKUP(AE40,'[1]【記載例】シフト記号表（勤務時間帯）'!$C$6:$U$35,19,FALSE))</f>
        <v/>
      </c>
      <c r="AF42" s="94">
        <f>IF(AF40="","",VLOOKUP(AF40,'[1]【記載例】シフト記号表（勤務時間帯）'!$C$6:$U$35,19,FALSE))</f>
        <v>7</v>
      </c>
      <c r="AG42" s="92" t="str">
        <f>IF(AG40="","",VLOOKUP(AG40,'[1]【記載例】シフト記号表（勤務時間帯）'!$C$6:$U$35,19,FALSE))</f>
        <v/>
      </c>
      <c r="AH42" s="93" t="str">
        <f>IF(AH40="","",VLOOKUP(AH40,'[1]【記載例】シフト記号表（勤務時間帯）'!$C$6:$U$35,19,FALSE))</f>
        <v/>
      </c>
      <c r="AI42" s="93" t="str">
        <f>IF(AI40="","",VLOOKUP(AI40,'[1]【記載例】シフト記号表（勤務時間帯）'!$C$6:$U$35,19,FALSE))</f>
        <v/>
      </c>
      <c r="AJ42" s="93" t="str">
        <f>IF(AJ40="","",VLOOKUP(AJ40,'[1]【記載例】シフト記号表（勤務時間帯）'!$C$6:$U$35,19,FALSE))</f>
        <v/>
      </c>
      <c r="AK42" s="93" t="str">
        <f>IF(AK40="","",VLOOKUP(AK40,'[1]【記載例】シフト記号表（勤務時間帯）'!$C$6:$U$35,19,FALSE))</f>
        <v/>
      </c>
      <c r="AL42" s="93" t="str">
        <f>IF(AL40="","",VLOOKUP(AL40,'[1]【記載例】シフト記号表（勤務時間帯）'!$C$6:$U$35,19,FALSE))</f>
        <v/>
      </c>
      <c r="AM42" s="94">
        <f>IF(AM40="","",VLOOKUP(AM40,'[1]【記載例】シフト記号表（勤務時間帯）'!$C$6:$U$35,19,FALSE))</f>
        <v>7</v>
      </c>
      <c r="AN42" s="92" t="str">
        <f>IF(AN40="","",VLOOKUP(AN40,'[1]【記載例】シフト記号表（勤務時間帯）'!$C$6:$U$35,19,FALSE))</f>
        <v/>
      </c>
      <c r="AO42" s="93" t="str">
        <f>IF(AO40="","",VLOOKUP(AO40,'[1]【記載例】シフト記号表（勤務時間帯）'!$C$6:$U$35,19,FALSE))</f>
        <v/>
      </c>
      <c r="AP42" s="93" t="str">
        <f>IF(AP40="","",VLOOKUP(AP40,'[1]【記載例】シフト記号表（勤務時間帯）'!$C$6:$U$35,19,FALSE))</f>
        <v/>
      </c>
      <c r="AQ42" s="93" t="str">
        <f>IF(AQ40="","",VLOOKUP(AQ40,'[1]【記載例】シフト記号表（勤務時間帯）'!$C$6:$U$35,19,FALSE))</f>
        <v/>
      </c>
      <c r="AR42" s="93" t="str">
        <f>IF(AR40="","",VLOOKUP(AR40,'[1]【記載例】シフト記号表（勤務時間帯）'!$C$6:$U$35,19,FALSE))</f>
        <v/>
      </c>
      <c r="AS42" s="93" t="str">
        <f>IF(AS40="","",VLOOKUP(AS40,'[1]【記載例】シフト記号表（勤務時間帯）'!$C$6:$U$35,19,FALSE))</f>
        <v/>
      </c>
      <c r="AT42" s="94">
        <f>IF(AT40="","",VLOOKUP(AT40,'[1]【記載例】シフト記号表（勤務時間帯）'!$C$6:$U$35,19,FALSE))</f>
        <v>7</v>
      </c>
      <c r="AU42" s="92" t="str">
        <f>IF(AU40="","",VLOOKUP(AU40,'[1]【記載例】シフト記号表（勤務時間帯）'!$C$6:$U$35,19,FALSE))</f>
        <v/>
      </c>
      <c r="AV42" s="93" t="str">
        <f>IF(AV40="","",VLOOKUP(AV40,'[1]【記載例】シフト記号表（勤務時間帯）'!$C$6:$U$35,19,FALSE))</f>
        <v/>
      </c>
      <c r="AW42" s="93" t="str">
        <f>IF(AW40="","",VLOOKUP(AW40,'[1]【記載例】シフト記号表（勤務時間帯）'!$C$6:$U$35,19,FALSE))</f>
        <v/>
      </c>
      <c r="AX42" s="682">
        <f>IF($BB$3="４週",SUM(S42:AT42),IF($BB$3="暦月",SUM(S42:AW42),""))</f>
        <v>28</v>
      </c>
      <c r="AY42" s="683"/>
      <c r="AZ42" s="684">
        <f>IF($BB$3="４週",AX42/4,IF($BB$3="暦月",[1]【記載例】認知症対応型通所!AX42/([1]【記載例】認知症対応型通所!$BB$8/7),""))</f>
        <v>7</v>
      </c>
      <c r="BA42" s="685"/>
      <c r="BB42" s="700"/>
      <c r="BC42" s="701"/>
      <c r="BD42" s="701"/>
      <c r="BE42" s="701"/>
      <c r="BF42" s="702"/>
    </row>
    <row r="43" spans="2:58" ht="20.25" customHeight="1">
      <c r="B43" s="824">
        <f>B40+1</f>
        <v>8</v>
      </c>
      <c r="C43" s="634" t="s">
        <v>460</v>
      </c>
      <c r="D43" s="635"/>
      <c r="E43" s="636"/>
      <c r="F43" s="95"/>
      <c r="G43" s="643" t="s">
        <v>446</v>
      </c>
      <c r="H43" s="646" t="s">
        <v>473</v>
      </c>
      <c r="I43" s="647"/>
      <c r="J43" s="647"/>
      <c r="K43" s="648"/>
      <c r="L43" s="653" t="s">
        <v>474</v>
      </c>
      <c r="M43" s="654"/>
      <c r="N43" s="654"/>
      <c r="O43" s="655"/>
      <c r="P43" s="662" t="s">
        <v>449</v>
      </c>
      <c r="Q43" s="663"/>
      <c r="R43" s="664"/>
      <c r="S43" s="84" t="s">
        <v>450</v>
      </c>
      <c r="T43" s="85"/>
      <c r="U43" s="85" t="s">
        <v>450</v>
      </c>
      <c r="V43" s="85" t="s">
        <v>450</v>
      </c>
      <c r="W43" s="85" t="s">
        <v>450</v>
      </c>
      <c r="X43" s="85"/>
      <c r="Y43" s="86" t="s">
        <v>450</v>
      </c>
      <c r="Z43" s="84" t="s">
        <v>450</v>
      </c>
      <c r="AA43" s="85"/>
      <c r="AB43" s="85" t="s">
        <v>450</v>
      </c>
      <c r="AC43" s="85" t="s">
        <v>450</v>
      </c>
      <c r="AD43" s="85" t="s">
        <v>450</v>
      </c>
      <c r="AE43" s="85"/>
      <c r="AF43" s="86" t="s">
        <v>450</v>
      </c>
      <c r="AG43" s="84" t="s">
        <v>450</v>
      </c>
      <c r="AH43" s="85"/>
      <c r="AI43" s="85" t="s">
        <v>450</v>
      </c>
      <c r="AJ43" s="85" t="s">
        <v>450</v>
      </c>
      <c r="AK43" s="85" t="s">
        <v>450</v>
      </c>
      <c r="AL43" s="85"/>
      <c r="AM43" s="86" t="s">
        <v>450</v>
      </c>
      <c r="AN43" s="84" t="s">
        <v>450</v>
      </c>
      <c r="AO43" s="85"/>
      <c r="AP43" s="85" t="s">
        <v>450</v>
      </c>
      <c r="AQ43" s="85" t="s">
        <v>450</v>
      </c>
      <c r="AR43" s="85" t="s">
        <v>450</v>
      </c>
      <c r="AS43" s="85"/>
      <c r="AT43" s="86" t="s">
        <v>450</v>
      </c>
      <c r="AU43" s="84"/>
      <c r="AV43" s="85"/>
      <c r="AW43" s="85"/>
      <c r="AX43" s="665"/>
      <c r="AY43" s="666"/>
      <c r="AZ43" s="667"/>
      <c r="BA43" s="668"/>
      <c r="BB43" s="694"/>
      <c r="BC43" s="695"/>
      <c r="BD43" s="695"/>
      <c r="BE43" s="695"/>
      <c r="BF43" s="696"/>
    </row>
    <row r="44" spans="2:58" ht="20.25" customHeight="1">
      <c r="B44" s="824"/>
      <c r="C44" s="637"/>
      <c r="D44" s="638"/>
      <c r="E44" s="639"/>
      <c r="F44" s="87"/>
      <c r="G44" s="644"/>
      <c r="H44" s="649"/>
      <c r="I44" s="647"/>
      <c r="J44" s="647"/>
      <c r="K44" s="648"/>
      <c r="L44" s="656"/>
      <c r="M44" s="657"/>
      <c r="N44" s="657"/>
      <c r="O44" s="658"/>
      <c r="P44" s="672" t="s">
        <v>452</v>
      </c>
      <c r="Q44" s="673"/>
      <c r="R44" s="674"/>
      <c r="S44" s="88">
        <f>IF(S43="","",VLOOKUP(S43,'[1]【記載例】シフト記号表（勤務時間帯）'!$C$6:$K$35,9,FALSE))</f>
        <v>8</v>
      </c>
      <c r="T44" s="89" t="str">
        <f>IF(T43="","",VLOOKUP(T43,'[1]【記載例】シフト記号表（勤務時間帯）'!$C$6:$K$35,9,FALSE))</f>
        <v/>
      </c>
      <c r="U44" s="89">
        <f>IF(U43="","",VLOOKUP(U43,'[1]【記載例】シフト記号表（勤務時間帯）'!$C$6:$K$35,9,FALSE))</f>
        <v>8</v>
      </c>
      <c r="V44" s="89">
        <f>IF(V43="","",VLOOKUP(V43,'[1]【記載例】シフト記号表（勤務時間帯）'!$C$6:$K$35,9,FALSE))</f>
        <v>8</v>
      </c>
      <c r="W44" s="89">
        <f>IF(W43="","",VLOOKUP(W43,'[1]【記載例】シフト記号表（勤務時間帯）'!$C$6:$K$35,9,FALSE))</f>
        <v>8</v>
      </c>
      <c r="X44" s="89" t="str">
        <f>IF(X43="","",VLOOKUP(X43,'[1]【記載例】シフト記号表（勤務時間帯）'!$C$6:$K$35,9,FALSE))</f>
        <v/>
      </c>
      <c r="Y44" s="90">
        <f>IF(Y43="","",VLOOKUP(Y43,'[1]【記載例】シフト記号表（勤務時間帯）'!$C$6:$K$35,9,FALSE))</f>
        <v>8</v>
      </c>
      <c r="Z44" s="88">
        <f>IF(Z43="","",VLOOKUP(Z43,'[1]【記載例】シフト記号表（勤務時間帯）'!$C$6:$K$35,9,FALSE))</f>
        <v>8</v>
      </c>
      <c r="AA44" s="89" t="str">
        <f>IF(AA43="","",VLOOKUP(AA43,'[1]【記載例】シフト記号表（勤務時間帯）'!$C$6:$K$35,9,FALSE))</f>
        <v/>
      </c>
      <c r="AB44" s="89">
        <f>IF(AB43="","",VLOOKUP(AB43,'[1]【記載例】シフト記号表（勤務時間帯）'!$C$6:$K$35,9,FALSE))</f>
        <v>8</v>
      </c>
      <c r="AC44" s="89">
        <f>IF(AC43="","",VLOOKUP(AC43,'[1]【記載例】シフト記号表（勤務時間帯）'!$C$6:$K$35,9,FALSE))</f>
        <v>8</v>
      </c>
      <c r="AD44" s="89">
        <f>IF(AD43="","",VLOOKUP(AD43,'[1]【記載例】シフト記号表（勤務時間帯）'!$C$6:$K$35,9,FALSE))</f>
        <v>8</v>
      </c>
      <c r="AE44" s="89" t="str">
        <f>IF(AE43="","",VLOOKUP(AE43,'[1]【記載例】シフト記号表（勤務時間帯）'!$C$6:$K$35,9,FALSE))</f>
        <v/>
      </c>
      <c r="AF44" s="90">
        <f>IF(AF43="","",VLOOKUP(AF43,'[1]【記載例】シフト記号表（勤務時間帯）'!$C$6:$K$35,9,FALSE))</f>
        <v>8</v>
      </c>
      <c r="AG44" s="88">
        <f>IF(AG43="","",VLOOKUP(AG43,'[1]【記載例】シフト記号表（勤務時間帯）'!$C$6:$K$35,9,FALSE))</f>
        <v>8</v>
      </c>
      <c r="AH44" s="89" t="str">
        <f>IF(AH43="","",VLOOKUP(AH43,'[1]【記載例】シフト記号表（勤務時間帯）'!$C$6:$K$35,9,FALSE))</f>
        <v/>
      </c>
      <c r="AI44" s="89">
        <f>IF(AI43="","",VLOOKUP(AI43,'[1]【記載例】シフト記号表（勤務時間帯）'!$C$6:$K$35,9,FALSE))</f>
        <v>8</v>
      </c>
      <c r="AJ44" s="89">
        <f>IF(AJ43="","",VLOOKUP(AJ43,'[1]【記載例】シフト記号表（勤務時間帯）'!$C$6:$K$35,9,FALSE))</f>
        <v>8</v>
      </c>
      <c r="AK44" s="89">
        <f>IF(AK43="","",VLOOKUP(AK43,'[1]【記載例】シフト記号表（勤務時間帯）'!$C$6:$K$35,9,FALSE))</f>
        <v>8</v>
      </c>
      <c r="AL44" s="89" t="str">
        <f>IF(AL43="","",VLOOKUP(AL43,'[1]【記載例】シフト記号表（勤務時間帯）'!$C$6:$K$35,9,FALSE))</f>
        <v/>
      </c>
      <c r="AM44" s="90">
        <f>IF(AM43="","",VLOOKUP(AM43,'[1]【記載例】シフト記号表（勤務時間帯）'!$C$6:$K$35,9,FALSE))</f>
        <v>8</v>
      </c>
      <c r="AN44" s="88">
        <f>IF(AN43="","",VLOOKUP(AN43,'[1]【記載例】シフト記号表（勤務時間帯）'!$C$6:$K$35,9,FALSE))</f>
        <v>8</v>
      </c>
      <c r="AO44" s="89" t="str">
        <f>IF(AO43="","",VLOOKUP(AO43,'[1]【記載例】シフト記号表（勤務時間帯）'!$C$6:$K$35,9,FALSE))</f>
        <v/>
      </c>
      <c r="AP44" s="89">
        <f>IF(AP43="","",VLOOKUP(AP43,'[1]【記載例】シフト記号表（勤務時間帯）'!$C$6:$K$35,9,FALSE))</f>
        <v>8</v>
      </c>
      <c r="AQ44" s="89">
        <f>IF(AQ43="","",VLOOKUP(AQ43,'[1]【記載例】シフト記号表（勤務時間帯）'!$C$6:$K$35,9,FALSE))</f>
        <v>8</v>
      </c>
      <c r="AR44" s="89">
        <f>IF(AR43="","",VLOOKUP(AR43,'[1]【記載例】シフト記号表（勤務時間帯）'!$C$6:$K$35,9,FALSE))</f>
        <v>8</v>
      </c>
      <c r="AS44" s="89" t="str">
        <f>IF(AS43="","",VLOOKUP(AS43,'[1]【記載例】シフト記号表（勤務時間帯）'!$C$6:$K$35,9,FALSE))</f>
        <v/>
      </c>
      <c r="AT44" s="90">
        <f>IF(AT43="","",VLOOKUP(AT43,'[1]【記載例】シフト記号表（勤務時間帯）'!$C$6:$K$35,9,FALSE))</f>
        <v>8</v>
      </c>
      <c r="AU44" s="88" t="str">
        <f>IF(AU43="","",VLOOKUP(AU43,'[1]【記載例】シフト記号表（勤務時間帯）'!$C$6:$K$35,9,FALSE))</f>
        <v/>
      </c>
      <c r="AV44" s="89" t="str">
        <f>IF(AV43="","",VLOOKUP(AV43,'[1]【記載例】シフト記号表（勤務時間帯）'!$C$6:$K$35,9,FALSE))</f>
        <v/>
      </c>
      <c r="AW44" s="89" t="str">
        <f>IF(AW43="","",VLOOKUP(AW43,'[1]【記載例】シフト記号表（勤務時間帯）'!$C$6:$K$35,9,FALSE))</f>
        <v/>
      </c>
      <c r="AX44" s="675">
        <f>IF($BB$3="４週",SUM(S44:AT44),IF($BB$3="暦月",SUM(S44:AW44),""))</f>
        <v>160</v>
      </c>
      <c r="AY44" s="676"/>
      <c r="AZ44" s="677">
        <f>IF($BB$3="４週",AX44/4,IF($BB$3="暦月",[1]【記載例】認知症対応型通所!AX44/([1]【記載例】認知症対応型通所!$BB$8/7),""))</f>
        <v>40</v>
      </c>
      <c r="BA44" s="678"/>
      <c r="BB44" s="697"/>
      <c r="BC44" s="698"/>
      <c r="BD44" s="698"/>
      <c r="BE44" s="698"/>
      <c r="BF44" s="699"/>
    </row>
    <row r="45" spans="2:58" ht="20.25" customHeight="1">
      <c r="B45" s="824"/>
      <c r="C45" s="640"/>
      <c r="D45" s="641"/>
      <c r="E45" s="642"/>
      <c r="F45" s="87" t="str">
        <f>C43</f>
        <v>介護職員</v>
      </c>
      <c r="G45" s="686"/>
      <c r="H45" s="649"/>
      <c r="I45" s="647"/>
      <c r="J45" s="647"/>
      <c r="K45" s="648"/>
      <c r="L45" s="687"/>
      <c r="M45" s="688"/>
      <c r="N45" s="688"/>
      <c r="O45" s="689"/>
      <c r="P45" s="691" t="s">
        <v>453</v>
      </c>
      <c r="Q45" s="692"/>
      <c r="R45" s="693"/>
      <c r="S45" s="92">
        <f>IF(S43="","",VLOOKUP(S43,'[1]【記載例】シフト記号表（勤務時間帯）'!$C$6:$U$35,19,FALSE))</f>
        <v>7</v>
      </c>
      <c r="T45" s="93" t="str">
        <f>IF(T43="","",VLOOKUP(T43,'[1]【記載例】シフト記号表（勤務時間帯）'!$C$6:$U$35,19,FALSE))</f>
        <v/>
      </c>
      <c r="U45" s="93">
        <f>IF(U43="","",VLOOKUP(U43,'[1]【記載例】シフト記号表（勤務時間帯）'!$C$6:$U$35,19,FALSE))</f>
        <v>7</v>
      </c>
      <c r="V45" s="93">
        <f>IF(V43="","",VLOOKUP(V43,'[1]【記載例】シフト記号表（勤務時間帯）'!$C$6:$U$35,19,FALSE))</f>
        <v>7</v>
      </c>
      <c r="W45" s="93">
        <f>IF(W43="","",VLOOKUP(W43,'[1]【記載例】シフト記号表（勤務時間帯）'!$C$6:$U$35,19,FALSE))</f>
        <v>7</v>
      </c>
      <c r="X45" s="93" t="str">
        <f>IF(X43="","",VLOOKUP(X43,'[1]【記載例】シフト記号表（勤務時間帯）'!$C$6:$U$35,19,FALSE))</f>
        <v/>
      </c>
      <c r="Y45" s="94">
        <f>IF(Y43="","",VLOOKUP(Y43,'[1]【記載例】シフト記号表（勤務時間帯）'!$C$6:$U$35,19,FALSE))</f>
        <v>7</v>
      </c>
      <c r="Z45" s="92">
        <f>IF(Z43="","",VLOOKUP(Z43,'[1]【記載例】シフト記号表（勤務時間帯）'!$C$6:$U$35,19,FALSE))</f>
        <v>7</v>
      </c>
      <c r="AA45" s="93" t="str">
        <f>IF(AA43="","",VLOOKUP(AA43,'[1]【記載例】シフト記号表（勤務時間帯）'!$C$6:$U$35,19,FALSE))</f>
        <v/>
      </c>
      <c r="AB45" s="93">
        <f>IF(AB43="","",VLOOKUP(AB43,'[1]【記載例】シフト記号表（勤務時間帯）'!$C$6:$U$35,19,FALSE))</f>
        <v>7</v>
      </c>
      <c r="AC45" s="93">
        <f>IF(AC43="","",VLOOKUP(AC43,'[1]【記載例】シフト記号表（勤務時間帯）'!$C$6:$U$35,19,FALSE))</f>
        <v>7</v>
      </c>
      <c r="AD45" s="93">
        <f>IF(AD43="","",VLOOKUP(AD43,'[1]【記載例】シフト記号表（勤務時間帯）'!$C$6:$U$35,19,FALSE))</f>
        <v>7</v>
      </c>
      <c r="AE45" s="93" t="str">
        <f>IF(AE43="","",VLOOKUP(AE43,'[1]【記載例】シフト記号表（勤務時間帯）'!$C$6:$U$35,19,FALSE))</f>
        <v/>
      </c>
      <c r="AF45" s="94">
        <f>IF(AF43="","",VLOOKUP(AF43,'[1]【記載例】シフト記号表（勤務時間帯）'!$C$6:$U$35,19,FALSE))</f>
        <v>7</v>
      </c>
      <c r="AG45" s="92">
        <f>IF(AG43="","",VLOOKUP(AG43,'[1]【記載例】シフト記号表（勤務時間帯）'!$C$6:$U$35,19,FALSE))</f>
        <v>7</v>
      </c>
      <c r="AH45" s="93" t="str">
        <f>IF(AH43="","",VLOOKUP(AH43,'[1]【記載例】シフト記号表（勤務時間帯）'!$C$6:$U$35,19,FALSE))</f>
        <v/>
      </c>
      <c r="AI45" s="93">
        <f>IF(AI43="","",VLOOKUP(AI43,'[1]【記載例】シフト記号表（勤務時間帯）'!$C$6:$U$35,19,FALSE))</f>
        <v>7</v>
      </c>
      <c r="AJ45" s="93">
        <f>IF(AJ43="","",VLOOKUP(AJ43,'[1]【記載例】シフト記号表（勤務時間帯）'!$C$6:$U$35,19,FALSE))</f>
        <v>7</v>
      </c>
      <c r="AK45" s="93">
        <f>IF(AK43="","",VLOOKUP(AK43,'[1]【記載例】シフト記号表（勤務時間帯）'!$C$6:$U$35,19,FALSE))</f>
        <v>7</v>
      </c>
      <c r="AL45" s="93" t="str">
        <f>IF(AL43="","",VLOOKUP(AL43,'[1]【記載例】シフト記号表（勤務時間帯）'!$C$6:$U$35,19,FALSE))</f>
        <v/>
      </c>
      <c r="AM45" s="94">
        <f>IF(AM43="","",VLOOKUP(AM43,'[1]【記載例】シフト記号表（勤務時間帯）'!$C$6:$U$35,19,FALSE))</f>
        <v>7</v>
      </c>
      <c r="AN45" s="92">
        <f>IF(AN43="","",VLOOKUP(AN43,'[1]【記載例】シフト記号表（勤務時間帯）'!$C$6:$U$35,19,FALSE))</f>
        <v>7</v>
      </c>
      <c r="AO45" s="93" t="str">
        <f>IF(AO43="","",VLOOKUP(AO43,'[1]【記載例】シフト記号表（勤務時間帯）'!$C$6:$U$35,19,FALSE))</f>
        <v/>
      </c>
      <c r="AP45" s="93">
        <f>IF(AP43="","",VLOOKUP(AP43,'[1]【記載例】シフト記号表（勤務時間帯）'!$C$6:$U$35,19,FALSE))</f>
        <v>7</v>
      </c>
      <c r="AQ45" s="93">
        <f>IF(AQ43="","",VLOOKUP(AQ43,'[1]【記載例】シフト記号表（勤務時間帯）'!$C$6:$U$35,19,FALSE))</f>
        <v>7</v>
      </c>
      <c r="AR45" s="93">
        <f>IF(AR43="","",VLOOKUP(AR43,'[1]【記載例】シフト記号表（勤務時間帯）'!$C$6:$U$35,19,FALSE))</f>
        <v>7</v>
      </c>
      <c r="AS45" s="93" t="str">
        <f>IF(AS43="","",VLOOKUP(AS43,'[1]【記載例】シフト記号表（勤務時間帯）'!$C$6:$U$35,19,FALSE))</f>
        <v/>
      </c>
      <c r="AT45" s="94">
        <f>IF(AT43="","",VLOOKUP(AT43,'[1]【記載例】シフト記号表（勤務時間帯）'!$C$6:$U$35,19,FALSE))</f>
        <v>7</v>
      </c>
      <c r="AU45" s="92" t="str">
        <f>IF(AU43="","",VLOOKUP(AU43,'[1]【記載例】シフト記号表（勤務時間帯）'!$C$6:$U$35,19,FALSE))</f>
        <v/>
      </c>
      <c r="AV45" s="93" t="str">
        <f>IF(AV43="","",VLOOKUP(AV43,'[1]【記載例】シフト記号表（勤務時間帯）'!$C$6:$U$35,19,FALSE))</f>
        <v/>
      </c>
      <c r="AW45" s="93" t="str">
        <f>IF(AW43="","",VLOOKUP(AW43,'[1]【記載例】シフト記号表（勤務時間帯）'!$C$6:$U$35,19,FALSE))</f>
        <v/>
      </c>
      <c r="AX45" s="682">
        <f>IF($BB$3="４週",SUM(S45:AT45),IF($BB$3="暦月",SUM(S45:AW45),""))</f>
        <v>140</v>
      </c>
      <c r="AY45" s="683"/>
      <c r="AZ45" s="684">
        <f>IF($BB$3="４週",AX45/4,IF($BB$3="暦月",[1]【記載例】認知症対応型通所!AX45/([1]【記載例】認知症対応型通所!$BB$8/7),""))</f>
        <v>35</v>
      </c>
      <c r="BA45" s="685"/>
      <c r="BB45" s="700"/>
      <c r="BC45" s="701"/>
      <c r="BD45" s="701"/>
      <c r="BE45" s="701"/>
      <c r="BF45" s="702"/>
    </row>
    <row r="46" spans="2:58" ht="20.25" customHeight="1">
      <c r="B46" s="824">
        <f>B43+1</f>
        <v>9</v>
      </c>
      <c r="C46" s="634" t="s">
        <v>460</v>
      </c>
      <c r="D46" s="635"/>
      <c r="E46" s="636"/>
      <c r="F46" s="95"/>
      <c r="G46" s="643" t="s">
        <v>446</v>
      </c>
      <c r="H46" s="646" t="s">
        <v>470</v>
      </c>
      <c r="I46" s="647"/>
      <c r="J46" s="647"/>
      <c r="K46" s="648"/>
      <c r="L46" s="653" t="s">
        <v>475</v>
      </c>
      <c r="M46" s="654"/>
      <c r="N46" s="654"/>
      <c r="O46" s="655"/>
      <c r="P46" s="662" t="s">
        <v>449</v>
      </c>
      <c r="Q46" s="663"/>
      <c r="R46" s="664"/>
      <c r="S46" s="84" t="s">
        <v>450</v>
      </c>
      <c r="T46" s="85" t="s">
        <v>450</v>
      </c>
      <c r="U46" s="85"/>
      <c r="V46" s="85" t="s">
        <v>450</v>
      </c>
      <c r="W46" s="85" t="s">
        <v>450</v>
      </c>
      <c r="X46" s="85" t="s">
        <v>450</v>
      </c>
      <c r="Y46" s="86"/>
      <c r="Z46" s="84" t="s">
        <v>450</v>
      </c>
      <c r="AA46" s="85" t="s">
        <v>450</v>
      </c>
      <c r="AB46" s="85"/>
      <c r="AC46" s="85" t="s">
        <v>450</v>
      </c>
      <c r="AD46" s="85" t="s">
        <v>450</v>
      </c>
      <c r="AE46" s="85" t="s">
        <v>450</v>
      </c>
      <c r="AF46" s="86"/>
      <c r="AG46" s="84" t="s">
        <v>450</v>
      </c>
      <c r="AH46" s="85" t="s">
        <v>450</v>
      </c>
      <c r="AI46" s="85"/>
      <c r="AJ46" s="85" t="s">
        <v>450</v>
      </c>
      <c r="AK46" s="85" t="s">
        <v>450</v>
      </c>
      <c r="AL46" s="85" t="s">
        <v>450</v>
      </c>
      <c r="AM46" s="86"/>
      <c r="AN46" s="84" t="s">
        <v>450</v>
      </c>
      <c r="AO46" s="85" t="s">
        <v>450</v>
      </c>
      <c r="AP46" s="85"/>
      <c r="AQ46" s="85" t="s">
        <v>450</v>
      </c>
      <c r="AR46" s="85" t="s">
        <v>450</v>
      </c>
      <c r="AS46" s="85" t="s">
        <v>450</v>
      </c>
      <c r="AT46" s="86"/>
      <c r="AU46" s="84"/>
      <c r="AV46" s="85"/>
      <c r="AW46" s="85"/>
      <c r="AX46" s="665"/>
      <c r="AY46" s="666"/>
      <c r="AZ46" s="667"/>
      <c r="BA46" s="668"/>
      <c r="BB46" s="694"/>
      <c r="BC46" s="695"/>
      <c r="BD46" s="695"/>
      <c r="BE46" s="695"/>
      <c r="BF46" s="696"/>
    </row>
    <row r="47" spans="2:58" ht="20.25" customHeight="1">
      <c r="B47" s="824"/>
      <c r="C47" s="637"/>
      <c r="D47" s="638"/>
      <c r="E47" s="639"/>
      <c r="F47" s="87"/>
      <c r="G47" s="644"/>
      <c r="H47" s="649"/>
      <c r="I47" s="647"/>
      <c r="J47" s="647"/>
      <c r="K47" s="648"/>
      <c r="L47" s="656"/>
      <c r="M47" s="657"/>
      <c r="N47" s="657"/>
      <c r="O47" s="658"/>
      <c r="P47" s="672" t="s">
        <v>452</v>
      </c>
      <c r="Q47" s="673"/>
      <c r="R47" s="674"/>
      <c r="S47" s="88">
        <f>IF(S46="","",VLOOKUP(S46,'[1]【記載例】シフト記号表（勤務時間帯）'!$C$6:$K$35,9,FALSE))</f>
        <v>8</v>
      </c>
      <c r="T47" s="89">
        <f>IF(T46="","",VLOOKUP(T46,'[1]【記載例】シフト記号表（勤務時間帯）'!$C$6:$K$35,9,FALSE))</f>
        <v>8</v>
      </c>
      <c r="U47" s="89" t="str">
        <f>IF(U46="","",VLOOKUP(U46,'[1]【記載例】シフト記号表（勤務時間帯）'!$C$6:$K$35,9,FALSE))</f>
        <v/>
      </c>
      <c r="V47" s="89">
        <f>IF(V46="","",VLOOKUP(V46,'[1]【記載例】シフト記号表（勤務時間帯）'!$C$6:$K$35,9,FALSE))</f>
        <v>8</v>
      </c>
      <c r="W47" s="89">
        <f>IF(W46="","",VLOOKUP(W46,'[1]【記載例】シフト記号表（勤務時間帯）'!$C$6:$K$35,9,FALSE))</f>
        <v>8</v>
      </c>
      <c r="X47" s="89">
        <f>IF(X46="","",VLOOKUP(X46,'[1]【記載例】シフト記号表（勤務時間帯）'!$C$6:$K$35,9,FALSE))</f>
        <v>8</v>
      </c>
      <c r="Y47" s="90" t="str">
        <f>IF(Y46="","",VLOOKUP(Y46,'[1]【記載例】シフト記号表（勤務時間帯）'!$C$6:$K$35,9,FALSE))</f>
        <v/>
      </c>
      <c r="Z47" s="88">
        <f>IF(Z46="","",VLOOKUP(Z46,'[1]【記載例】シフト記号表（勤務時間帯）'!$C$6:$K$35,9,FALSE))</f>
        <v>8</v>
      </c>
      <c r="AA47" s="89">
        <f>IF(AA46="","",VLOOKUP(AA46,'[1]【記載例】シフト記号表（勤務時間帯）'!$C$6:$K$35,9,FALSE))</f>
        <v>8</v>
      </c>
      <c r="AB47" s="89" t="str">
        <f>IF(AB46="","",VLOOKUP(AB46,'[1]【記載例】シフト記号表（勤務時間帯）'!$C$6:$K$35,9,FALSE))</f>
        <v/>
      </c>
      <c r="AC47" s="89">
        <f>IF(AC46="","",VLOOKUP(AC46,'[1]【記載例】シフト記号表（勤務時間帯）'!$C$6:$K$35,9,FALSE))</f>
        <v>8</v>
      </c>
      <c r="AD47" s="89">
        <f>IF(AD46="","",VLOOKUP(AD46,'[1]【記載例】シフト記号表（勤務時間帯）'!$C$6:$K$35,9,FALSE))</f>
        <v>8</v>
      </c>
      <c r="AE47" s="89">
        <f>IF(AE46="","",VLOOKUP(AE46,'[1]【記載例】シフト記号表（勤務時間帯）'!$C$6:$K$35,9,FALSE))</f>
        <v>8</v>
      </c>
      <c r="AF47" s="90" t="str">
        <f>IF(AF46="","",VLOOKUP(AF46,'[1]【記載例】シフト記号表（勤務時間帯）'!$C$6:$K$35,9,FALSE))</f>
        <v/>
      </c>
      <c r="AG47" s="88">
        <f>IF(AG46="","",VLOOKUP(AG46,'[1]【記載例】シフト記号表（勤務時間帯）'!$C$6:$K$35,9,FALSE))</f>
        <v>8</v>
      </c>
      <c r="AH47" s="89">
        <f>IF(AH46="","",VLOOKUP(AH46,'[1]【記載例】シフト記号表（勤務時間帯）'!$C$6:$K$35,9,FALSE))</f>
        <v>8</v>
      </c>
      <c r="AI47" s="89" t="str">
        <f>IF(AI46="","",VLOOKUP(AI46,'[1]【記載例】シフト記号表（勤務時間帯）'!$C$6:$K$35,9,FALSE))</f>
        <v/>
      </c>
      <c r="AJ47" s="89">
        <f>IF(AJ46="","",VLOOKUP(AJ46,'[1]【記載例】シフト記号表（勤務時間帯）'!$C$6:$K$35,9,FALSE))</f>
        <v>8</v>
      </c>
      <c r="AK47" s="89">
        <f>IF(AK46="","",VLOOKUP(AK46,'[1]【記載例】シフト記号表（勤務時間帯）'!$C$6:$K$35,9,FALSE))</f>
        <v>8</v>
      </c>
      <c r="AL47" s="89">
        <f>IF(AL46="","",VLOOKUP(AL46,'[1]【記載例】シフト記号表（勤務時間帯）'!$C$6:$K$35,9,FALSE))</f>
        <v>8</v>
      </c>
      <c r="AM47" s="90" t="str">
        <f>IF(AM46="","",VLOOKUP(AM46,'[1]【記載例】シフト記号表（勤務時間帯）'!$C$6:$K$35,9,FALSE))</f>
        <v/>
      </c>
      <c r="AN47" s="88">
        <f>IF(AN46="","",VLOOKUP(AN46,'[1]【記載例】シフト記号表（勤務時間帯）'!$C$6:$K$35,9,FALSE))</f>
        <v>8</v>
      </c>
      <c r="AO47" s="89">
        <f>IF(AO46="","",VLOOKUP(AO46,'[1]【記載例】シフト記号表（勤務時間帯）'!$C$6:$K$35,9,FALSE))</f>
        <v>8</v>
      </c>
      <c r="AP47" s="89" t="str">
        <f>IF(AP46="","",VLOOKUP(AP46,'[1]【記載例】シフト記号表（勤務時間帯）'!$C$6:$K$35,9,FALSE))</f>
        <v/>
      </c>
      <c r="AQ47" s="89">
        <f>IF(AQ46="","",VLOOKUP(AQ46,'[1]【記載例】シフト記号表（勤務時間帯）'!$C$6:$K$35,9,FALSE))</f>
        <v>8</v>
      </c>
      <c r="AR47" s="89">
        <f>IF(AR46="","",VLOOKUP(AR46,'[1]【記載例】シフト記号表（勤務時間帯）'!$C$6:$K$35,9,FALSE))</f>
        <v>8</v>
      </c>
      <c r="AS47" s="89">
        <f>IF(AS46="","",VLOOKUP(AS46,'[1]【記載例】シフト記号表（勤務時間帯）'!$C$6:$K$35,9,FALSE))</f>
        <v>8</v>
      </c>
      <c r="AT47" s="90" t="str">
        <f>IF(AT46="","",VLOOKUP(AT46,'[1]【記載例】シフト記号表（勤務時間帯）'!$C$6:$K$35,9,FALSE))</f>
        <v/>
      </c>
      <c r="AU47" s="88" t="str">
        <f>IF(AU46="","",VLOOKUP(AU46,'[1]【記載例】シフト記号表（勤務時間帯）'!$C$6:$K$35,9,FALSE))</f>
        <v/>
      </c>
      <c r="AV47" s="89" t="str">
        <f>IF(AV46="","",VLOOKUP(AV46,'[1]【記載例】シフト記号表（勤務時間帯）'!$C$6:$K$35,9,FALSE))</f>
        <v/>
      </c>
      <c r="AW47" s="89" t="str">
        <f>IF(AW46="","",VLOOKUP(AW46,'[1]【記載例】シフト記号表（勤務時間帯）'!$C$6:$K$35,9,FALSE))</f>
        <v/>
      </c>
      <c r="AX47" s="675">
        <f>IF($BB$3="４週",SUM(S47:AT47),IF($BB$3="暦月",SUM(S47:AW47),""))</f>
        <v>160</v>
      </c>
      <c r="AY47" s="676"/>
      <c r="AZ47" s="677">
        <f>IF($BB$3="４週",AX47/4,IF($BB$3="暦月",[1]【記載例】認知症対応型通所!AX47/([1]【記載例】認知症対応型通所!$BB$8/7),""))</f>
        <v>40</v>
      </c>
      <c r="BA47" s="678"/>
      <c r="BB47" s="697"/>
      <c r="BC47" s="698"/>
      <c r="BD47" s="698"/>
      <c r="BE47" s="698"/>
      <c r="BF47" s="699"/>
    </row>
    <row r="48" spans="2:58" ht="20.25" customHeight="1">
      <c r="B48" s="824"/>
      <c r="C48" s="640"/>
      <c r="D48" s="641"/>
      <c r="E48" s="642"/>
      <c r="F48" s="87" t="str">
        <f>C46</f>
        <v>介護職員</v>
      </c>
      <c r="G48" s="686"/>
      <c r="H48" s="649"/>
      <c r="I48" s="647"/>
      <c r="J48" s="647"/>
      <c r="K48" s="648"/>
      <c r="L48" s="687"/>
      <c r="M48" s="688"/>
      <c r="N48" s="688"/>
      <c r="O48" s="689"/>
      <c r="P48" s="691" t="s">
        <v>453</v>
      </c>
      <c r="Q48" s="692"/>
      <c r="R48" s="693"/>
      <c r="S48" s="92">
        <f>IF(S46="","",VLOOKUP(S46,'[1]【記載例】シフト記号表（勤務時間帯）'!$C$6:$U$35,19,FALSE))</f>
        <v>7</v>
      </c>
      <c r="T48" s="93">
        <f>IF(T46="","",VLOOKUP(T46,'[1]【記載例】シフト記号表（勤務時間帯）'!$C$6:$U$35,19,FALSE))</f>
        <v>7</v>
      </c>
      <c r="U48" s="93" t="str">
        <f>IF(U46="","",VLOOKUP(U46,'[1]【記載例】シフト記号表（勤務時間帯）'!$C$6:$U$35,19,FALSE))</f>
        <v/>
      </c>
      <c r="V48" s="93">
        <f>IF(V46="","",VLOOKUP(V46,'[1]【記載例】シフト記号表（勤務時間帯）'!$C$6:$U$35,19,FALSE))</f>
        <v>7</v>
      </c>
      <c r="W48" s="93">
        <f>IF(W46="","",VLOOKUP(W46,'[1]【記載例】シフト記号表（勤務時間帯）'!$C$6:$U$35,19,FALSE))</f>
        <v>7</v>
      </c>
      <c r="X48" s="93">
        <f>IF(X46="","",VLOOKUP(X46,'[1]【記載例】シフト記号表（勤務時間帯）'!$C$6:$U$35,19,FALSE))</f>
        <v>7</v>
      </c>
      <c r="Y48" s="94" t="str">
        <f>IF(Y46="","",VLOOKUP(Y46,'[1]【記載例】シフト記号表（勤務時間帯）'!$C$6:$U$35,19,FALSE))</f>
        <v/>
      </c>
      <c r="Z48" s="92">
        <f>IF(Z46="","",VLOOKUP(Z46,'[1]【記載例】シフト記号表（勤務時間帯）'!$C$6:$U$35,19,FALSE))</f>
        <v>7</v>
      </c>
      <c r="AA48" s="93">
        <f>IF(AA46="","",VLOOKUP(AA46,'[1]【記載例】シフト記号表（勤務時間帯）'!$C$6:$U$35,19,FALSE))</f>
        <v>7</v>
      </c>
      <c r="AB48" s="93" t="str">
        <f>IF(AB46="","",VLOOKUP(AB46,'[1]【記載例】シフト記号表（勤務時間帯）'!$C$6:$U$35,19,FALSE))</f>
        <v/>
      </c>
      <c r="AC48" s="93">
        <f>IF(AC46="","",VLOOKUP(AC46,'[1]【記載例】シフト記号表（勤務時間帯）'!$C$6:$U$35,19,FALSE))</f>
        <v>7</v>
      </c>
      <c r="AD48" s="93">
        <f>IF(AD46="","",VLOOKUP(AD46,'[1]【記載例】シフト記号表（勤務時間帯）'!$C$6:$U$35,19,FALSE))</f>
        <v>7</v>
      </c>
      <c r="AE48" s="93">
        <f>IF(AE46="","",VLOOKUP(AE46,'[1]【記載例】シフト記号表（勤務時間帯）'!$C$6:$U$35,19,FALSE))</f>
        <v>7</v>
      </c>
      <c r="AF48" s="94" t="str">
        <f>IF(AF46="","",VLOOKUP(AF46,'[1]【記載例】シフト記号表（勤務時間帯）'!$C$6:$U$35,19,FALSE))</f>
        <v/>
      </c>
      <c r="AG48" s="92">
        <f>IF(AG46="","",VLOOKUP(AG46,'[1]【記載例】シフト記号表（勤務時間帯）'!$C$6:$U$35,19,FALSE))</f>
        <v>7</v>
      </c>
      <c r="AH48" s="93">
        <f>IF(AH46="","",VLOOKUP(AH46,'[1]【記載例】シフト記号表（勤務時間帯）'!$C$6:$U$35,19,FALSE))</f>
        <v>7</v>
      </c>
      <c r="AI48" s="93" t="str">
        <f>IF(AI46="","",VLOOKUP(AI46,'[1]【記載例】シフト記号表（勤務時間帯）'!$C$6:$U$35,19,FALSE))</f>
        <v/>
      </c>
      <c r="AJ48" s="93">
        <f>IF(AJ46="","",VLOOKUP(AJ46,'[1]【記載例】シフト記号表（勤務時間帯）'!$C$6:$U$35,19,FALSE))</f>
        <v>7</v>
      </c>
      <c r="AK48" s="93">
        <f>IF(AK46="","",VLOOKUP(AK46,'[1]【記載例】シフト記号表（勤務時間帯）'!$C$6:$U$35,19,FALSE))</f>
        <v>7</v>
      </c>
      <c r="AL48" s="93">
        <f>IF(AL46="","",VLOOKUP(AL46,'[1]【記載例】シフト記号表（勤務時間帯）'!$C$6:$U$35,19,FALSE))</f>
        <v>7</v>
      </c>
      <c r="AM48" s="94" t="str">
        <f>IF(AM46="","",VLOOKUP(AM46,'[1]【記載例】シフト記号表（勤務時間帯）'!$C$6:$U$35,19,FALSE))</f>
        <v/>
      </c>
      <c r="AN48" s="92">
        <f>IF(AN46="","",VLOOKUP(AN46,'[1]【記載例】シフト記号表（勤務時間帯）'!$C$6:$U$35,19,FALSE))</f>
        <v>7</v>
      </c>
      <c r="AO48" s="93">
        <f>IF(AO46="","",VLOOKUP(AO46,'[1]【記載例】シフト記号表（勤務時間帯）'!$C$6:$U$35,19,FALSE))</f>
        <v>7</v>
      </c>
      <c r="AP48" s="93" t="str">
        <f>IF(AP46="","",VLOOKUP(AP46,'[1]【記載例】シフト記号表（勤務時間帯）'!$C$6:$U$35,19,FALSE))</f>
        <v/>
      </c>
      <c r="AQ48" s="93">
        <f>IF(AQ46="","",VLOOKUP(AQ46,'[1]【記載例】シフト記号表（勤務時間帯）'!$C$6:$U$35,19,FALSE))</f>
        <v>7</v>
      </c>
      <c r="AR48" s="93">
        <f>IF(AR46="","",VLOOKUP(AR46,'[1]【記載例】シフト記号表（勤務時間帯）'!$C$6:$U$35,19,FALSE))</f>
        <v>7</v>
      </c>
      <c r="AS48" s="93">
        <f>IF(AS46="","",VLOOKUP(AS46,'[1]【記載例】シフト記号表（勤務時間帯）'!$C$6:$U$35,19,FALSE))</f>
        <v>7</v>
      </c>
      <c r="AT48" s="94" t="str">
        <f>IF(AT46="","",VLOOKUP(AT46,'[1]【記載例】シフト記号表（勤務時間帯）'!$C$6:$U$35,19,FALSE))</f>
        <v/>
      </c>
      <c r="AU48" s="92" t="str">
        <f>IF(AU46="","",VLOOKUP(AU46,'[1]【記載例】シフト記号表（勤務時間帯）'!$C$6:$U$35,19,FALSE))</f>
        <v/>
      </c>
      <c r="AV48" s="93" t="str">
        <f>IF(AV46="","",VLOOKUP(AV46,'[1]【記載例】シフト記号表（勤務時間帯）'!$C$6:$U$35,19,FALSE))</f>
        <v/>
      </c>
      <c r="AW48" s="93" t="str">
        <f>IF(AW46="","",VLOOKUP(AW46,'[1]【記載例】シフト記号表（勤務時間帯）'!$C$6:$U$35,19,FALSE))</f>
        <v/>
      </c>
      <c r="AX48" s="682">
        <f>IF($BB$3="４週",SUM(S48:AT48),IF($BB$3="暦月",SUM(S48:AW48),""))</f>
        <v>140</v>
      </c>
      <c r="AY48" s="683"/>
      <c r="AZ48" s="684">
        <f>IF($BB$3="４週",AX48/4,IF($BB$3="暦月",[1]【記載例】認知症対応型通所!AX48/([1]【記載例】認知症対応型通所!$BB$8/7),""))</f>
        <v>35</v>
      </c>
      <c r="BA48" s="685"/>
      <c r="BB48" s="700"/>
      <c r="BC48" s="701"/>
      <c r="BD48" s="701"/>
      <c r="BE48" s="701"/>
      <c r="BF48" s="702"/>
    </row>
    <row r="49" spans="2:58" ht="20.25" customHeight="1">
      <c r="B49" s="824">
        <f>B46+1</f>
        <v>10</v>
      </c>
      <c r="C49" s="634" t="s">
        <v>469</v>
      </c>
      <c r="D49" s="635"/>
      <c r="E49" s="636"/>
      <c r="F49" s="95"/>
      <c r="G49" s="643" t="s">
        <v>457</v>
      </c>
      <c r="H49" s="646" t="s">
        <v>462</v>
      </c>
      <c r="I49" s="647"/>
      <c r="J49" s="647"/>
      <c r="K49" s="648"/>
      <c r="L49" s="653" t="s">
        <v>463</v>
      </c>
      <c r="M49" s="654"/>
      <c r="N49" s="654"/>
      <c r="O49" s="655"/>
      <c r="P49" s="662" t="s">
        <v>449</v>
      </c>
      <c r="Q49" s="663"/>
      <c r="R49" s="664"/>
      <c r="S49" s="84" t="s">
        <v>476</v>
      </c>
      <c r="T49" s="85"/>
      <c r="U49" s="85" t="s">
        <v>476</v>
      </c>
      <c r="V49" s="85" t="s">
        <v>476</v>
      </c>
      <c r="W49" s="85"/>
      <c r="X49" s="85" t="s">
        <v>476</v>
      </c>
      <c r="Y49" s="86"/>
      <c r="Z49" s="84" t="s">
        <v>476</v>
      </c>
      <c r="AA49" s="85"/>
      <c r="AB49" s="85" t="s">
        <v>476</v>
      </c>
      <c r="AC49" s="85" t="s">
        <v>476</v>
      </c>
      <c r="AD49" s="85"/>
      <c r="AE49" s="85" t="s">
        <v>476</v>
      </c>
      <c r="AF49" s="86"/>
      <c r="AG49" s="84" t="s">
        <v>476</v>
      </c>
      <c r="AH49" s="85"/>
      <c r="AI49" s="85" t="s">
        <v>476</v>
      </c>
      <c r="AJ49" s="85" t="s">
        <v>476</v>
      </c>
      <c r="AK49" s="85"/>
      <c r="AL49" s="85" t="s">
        <v>476</v>
      </c>
      <c r="AM49" s="86"/>
      <c r="AN49" s="84" t="s">
        <v>476</v>
      </c>
      <c r="AO49" s="85"/>
      <c r="AP49" s="85" t="s">
        <v>476</v>
      </c>
      <c r="AQ49" s="85" t="s">
        <v>476</v>
      </c>
      <c r="AR49" s="85"/>
      <c r="AS49" s="85" t="s">
        <v>476</v>
      </c>
      <c r="AT49" s="86"/>
      <c r="AU49" s="84"/>
      <c r="AV49" s="85"/>
      <c r="AW49" s="85"/>
      <c r="AX49" s="665"/>
      <c r="AY49" s="666"/>
      <c r="AZ49" s="667"/>
      <c r="BA49" s="668"/>
      <c r="BB49" s="694" t="s">
        <v>477</v>
      </c>
      <c r="BC49" s="695"/>
      <c r="BD49" s="695"/>
      <c r="BE49" s="695"/>
      <c r="BF49" s="696"/>
    </row>
    <row r="50" spans="2:58" ht="20.25" customHeight="1">
      <c r="B50" s="824"/>
      <c r="C50" s="637"/>
      <c r="D50" s="638"/>
      <c r="E50" s="639"/>
      <c r="F50" s="87"/>
      <c r="G50" s="644"/>
      <c r="H50" s="649"/>
      <c r="I50" s="647"/>
      <c r="J50" s="647"/>
      <c r="K50" s="648"/>
      <c r="L50" s="656"/>
      <c r="M50" s="657"/>
      <c r="N50" s="657"/>
      <c r="O50" s="658"/>
      <c r="P50" s="672" t="s">
        <v>452</v>
      </c>
      <c r="Q50" s="673"/>
      <c r="R50" s="674"/>
      <c r="S50" s="88">
        <f>IF(S49="","",VLOOKUP(S49,'[1]【記載例】シフト記号表（勤務時間帯）'!$C$6:$K$35,9,FALSE))</f>
        <v>4</v>
      </c>
      <c r="T50" s="89" t="str">
        <f>IF(T49="","",VLOOKUP(T49,'[1]【記載例】シフト記号表（勤務時間帯）'!$C$6:$K$35,9,FALSE))</f>
        <v/>
      </c>
      <c r="U50" s="89">
        <f>IF(U49="","",VLOOKUP(U49,'[1]【記載例】シフト記号表（勤務時間帯）'!$C$6:$K$35,9,FALSE))</f>
        <v>4</v>
      </c>
      <c r="V50" s="89">
        <f>IF(V49="","",VLOOKUP(V49,'[1]【記載例】シフト記号表（勤務時間帯）'!$C$6:$K$35,9,FALSE))</f>
        <v>4</v>
      </c>
      <c r="W50" s="89" t="str">
        <f>IF(W49="","",VLOOKUP(W49,'[1]【記載例】シフト記号表（勤務時間帯）'!$C$6:$K$35,9,FALSE))</f>
        <v/>
      </c>
      <c r="X50" s="89">
        <f>IF(X49="","",VLOOKUP(X49,'[1]【記載例】シフト記号表（勤務時間帯）'!$C$6:$K$35,9,FALSE))</f>
        <v>4</v>
      </c>
      <c r="Y50" s="90" t="str">
        <f>IF(Y49="","",VLOOKUP(Y49,'[1]【記載例】シフト記号表（勤務時間帯）'!$C$6:$K$35,9,FALSE))</f>
        <v/>
      </c>
      <c r="Z50" s="88">
        <f>IF(Z49="","",VLOOKUP(Z49,'[1]【記載例】シフト記号表（勤務時間帯）'!$C$6:$K$35,9,FALSE))</f>
        <v>4</v>
      </c>
      <c r="AA50" s="89" t="str">
        <f>IF(AA49="","",VLOOKUP(AA49,'[1]【記載例】シフト記号表（勤務時間帯）'!$C$6:$K$35,9,FALSE))</f>
        <v/>
      </c>
      <c r="AB50" s="89">
        <f>IF(AB49="","",VLOOKUP(AB49,'[1]【記載例】シフト記号表（勤務時間帯）'!$C$6:$K$35,9,FALSE))</f>
        <v>4</v>
      </c>
      <c r="AC50" s="89">
        <f>IF(AC49="","",VLOOKUP(AC49,'[1]【記載例】シフト記号表（勤務時間帯）'!$C$6:$K$35,9,FALSE))</f>
        <v>4</v>
      </c>
      <c r="AD50" s="89" t="str">
        <f>IF(AD49="","",VLOOKUP(AD49,'[1]【記載例】シフト記号表（勤務時間帯）'!$C$6:$K$35,9,FALSE))</f>
        <v/>
      </c>
      <c r="AE50" s="89">
        <f>IF(AE49="","",VLOOKUP(AE49,'[1]【記載例】シフト記号表（勤務時間帯）'!$C$6:$K$35,9,FALSE))</f>
        <v>4</v>
      </c>
      <c r="AF50" s="90" t="str">
        <f>IF(AF49="","",VLOOKUP(AF49,'[1]【記載例】シフト記号表（勤務時間帯）'!$C$6:$K$35,9,FALSE))</f>
        <v/>
      </c>
      <c r="AG50" s="88">
        <f>IF(AG49="","",VLOOKUP(AG49,'[1]【記載例】シフト記号表（勤務時間帯）'!$C$6:$K$35,9,FALSE))</f>
        <v>4</v>
      </c>
      <c r="AH50" s="89" t="str">
        <f>IF(AH49="","",VLOOKUP(AH49,'[1]【記載例】シフト記号表（勤務時間帯）'!$C$6:$K$35,9,FALSE))</f>
        <v/>
      </c>
      <c r="AI50" s="89">
        <f>IF(AI49="","",VLOOKUP(AI49,'[1]【記載例】シフト記号表（勤務時間帯）'!$C$6:$K$35,9,FALSE))</f>
        <v>4</v>
      </c>
      <c r="AJ50" s="89">
        <f>IF(AJ49="","",VLOOKUP(AJ49,'[1]【記載例】シフト記号表（勤務時間帯）'!$C$6:$K$35,9,FALSE))</f>
        <v>4</v>
      </c>
      <c r="AK50" s="89" t="str">
        <f>IF(AK49="","",VLOOKUP(AK49,'[1]【記載例】シフト記号表（勤務時間帯）'!$C$6:$K$35,9,FALSE))</f>
        <v/>
      </c>
      <c r="AL50" s="89">
        <f>IF(AL49="","",VLOOKUP(AL49,'[1]【記載例】シフト記号表（勤務時間帯）'!$C$6:$K$35,9,FALSE))</f>
        <v>4</v>
      </c>
      <c r="AM50" s="90" t="str">
        <f>IF(AM49="","",VLOOKUP(AM49,'[1]【記載例】シフト記号表（勤務時間帯）'!$C$6:$K$35,9,FALSE))</f>
        <v/>
      </c>
      <c r="AN50" s="88">
        <f>IF(AN49="","",VLOOKUP(AN49,'[1]【記載例】シフト記号表（勤務時間帯）'!$C$6:$K$35,9,FALSE))</f>
        <v>4</v>
      </c>
      <c r="AO50" s="89" t="str">
        <f>IF(AO49="","",VLOOKUP(AO49,'[1]【記載例】シフト記号表（勤務時間帯）'!$C$6:$K$35,9,FALSE))</f>
        <v/>
      </c>
      <c r="AP50" s="89">
        <f>IF(AP49="","",VLOOKUP(AP49,'[1]【記載例】シフト記号表（勤務時間帯）'!$C$6:$K$35,9,FALSE))</f>
        <v>4</v>
      </c>
      <c r="AQ50" s="89">
        <f>IF(AQ49="","",VLOOKUP(AQ49,'[1]【記載例】シフト記号表（勤務時間帯）'!$C$6:$K$35,9,FALSE))</f>
        <v>4</v>
      </c>
      <c r="AR50" s="89" t="str">
        <f>IF(AR49="","",VLOOKUP(AR49,'[1]【記載例】シフト記号表（勤務時間帯）'!$C$6:$K$35,9,FALSE))</f>
        <v/>
      </c>
      <c r="AS50" s="89">
        <f>IF(AS49="","",VLOOKUP(AS49,'[1]【記載例】シフト記号表（勤務時間帯）'!$C$6:$K$35,9,FALSE))</f>
        <v>4</v>
      </c>
      <c r="AT50" s="90" t="str">
        <f>IF(AT49="","",VLOOKUP(AT49,'[1]【記載例】シフト記号表（勤務時間帯）'!$C$6:$K$35,9,FALSE))</f>
        <v/>
      </c>
      <c r="AU50" s="88" t="str">
        <f>IF(AU49="","",VLOOKUP(AU49,'[1]【記載例】シフト記号表（勤務時間帯）'!$C$6:$K$35,9,FALSE))</f>
        <v/>
      </c>
      <c r="AV50" s="89" t="str">
        <f>IF(AV49="","",VLOOKUP(AV49,'[1]【記載例】シフト記号表（勤務時間帯）'!$C$6:$K$35,9,FALSE))</f>
        <v/>
      </c>
      <c r="AW50" s="89" t="str">
        <f>IF(AW49="","",VLOOKUP(AW49,'[1]【記載例】シフト記号表（勤務時間帯）'!$C$6:$K$35,9,FALSE))</f>
        <v/>
      </c>
      <c r="AX50" s="675">
        <f>IF($BB$3="４週",SUM(S50:AT50),IF($BB$3="暦月",SUM(S50:AW50),""))</f>
        <v>64</v>
      </c>
      <c r="AY50" s="676"/>
      <c r="AZ50" s="677">
        <f>IF($BB$3="４週",AX50/4,IF($BB$3="暦月",[1]【記載例】認知症対応型通所!AX50/([1]【記載例】認知症対応型通所!$BB$8/7),""))</f>
        <v>16</v>
      </c>
      <c r="BA50" s="678"/>
      <c r="BB50" s="697"/>
      <c r="BC50" s="698"/>
      <c r="BD50" s="698"/>
      <c r="BE50" s="698"/>
      <c r="BF50" s="699"/>
    </row>
    <row r="51" spans="2:58" ht="20.25" customHeight="1">
      <c r="B51" s="824"/>
      <c r="C51" s="640"/>
      <c r="D51" s="641"/>
      <c r="E51" s="642"/>
      <c r="F51" s="87" t="str">
        <f>C49</f>
        <v>機能訓練指導員</v>
      </c>
      <c r="G51" s="686"/>
      <c r="H51" s="649"/>
      <c r="I51" s="647"/>
      <c r="J51" s="647"/>
      <c r="K51" s="648"/>
      <c r="L51" s="687"/>
      <c r="M51" s="688"/>
      <c r="N51" s="688"/>
      <c r="O51" s="689"/>
      <c r="P51" s="691" t="s">
        <v>453</v>
      </c>
      <c r="Q51" s="692"/>
      <c r="R51" s="693"/>
      <c r="S51" s="92">
        <f>IF(S49="","",VLOOKUP(S49,'[1]【記載例】シフト記号表（勤務時間帯）'!$C$6:$U$35,19,FALSE))</f>
        <v>3</v>
      </c>
      <c r="T51" s="93" t="str">
        <f>IF(T49="","",VLOOKUP(T49,'[1]【記載例】シフト記号表（勤務時間帯）'!$C$6:$U$35,19,FALSE))</f>
        <v/>
      </c>
      <c r="U51" s="93">
        <f>IF(U49="","",VLOOKUP(U49,'[1]【記載例】シフト記号表（勤務時間帯）'!$C$6:$U$35,19,FALSE))</f>
        <v>3</v>
      </c>
      <c r="V51" s="93">
        <f>IF(V49="","",VLOOKUP(V49,'[1]【記載例】シフト記号表（勤務時間帯）'!$C$6:$U$35,19,FALSE))</f>
        <v>3</v>
      </c>
      <c r="W51" s="93" t="str">
        <f>IF(W49="","",VLOOKUP(W49,'[1]【記載例】シフト記号表（勤務時間帯）'!$C$6:$U$35,19,FALSE))</f>
        <v/>
      </c>
      <c r="X51" s="93">
        <f>IF(X49="","",VLOOKUP(X49,'[1]【記載例】シフト記号表（勤務時間帯）'!$C$6:$U$35,19,FALSE))</f>
        <v>3</v>
      </c>
      <c r="Y51" s="94" t="str">
        <f>IF(Y49="","",VLOOKUP(Y49,'[1]【記載例】シフト記号表（勤務時間帯）'!$C$6:$U$35,19,FALSE))</f>
        <v/>
      </c>
      <c r="Z51" s="92">
        <f>IF(Z49="","",VLOOKUP(Z49,'[1]【記載例】シフト記号表（勤務時間帯）'!$C$6:$U$35,19,FALSE))</f>
        <v>3</v>
      </c>
      <c r="AA51" s="93" t="str">
        <f>IF(AA49="","",VLOOKUP(AA49,'[1]【記載例】シフト記号表（勤務時間帯）'!$C$6:$U$35,19,FALSE))</f>
        <v/>
      </c>
      <c r="AB51" s="93">
        <f>IF(AB49="","",VLOOKUP(AB49,'[1]【記載例】シフト記号表（勤務時間帯）'!$C$6:$U$35,19,FALSE))</f>
        <v>3</v>
      </c>
      <c r="AC51" s="93">
        <f>IF(AC49="","",VLOOKUP(AC49,'[1]【記載例】シフト記号表（勤務時間帯）'!$C$6:$U$35,19,FALSE))</f>
        <v>3</v>
      </c>
      <c r="AD51" s="93" t="str">
        <f>IF(AD49="","",VLOOKUP(AD49,'[1]【記載例】シフト記号表（勤務時間帯）'!$C$6:$U$35,19,FALSE))</f>
        <v/>
      </c>
      <c r="AE51" s="93">
        <f>IF(AE49="","",VLOOKUP(AE49,'[1]【記載例】シフト記号表（勤務時間帯）'!$C$6:$U$35,19,FALSE))</f>
        <v>3</v>
      </c>
      <c r="AF51" s="94" t="str">
        <f>IF(AF49="","",VLOOKUP(AF49,'[1]【記載例】シフト記号表（勤務時間帯）'!$C$6:$U$35,19,FALSE))</f>
        <v/>
      </c>
      <c r="AG51" s="92">
        <f>IF(AG49="","",VLOOKUP(AG49,'[1]【記載例】シフト記号表（勤務時間帯）'!$C$6:$U$35,19,FALSE))</f>
        <v>3</v>
      </c>
      <c r="AH51" s="93" t="str">
        <f>IF(AH49="","",VLOOKUP(AH49,'[1]【記載例】シフト記号表（勤務時間帯）'!$C$6:$U$35,19,FALSE))</f>
        <v/>
      </c>
      <c r="AI51" s="93">
        <f>IF(AI49="","",VLOOKUP(AI49,'[1]【記載例】シフト記号表（勤務時間帯）'!$C$6:$U$35,19,FALSE))</f>
        <v>3</v>
      </c>
      <c r="AJ51" s="93">
        <f>IF(AJ49="","",VLOOKUP(AJ49,'[1]【記載例】シフト記号表（勤務時間帯）'!$C$6:$U$35,19,FALSE))</f>
        <v>3</v>
      </c>
      <c r="AK51" s="93" t="str">
        <f>IF(AK49="","",VLOOKUP(AK49,'[1]【記載例】シフト記号表（勤務時間帯）'!$C$6:$U$35,19,FALSE))</f>
        <v/>
      </c>
      <c r="AL51" s="93">
        <f>IF(AL49="","",VLOOKUP(AL49,'[1]【記載例】シフト記号表（勤務時間帯）'!$C$6:$U$35,19,FALSE))</f>
        <v>3</v>
      </c>
      <c r="AM51" s="94" t="str">
        <f>IF(AM49="","",VLOOKUP(AM49,'[1]【記載例】シフト記号表（勤務時間帯）'!$C$6:$U$35,19,FALSE))</f>
        <v/>
      </c>
      <c r="AN51" s="92">
        <f>IF(AN49="","",VLOOKUP(AN49,'[1]【記載例】シフト記号表（勤務時間帯）'!$C$6:$U$35,19,FALSE))</f>
        <v>3</v>
      </c>
      <c r="AO51" s="93" t="str">
        <f>IF(AO49="","",VLOOKUP(AO49,'[1]【記載例】シフト記号表（勤務時間帯）'!$C$6:$U$35,19,FALSE))</f>
        <v/>
      </c>
      <c r="AP51" s="93">
        <f>IF(AP49="","",VLOOKUP(AP49,'[1]【記載例】シフト記号表（勤務時間帯）'!$C$6:$U$35,19,FALSE))</f>
        <v>3</v>
      </c>
      <c r="AQ51" s="93">
        <f>IF(AQ49="","",VLOOKUP(AQ49,'[1]【記載例】シフト記号表（勤務時間帯）'!$C$6:$U$35,19,FALSE))</f>
        <v>3</v>
      </c>
      <c r="AR51" s="93" t="str">
        <f>IF(AR49="","",VLOOKUP(AR49,'[1]【記載例】シフト記号表（勤務時間帯）'!$C$6:$U$35,19,FALSE))</f>
        <v/>
      </c>
      <c r="AS51" s="93">
        <f>IF(AS49="","",VLOOKUP(AS49,'[1]【記載例】シフト記号表（勤務時間帯）'!$C$6:$U$35,19,FALSE))</f>
        <v>3</v>
      </c>
      <c r="AT51" s="94" t="str">
        <f>IF(AT49="","",VLOOKUP(AT49,'[1]【記載例】シフト記号表（勤務時間帯）'!$C$6:$U$35,19,FALSE))</f>
        <v/>
      </c>
      <c r="AU51" s="92" t="str">
        <f>IF(AU49="","",VLOOKUP(AU49,'[1]【記載例】シフト記号表（勤務時間帯）'!$C$6:$U$35,19,FALSE))</f>
        <v/>
      </c>
      <c r="AV51" s="93" t="str">
        <f>IF(AV49="","",VLOOKUP(AV49,'[1]【記載例】シフト記号表（勤務時間帯）'!$C$6:$U$35,19,FALSE))</f>
        <v/>
      </c>
      <c r="AW51" s="93" t="str">
        <f>IF(AW49="","",VLOOKUP(AW49,'[1]【記載例】シフト記号表（勤務時間帯）'!$C$6:$U$35,19,FALSE))</f>
        <v/>
      </c>
      <c r="AX51" s="682">
        <f>IF($BB$3="４週",SUM(S51:AT51),IF($BB$3="暦月",SUM(S51:AW51),""))</f>
        <v>48</v>
      </c>
      <c r="AY51" s="683"/>
      <c r="AZ51" s="684">
        <f>IF($BB$3="４週",AX51/4,IF($BB$3="暦月",[1]【記載例】認知症対応型通所!AX51/([1]【記載例】認知症対応型通所!$BB$8/7),""))</f>
        <v>12</v>
      </c>
      <c r="BA51" s="685"/>
      <c r="BB51" s="700"/>
      <c r="BC51" s="701"/>
      <c r="BD51" s="701"/>
      <c r="BE51" s="701"/>
      <c r="BF51" s="702"/>
    </row>
    <row r="52" spans="2:58" ht="20.25" customHeight="1">
      <c r="B52" s="824">
        <f>B49+1</f>
        <v>11</v>
      </c>
      <c r="C52" s="634" t="s">
        <v>469</v>
      </c>
      <c r="D52" s="635"/>
      <c r="E52" s="636"/>
      <c r="F52" s="95"/>
      <c r="G52" s="643" t="s">
        <v>466</v>
      </c>
      <c r="H52" s="646" t="s">
        <v>462</v>
      </c>
      <c r="I52" s="647"/>
      <c r="J52" s="647"/>
      <c r="K52" s="648"/>
      <c r="L52" s="653" t="s">
        <v>468</v>
      </c>
      <c r="M52" s="654"/>
      <c r="N52" s="654"/>
      <c r="O52" s="655"/>
      <c r="P52" s="662" t="s">
        <v>449</v>
      </c>
      <c r="Q52" s="663"/>
      <c r="R52" s="664"/>
      <c r="S52" s="84"/>
      <c r="T52" s="85" t="s">
        <v>476</v>
      </c>
      <c r="U52" s="85"/>
      <c r="V52" s="85"/>
      <c r="W52" s="85" t="s">
        <v>476</v>
      </c>
      <c r="X52" s="85"/>
      <c r="Y52" s="86" t="s">
        <v>476</v>
      </c>
      <c r="Z52" s="84"/>
      <c r="AA52" s="85" t="s">
        <v>476</v>
      </c>
      <c r="AB52" s="85"/>
      <c r="AC52" s="85"/>
      <c r="AD52" s="85" t="s">
        <v>476</v>
      </c>
      <c r="AE52" s="85"/>
      <c r="AF52" s="86" t="s">
        <v>476</v>
      </c>
      <c r="AG52" s="84"/>
      <c r="AH52" s="85" t="s">
        <v>476</v>
      </c>
      <c r="AI52" s="85"/>
      <c r="AJ52" s="85"/>
      <c r="AK52" s="85" t="s">
        <v>476</v>
      </c>
      <c r="AL52" s="85"/>
      <c r="AM52" s="86" t="s">
        <v>476</v>
      </c>
      <c r="AN52" s="84"/>
      <c r="AO52" s="85" t="s">
        <v>476</v>
      </c>
      <c r="AP52" s="85"/>
      <c r="AQ52" s="85"/>
      <c r="AR52" s="85" t="s">
        <v>476</v>
      </c>
      <c r="AS52" s="85"/>
      <c r="AT52" s="86" t="s">
        <v>476</v>
      </c>
      <c r="AU52" s="84"/>
      <c r="AV52" s="85"/>
      <c r="AW52" s="85"/>
      <c r="AX52" s="665"/>
      <c r="AY52" s="666"/>
      <c r="AZ52" s="667"/>
      <c r="BA52" s="668"/>
      <c r="BB52" s="694" t="s">
        <v>461</v>
      </c>
      <c r="BC52" s="695"/>
      <c r="BD52" s="695"/>
      <c r="BE52" s="695"/>
      <c r="BF52" s="696"/>
    </row>
    <row r="53" spans="2:58" ht="20.25" customHeight="1">
      <c r="B53" s="824"/>
      <c r="C53" s="637"/>
      <c r="D53" s="638"/>
      <c r="E53" s="639"/>
      <c r="F53" s="87"/>
      <c r="G53" s="644"/>
      <c r="H53" s="649"/>
      <c r="I53" s="647"/>
      <c r="J53" s="647"/>
      <c r="K53" s="648"/>
      <c r="L53" s="656"/>
      <c r="M53" s="657"/>
      <c r="N53" s="657"/>
      <c r="O53" s="658"/>
      <c r="P53" s="672" t="s">
        <v>452</v>
      </c>
      <c r="Q53" s="673"/>
      <c r="R53" s="674"/>
      <c r="S53" s="88" t="str">
        <f>IF(S52="","",VLOOKUP(S52,'[1]【記載例】シフト記号表（勤務時間帯）'!$C$6:$K$35,9,FALSE))</f>
        <v/>
      </c>
      <c r="T53" s="89">
        <f>IF(T52="","",VLOOKUP(T52,'[1]【記載例】シフト記号表（勤務時間帯）'!$C$6:$K$35,9,FALSE))</f>
        <v>4</v>
      </c>
      <c r="U53" s="89" t="str">
        <f>IF(U52="","",VLOOKUP(U52,'[1]【記載例】シフト記号表（勤務時間帯）'!$C$6:$K$35,9,FALSE))</f>
        <v/>
      </c>
      <c r="V53" s="89" t="str">
        <f>IF(V52="","",VLOOKUP(V52,'[1]【記載例】シフト記号表（勤務時間帯）'!$C$6:$K$35,9,FALSE))</f>
        <v/>
      </c>
      <c r="W53" s="89">
        <f>IF(W52="","",VLOOKUP(W52,'[1]【記載例】シフト記号表（勤務時間帯）'!$C$6:$K$35,9,FALSE))</f>
        <v>4</v>
      </c>
      <c r="X53" s="89" t="str">
        <f>IF(X52="","",VLOOKUP(X52,'[1]【記載例】シフト記号表（勤務時間帯）'!$C$6:$K$35,9,FALSE))</f>
        <v/>
      </c>
      <c r="Y53" s="90">
        <f>IF(Y52="","",VLOOKUP(Y52,'[1]【記載例】シフト記号表（勤務時間帯）'!$C$6:$K$35,9,FALSE))</f>
        <v>4</v>
      </c>
      <c r="Z53" s="88" t="str">
        <f>IF(Z52="","",VLOOKUP(Z52,'[1]【記載例】シフト記号表（勤務時間帯）'!$C$6:$K$35,9,FALSE))</f>
        <v/>
      </c>
      <c r="AA53" s="89">
        <f>IF(AA52="","",VLOOKUP(AA52,'[1]【記載例】シフト記号表（勤務時間帯）'!$C$6:$K$35,9,FALSE))</f>
        <v>4</v>
      </c>
      <c r="AB53" s="89" t="str">
        <f>IF(AB52="","",VLOOKUP(AB52,'[1]【記載例】シフト記号表（勤務時間帯）'!$C$6:$K$35,9,FALSE))</f>
        <v/>
      </c>
      <c r="AC53" s="89" t="str">
        <f>IF(AC52="","",VLOOKUP(AC52,'[1]【記載例】シフト記号表（勤務時間帯）'!$C$6:$K$35,9,FALSE))</f>
        <v/>
      </c>
      <c r="AD53" s="89">
        <f>IF(AD52="","",VLOOKUP(AD52,'[1]【記載例】シフト記号表（勤務時間帯）'!$C$6:$K$35,9,FALSE))</f>
        <v>4</v>
      </c>
      <c r="AE53" s="89" t="str">
        <f>IF(AE52="","",VLOOKUP(AE52,'[1]【記載例】シフト記号表（勤務時間帯）'!$C$6:$K$35,9,FALSE))</f>
        <v/>
      </c>
      <c r="AF53" s="90">
        <f>IF(AF52="","",VLOOKUP(AF52,'[1]【記載例】シフト記号表（勤務時間帯）'!$C$6:$K$35,9,FALSE))</f>
        <v>4</v>
      </c>
      <c r="AG53" s="88" t="str">
        <f>IF(AG52="","",VLOOKUP(AG52,'[1]【記載例】シフト記号表（勤務時間帯）'!$C$6:$K$35,9,FALSE))</f>
        <v/>
      </c>
      <c r="AH53" s="89">
        <f>IF(AH52="","",VLOOKUP(AH52,'[1]【記載例】シフト記号表（勤務時間帯）'!$C$6:$K$35,9,FALSE))</f>
        <v>4</v>
      </c>
      <c r="AI53" s="89" t="str">
        <f>IF(AI52="","",VLOOKUP(AI52,'[1]【記載例】シフト記号表（勤務時間帯）'!$C$6:$K$35,9,FALSE))</f>
        <v/>
      </c>
      <c r="AJ53" s="89" t="str">
        <f>IF(AJ52="","",VLOOKUP(AJ52,'[1]【記載例】シフト記号表（勤務時間帯）'!$C$6:$K$35,9,FALSE))</f>
        <v/>
      </c>
      <c r="AK53" s="89">
        <f>IF(AK52="","",VLOOKUP(AK52,'[1]【記載例】シフト記号表（勤務時間帯）'!$C$6:$K$35,9,FALSE))</f>
        <v>4</v>
      </c>
      <c r="AL53" s="89" t="str">
        <f>IF(AL52="","",VLOOKUP(AL52,'[1]【記載例】シフト記号表（勤務時間帯）'!$C$6:$K$35,9,FALSE))</f>
        <v/>
      </c>
      <c r="AM53" s="90">
        <f>IF(AM52="","",VLOOKUP(AM52,'[1]【記載例】シフト記号表（勤務時間帯）'!$C$6:$K$35,9,FALSE))</f>
        <v>4</v>
      </c>
      <c r="AN53" s="88" t="str">
        <f>IF(AN52="","",VLOOKUP(AN52,'[1]【記載例】シフト記号表（勤務時間帯）'!$C$6:$K$35,9,FALSE))</f>
        <v/>
      </c>
      <c r="AO53" s="89">
        <f>IF(AO52="","",VLOOKUP(AO52,'[1]【記載例】シフト記号表（勤務時間帯）'!$C$6:$K$35,9,FALSE))</f>
        <v>4</v>
      </c>
      <c r="AP53" s="89" t="str">
        <f>IF(AP52="","",VLOOKUP(AP52,'[1]【記載例】シフト記号表（勤務時間帯）'!$C$6:$K$35,9,FALSE))</f>
        <v/>
      </c>
      <c r="AQ53" s="89" t="str">
        <f>IF(AQ52="","",VLOOKUP(AQ52,'[1]【記載例】シフト記号表（勤務時間帯）'!$C$6:$K$35,9,FALSE))</f>
        <v/>
      </c>
      <c r="AR53" s="89">
        <f>IF(AR52="","",VLOOKUP(AR52,'[1]【記載例】シフト記号表（勤務時間帯）'!$C$6:$K$35,9,FALSE))</f>
        <v>4</v>
      </c>
      <c r="AS53" s="89" t="str">
        <f>IF(AS52="","",VLOOKUP(AS52,'[1]【記載例】シフト記号表（勤務時間帯）'!$C$6:$K$35,9,FALSE))</f>
        <v/>
      </c>
      <c r="AT53" s="90">
        <f>IF(AT52="","",VLOOKUP(AT52,'[1]【記載例】シフト記号表（勤務時間帯）'!$C$6:$K$35,9,FALSE))</f>
        <v>4</v>
      </c>
      <c r="AU53" s="88" t="str">
        <f>IF(AU52="","",VLOOKUP(AU52,'[1]【記載例】シフト記号表（勤務時間帯）'!$C$6:$K$35,9,FALSE))</f>
        <v/>
      </c>
      <c r="AV53" s="89" t="str">
        <f>IF(AV52="","",VLOOKUP(AV52,'[1]【記載例】シフト記号表（勤務時間帯）'!$C$6:$K$35,9,FALSE))</f>
        <v/>
      </c>
      <c r="AW53" s="89" t="str">
        <f>IF(AW52="","",VLOOKUP(AW52,'[1]【記載例】シフト記号表（勤務時間帯）'!$C$6:$K$35,9,FALSE))</f>
        <v/>
      </c>
      <c r="AX53" s="675">
        <f>IF($BB$3="４週",SUM(S53:AT53),IF($BB$3="暦月",SUM(S53:AW53),""))</f>
        <v>48</v>
      </c>
      <c r="AY53" s="676"/>
      <c r="AZ53" s="677">
        <f>IF($BB$3="４週",AX53/4,IF($BB$3="暦月",[1]【記載例】認知症対応型通所!AX53/([1]【記載例】認知症対応型通所!$BB$8/7),""))</f>
        <v>12</v>
      </c>
      <c r="BA53" s="678"/>
      <c r="BB53" s="697"/>
      <c r="BC53" s="698"/>
      <c r="BD53" s="698"/>
      <c r="BE53" s="698"/>
      <c r="BF53" s="699"/>
    </row>
    <row r="54" spans="2:58" ht="20.25" customHeight="1">
      <c r="B54" s="824"/>
      <c r="C54" s="640"/>
      <c r="D54" s="641"/>
      <c r="E54" s="642"/>
      <c r="F54" s="87" t="str">
        <f>C52</f>
        <v>機能訓練指導員</v>
      </c>
      <c r="G54" s="686"/>
      <c r="H54" s="649"/>
      <c r="I54" s="647"/>
      <c r="J54" s="647"/>
      <c r="K54" s="648"/>
      <c r="L54" s="687"/>
      <c r="M54" s="688"/>
      <c r="N54" s="688"/>
      <c r="O54" s="689"/>
      <c r="P54" s="691" t="s">
        <v>453</v>
      </c>
      <c r="Q54" s="692"/>
      <c r="R54" s="693"/>
      <c r="S54" s="92" t="str">
        <f>IF(S52="","",VLOOKUP(S52,'[1]【記載例】シフト記号表（勤務時間帯）'!$C$6:$U$35,19,FALSE))</f>
        <v/>
      </c>
      <c r="T54" s="93">
        <f>IF(T52="","",VLOOKUP(T52,'[1]【記載例】シフト記号表（勤務時間帯）'!$C$6:$U$35,19,FALSE))</f>
        <v>3</v>
      </c>
      <c r="U54" s="93" t="str">
        <f>IF(U52="","",VLOOKUP(U52,'[1]【記載例】シフト記号表（勤務時間帯）'!$C$6:$U$35,19,FALSE))</f>
        <v/>
      </c>
      <c r="V54" s="93" t="str">
        <f>IF(V52="","",VLOOKUP(V52,'[1]【記載例】シフト記号表（勤務時間帯）'!$C$6:$U$35,19,FALSE))</f>
        <v/>
      </c>
      <c r="W54" s="93">
        <f>IF(W52="","",VLOOKUP(W52,'[1]【記載例】シフト記号表（勤務時間帯）'!$C$6:$U$35,19,FALSE))</f>
        <v>3</v>
      </c>
      <c r="X54" s="93" t="str">
        <f>IF(X52="","",VLOOKUP(X52,'[1]【記載例】シフト記号表（勤務時間帯）'!$C$6:$U$35,19,FALSE))</f>
        <v/>
      </c>
      <c r="Y54" s="94">
        <f>IF(Y52="","",VLOOKUP(Y52,'[1]【記載例】シフト記号表（勤務時間帯）'!$C$6:$U$35,19,FALSE))</f>
        <v>3</v>
      </c>
      <c r="Z54" s="92" t="str">
        <f>IF(Z52="","",VLOOKUP(Z52,'[1]【記載例】シフト記号表（勤務時間帯）'!$C$6:$U$35,19,FALSE))</f>
        <v/>
      </c>
      <c r="AA54" s="93">
        <f>IF(AA52="","",VLOOKUP(AA52,'[1]【記載例】シフト記号表（勤務時間帯）'!$C$6:$U$35,19,FALSE))</f>
        <v>3</v>
      </c>
      <c r="AB54" s="93" t="str">
        <f>IF(AB52="","",VLOOKUP(AB52,'[1]【記載例】シフト記号表（勤務時間帯）'!$C$6:$U$35,19,FALSE))</f>
        <v/>
      </c>
      <c r="AC54" s="93" t="str">
        <f>IF(AC52="","",VLOOKUP(AC52,'[1]【記載例】シフト記号表（勤務時間帯）'!$C$6:$U$35,19,FALSE))</f>
        <v/>
      </c>
      <c r="AD54" s="93">
        <f>IF(AD52="","",VLOOKUP(AD52,'[1]【記載例】シフト記号表（勤務時間帯）'!$C$6:$U$35,19,FALSE))</f>
        <v>3</v>
      </c>
      <c r="AE54" s="93" t="str">
        <f>IF(AE52="","",VLOOKUP(AE52,'[1]【記載例】シフト記号表（勤務時間帯）'!$C$6:$U$35,19,FALSE))</f>
        <v/>
      </c>
      <c r="AF54" s="94">
        <f>IF(AF52="","",VLOOKUP(AF52,'[1]【記載例】シフト記号表（勤務時間帯）'!$C$6:$U$35,19,FALSE))</f>
        <v>3</v>
      </c>
      <c r="AG54" s="92" t="str">
        <f>IF(AG52="","",VLOOKUP(AG52,'[1]【記載例】シフト記号表（勤務時間帯）'!$C$6:$U$35,19,FALSE))</f>
        <v/>
      </c>
      <c r="AH54" s="93">
        <f>IF(AH52="","",VLOOKUP(AH52,'[1]【記載例】シフト記号表（勤務時間帯）'!$C$6:$U$35,19,FALSE))</f>
        <v>3</v>
      </c>
      <c r="AI54" s="93" t="str">
        <f>IF(AI52="","",VLOOKUP(AI52,'[1]【記載例】シフト記号表（勤務時間帯）'!$C$6:$U$35,19,FALSE))</f>
        <v/>
      </c>
      <c r="AJ54" s="93" t="str">
        <f>IF(AJ52="","",VLOOKUP(AJ52,'[1]【記載例】シフト記号表（勤務時間帯）'!$C$6:$U$35,19,FALSE))</f>
        <v/>
      </c>
      <c r="AK54" s="93">
        <f>IF(AK52="","",VLOOKUP(AK52,'[1]【記載例】シフト記号表（勤務時間帯）'!$C$6:$U$35,19,FALSE))</f>
        <v>3</v>
      </c>
      <c r="AL54" s="93" t="str">
        <f>IF(AL52="","",VLOOKUP(AL52,'[1]【記載例】シフト記号表（勤務時間帯）'!$C$6:$U$35,19,FALSE))</f>
        <v/>
      </c>
      <c r="AM54" s="94">
        <f>IF(AM52="","",VLOOKUP(AM52,'[1]【記載例】シフト記号表（勤務時間帯）'!$C$6:$U$35,19,FALSE))</f>
        <v>3</v>
      </c>
      <c r="AN54" s="92" t="str">
        <f>IF(AN52="","",VLOOKUP(AN52,'[1]【記載例】シフト記号表（勤務時間帯）'!$C$6:$U$35,19,FALSE))</f>
        <v/>
      </c>
      <c r="AO54" s="93">
        <f>IF(AO52="","",VLOOKUP(AO52,'[1]【記載例】シフト記号表（勤務時間帯）'!$C$6:$U$35,19,FALSE))</f>
        <v>3</v>
      </c>
      <c r="AP54" s="93" t="str">
        <f>IF(AP52="","",VLOOKUP(AP52,'[1]【記載例】シフト記号表（勤務時間帯）'!$C$6:$U$35,19,FALSE))</f>
        <v/>
      </c>
      <c r="AQ54" s="93" t="str">
        <f>IF(AQ52="","",VLOOKUP(AQ52,'[1]【記載例】シフト記号表（勤務時間帯）'!$C$6:$U$35,19,FALSE))</f>
        <v/>
      </c>
      <c r="AR54" s="93">
        <f>IF(AR52="","",VLOOKUP(AR52,'[1]【記載例】シフト記号表（勤務時間帯）'!$C$6:$U$35,19,FALSE))</f>
        <v>3</v>
      </c>
      <c r="AS54" s="93" t="str">
        <f>IF(AS52="","",VLOOKUP(AS52,'[1]【記載例】シフト記号表（勤務時間帯）'!$C$6:$U$35,19,FALSE))</f>
        <v/>
      </c>
      <c r="AT54" s="94">
        <f>IF(AT52="","",VLOOKUP(AT52,'[1]【記載例】シフト記号表（勤務時間帯）'!$C$6:$U$35,19,FALSE))</f>
        <v>3</v>
      </c>
      <c r="AU54" s="92" t="str">
        <f>IF(AU52="","",VLOOKUP(AU52,'[1]【記載例】シフト記号表（勤務時間帯）'!$C$6:$U$35,19,FALSE))</f>
        <v/>
      </c>
      <c r="AV54" s="93" t="str">
        <f>IF(AV52="","",VLOOKUP(AV52,'[1]【記載例】シフト記号表（勤務時間帯）'!$C$6:$U$35,19,FALSE))</f>
        <v/>
      </c>
      <c r="AW54" s="93" t="str">
        <f>IF(AW52="","",VLOOKUP(AW52,'[1]【記載例】シフト記号表（勤務時間帯）'!$C$6:$U$35,19,FALSE))</f>
        <v/>
      </c>
      <c r="AX54" s="682">
        <f>IF($BB$3="４週",SUM(S54:AT54),IF($BB$3="暦月",SUM(S54:AW54),""))</f>
        <v>36</v>
      </c>
      <c r="AY54" s="683"/>
      <c r="AZ54" s="684">
        <f>IF($BB$3="４週",AX54/4,IF($BB$3="暦月",[1]【記載例】認知症対応型通所!AX54/([1]【記載例】認知症対応型通所!$BB$8/7),""))</f>
        <v>9</v>
      </c>
      <c r="BA54" s="685"/>
      <c r="BB54" s="700"/>
      <c r="BC54" s="701"/>
      <c r="BD54" s="701"/>
      <c r="BE54" s="701"/>
      <c r="BF54" s="702"/>
    </row>
    <row r="55" spans="2:58" ht="20.25" customHeight="1">
      <c r="B55" s="824">
        <f>B52+1</f>
        <v>12</v>
      </c>
      <c r="C55" s="634"/>
      <c r="D55" s="635"/>
      <c r="E55" s="636"/>
      <c r="F55" s="95"/>
      <c r="G55" s="643"/>
      <c r="H55" s="646"/>
      <c r="I55" s="647"/>
      <c r="J55" s="647"/>
      <c r="K55" s="648"/>
      <c r="L55" s="653"/>
      <c r="M55" s="654"/>
      <c r="N55" s="654"/>
      <c r="O55" s="655"/>
      <c r="P55" s="662" t="s">
        <v>449</v>
      </c>
      <c r="Q55" s="663"/>
      <c r="R55" s="664"/>
      <c r="S55" s="84"/>
      <c r="T55" s="85"/>
      <c r="U55" s="85"/>
      <c r="V55" s="85"/>
      <c r="W55" s="85"/>
      <c r="X55" s="85"/>
      <c r="Y55" s="86"/>
      <c r="Z55" s="84"/>
      <c r="AA55" s="85"/>
      <c r="AB55" s="85"/>
      <c r="AC55" s="85"/>
      <c r="AD55" s="85"/>
      <c r="AE55" s="85"/>
      <c r="AF55" s="86"/>
      <c r="AG55" s="84"/>
      <c r="AH55" s="85"/>
      <c r="AI55" s="85"/>
      <c r="AJ55" s="85"/>
      <c r="AK55" s="85"/>
      <c r="AL55" s="85"/>
      <c r="AM55" s="86"/>
      <c r="AN55" s="84"/>
      <c r="AO55" s="85"/>
      <c r="AP55" s="85"/>
      <c r="AQ55" s="85"/>
      <c r="AR55" s="85"/>
      <c r="AS55" s="85"/>
      <c r="AT55" s="86"/>
      <c r="AU55" s="84"/>
      <c r="AV55" s="85"/>
      <c r="AW55" s="85"/>
      <c r="AX55" s="665"/>
      <c r="AY55" s="666"/>
      <c r="AZ55" s="667"/>
      <c r="BA55" s="668"/>
      <c r="BB55" s="669"/>
      <c r="BC55" s="654"/>
      <c r="BD55" s="654"/>
      <c r="BE55" s="654"/>
      <c r="BF55" s="655"/>
    </row>
    <row r="56" spans="2:58" ht="20.25" customHeight="1">
      <c r="B56" s="824"/>
      <c r="C56" s="637"/>
      <c r="D56" s="638"/>
      <c r="E56" s="639"/>
      <c r="F56" s="87"/>
      <c r="G56" s="644"/>
      <c r="H56" s="649"/>
      <c r="I56" s="647"/>
      <c r="J56" s="647"/>
      <c r="K56" s="648"/>
      <c r="L56" s="656"/>
      <c r="M56" s="657"/>
      <c r="N56" s="657"/>
      <c r="O56" s="658"/>
      <c r="P56" s="672" t="s">
        <v>452</v>
      </c>
      <c r="Q56" s="673"/>
      <c r="R56" s="674"/>
      <c r="S56" s="88" t="str">
        <f>IF(S55="","",VLOOKUP(S55,'[1]【記載例】シフト記号表（勤務時間帯）'!$C$6:$K$35,9,FALSE))</f>
        <v/>
      </c>
      <c r="T56" s="89" t="str">
        <f>IF(T55="","",VLOOKUP(T55,'[1]【記載例】シフト記号表（勤務時間帯）'!$C$6:$K$35,9,FALSE))</f>
        <v/>
      </c>
      <c r="U56" s="89" t="str">
        <f>IF(U55="","",VLOOKUP(U55,'[1]【記載例】シフト記号表（勤務時間帯）'!$C$6:$K$35,9,FALSE))</f>
        <v/>
      </c>
      <c r="V56" s="89" t="str">
        <f>IF(V55="","",VLOOKUP(V55,'[1]【記載例】シフト記号表（勤務時間帯）'!$C$6:$K$35,9,FALSE))</f>
        <v/>
      </c>
      <c r="W56" s="89" t="str">
        <f>IF(W55="","",VLOOKUP(W55,'[1]【記載例】シフト記号表（勤務時間帯）'!$C$6:$K$35,9,FALSE))</f>
        <v/>
      </c>
      <c r="X56" s="89" t="str">
        <f>IF(X55="","",VLOOKUP(X55,'[1]【記載例】シフト記号表（勤務時間帯）'!$C$6:$K$35,9,FALSE))</f>
        <v/>
      </c>
      <c r="Y56" s="90" t="str">
        <f>IF(Y55="","",VLOOKUP(Y55,'[1]【記載例】シフト記号表（勤務時間帯）'!$C$6:$K$35,9,FALSE))</f>
        <v/>
      </c>
      <c r="Z56" s="88" t="str">
        <f>IF(Z55="","",VLOOKUP(Z55,'[1]【記載例】シフト記号表（勤務時間帯）'!$C$6:$K$35,9,FALSE))</f>
        <v/>
      </c>
      <c r="AA56" s="89" t="str">
        <f>IF(AA55="","",VLOOKUP(AA55,'[1]【記載例】シフト記号表（勤務時間帯）'!$C$6:$K$35,9,FALSE))</f>
        <v/>
      </c>
      <c r="AB56" s="89" t="str">
        <f>IF(AB55="","",VLOOKUP(AB55,'[1]【記載例】シフト記号表（勤務時間帯）'!$C$6:$K$35,9,FALSE))</f>
        <v/>
      </c>
      <c r="AC56" s="89" t="str">
        <f>IF(AC55="","",VLOOKUP(AC55,'[1]【記載例】シフト記号表（勤務時間帯）'!$C$6:$K$35,9,FALSE))</f>
        <v/>
      </c>
      <c r="AD56" s="89" t="str">
        <f>IF(AD55="","",VLOOKUP(AD55,'[1]【記載例】シフト記号表（勤務時間帯）'!$C$6:$K$35,9,FALSE))</f>
        <v/>
      </c>
      <c r="AE56" s="89" t="str">
        <f>IF(AE55="","",VLOOKUP(AE55,'[1]【記載例】シフト記号表（勤務時間帯）'!$C$6:$K$35,9,FALSE))</f>
        <v/>
      </c>
      <c r="AF56" s="90" t="str">
        <f>IF(AF55="","",VLOOKUP(AF55,'[1]【記載例】シフト記号表（勤務時間帯）'!$C$6:$K$35,9,FALSE))</f>
        <v/>
      </c>
      <c r="AG56" s="88" t="str">
        <f>IF(AG55="","",VLOOKUP(AG55,'[1]【記載例】シフト記号表（勤務時間帯）'!$C$6:$K$35,9,FALSE))</f>
        <v/>
      </c>
      <c r="AH56" s="89" t="str">
        <f>IF(AH55="","",VLOOKUP(AH55,'[1]【記載例】シフト記号表（勤務時間帯）'!$C$6:$K$35,9,FALSE))</f>
        <v/>
      </c>
      <c r="AI56" s="89" t="str">
        <f>IF(AI55="","",VLOOKUP(AI55,'[1]【記載例】シフト記号表（勤務時間帯）'!$C$6:$K$35,9,FALSE))</f>
        <v/>
      </c>
      <c r="AJ56" s="89" t="str">
        <f>IF(AJ55="","",VLOOKUP(AJ55,'[1]【記載例】シフト記号表（勤務時間帯）'!$C$6:$K$35,9,FALSE))</f>
        <v/>
      </c>
      <c r="AK56" s="89" t="str">
        <f>IF(AK55="","",VLOOKUP(AK55,'[1]【記載例】シフト記号表（勤務時間帯）'!$C$6:$K$35,9,FALSE))</f>
        <v/>
      </c>
      <c r="AL56" s="89" t="str">
        <f>IF(AL55="","",VLOOKUP(AL55,'[1]【記載例】シフト記号表（勤務時間帯）'!$C$6:$K$35,9,FALSE))</f>
        <v/>
      </c>
      <c r="AM56" s="90" t="str">
        <f>IF(AM55="","",VLOOKUP(AM55,'[1]【記載例】シフト記号表（勤務時間帯）'!$C$6:$K$35,9,FALSE))</f>
        <v/>
      </c>
      <c r="AN56" s="88" t="str">
        <f>IF(AN55="","",VLOOKUP(AN55,'[1]【記載例】シフト記号表（勤務時間帯）'!$C$6:$K$35,9,FALSE))</f>
        <v/>
      </c>
      <c r="AO56" s="89" t="str">
        <f>IF(AO55="","",VLOOKUP(AO55,'[1]【記載例】シフト記号表（勤務時間帯）'!$C$6:$K$35,9,FALSE))</f>
        <v/>
      </c>
      <c r="AP56" s="89" t="str">
        <f>IF(AP55="","",VLOOKUP(AP55,'[1]【記載例】シフト記号表（勤務時間帯）'!$C$6:$K$35,9,FALSE))</f>
        <v/>
      </c>
      <c r="AQ56" s="89" t="str">
        <f>IF(AQ55="","",VLOOKUP(AQ55,'[1]【記載例】シフト記号表（勤務時間帯）'!$C$6:$K$35,9,FALSE))</f>
        <v/>
      </c>
      <c r="AR56" s="89" t="str">
        <f>IF(AR55="","",VLOOKUP(AR55,'[1]【記載例】シフト記号表（勤務時間帯）'!$C$6:$K$35,9,FALSE))</f>
        <v/>
      </c>
      <c r="AS56" s="89" t="str">
        <f>IF(AS55="","",VLOOKUP(AS55,'[1]【記載例】シフト記号表（勤務時間帯）'!$C$6:$K$35,9,FALSE))</f>
        <v/>
      </c>
      <c r="AT56" s="90" t="str">
        <f>IF(AT55="","",VLOOKUP(AT55,'[1]【記載例】シフト記号表（勤務時間帯）'!$C$6:$K$35,9,FALSE))</f>
        <v/>
      </c>
      <c r="AU56" s="88" t="str">
        <f>IF(AU55="","",VLOOKUP(AU55,'[1]【記載例】シフト記号表（勤務時間帯）'!$C$6:$K$35,9,FALSE))</f>
        <v/>
      </c>
      <c r="AV56" s="89" t="str">
        <f>IF(AV55="","",VLOOKUP(AV55,'[1]【記載例】シフト記号表（勤務時間帯）'!$C$6:$K$35,9,FALSE))</f>
        <v/>
      </c>
      <c r="AW56" s="89" t="str">
        <f>IF(AW55="","",VLOOKUP(AW55,'[1]【記載例】シフト記号表（勤務時間帯）'!$C$6:$K$35,9,FALSE))</f>
        <v/>
      </c>
      <c r="AX56" s="675">
        <f>IF($BB$3="４週",SUM(S56:AT56),IF($BB$3="暦月",SUM(S56:AW56),""))</f>
        <v>0</v>
      </c>
      <c r="AY56" s="676"/>
      <c r="AZ56" s="677">
        <f>IF($BB$3="４週",AX56/4,IF($BB$3="暦月",[1]【記載例】認知症対応型通所!AX56/([1]【記載例】認知症対応型通所!$BB$8/7),""))</f>
        <v>0</v>
      </c>
      <c r="BA56" s="678"/>
      <c r="BB56" s="670"/>
      <c r="BC56" s="657"/>
      <c r="BD56" s="657"/>
      <c r="BE56" s="657"/>
      <c r="BF56" s="658"/>
    </row>
    <row r="57" spans="2:58" ht="20.25" customHeight="1">
      <c r="B57" s="824"/>
      <c r="C57" s="640"/>
      <c r="D57" s="641"/>
      <c r="E57" s="642"/>
      <c r="F57" s="87">
        <f>C55</f>
        <v>0</v>
      </c>
      <c r="G57" s="686"/>
      <c r="H57" s="649"/>
      <c r="I57" s="647"/>
      <c r="J57" s="647"/>
      <c r="K57" s="648"/>
      <c r="L57" s="687"/>
      <c r="M57" s="688"/>
      <c r="N57" s="688"/>
      <c r="O57" s="689"/>
      <c r="P57" s="691" t="s">
        <v>453</v>
      </c>
      <c r="Q57" s="692"/>
      <c r="R57" s="693"/>
      <c r="S57" s="92" t="str">
        <f>IF(S55="","",VLOOKUP(S55,'[1]【記載例】シフト記号表（勤務時間帯）'!$C$6:$U$35,19,FALSE))</f>
        <v/>
      </c>
      <c r="T57" s="93" t="str">
        <f>IF(T55="","",VLOOKUP(T55,'[1]【記載例】シフト記号表（勤務時間帯）'!$C$6:$U$35,19,FALSE))</f>
        <v/>
      </c>
      <c r="U57" s="93" t="str">
        <f>IF(U55="","",VLOOKUP(U55,'[1]【記載例】シフト記号表（勤務時間帯）'!$C$6:$U$35,19,FALSE))</f>
        <v/>
      </c>
      <c r="V57" s="93" t="str">
        <f>IF(V55="","",VLOOKUP(V55,'[1]【記載例】シフト記号表（勤務時間帯）'!$C$6:$U$35,19,FALSE))</f>
        <v/>
      </c>
      <c r="W57" s="93" t="str">
        <f>IF(W55="","",VLOOKUP(W55,'[1]【記載例】シフト記号表（勤務時間帯）'!$C$6:$U$35,19,FALSE))</f>
        <v/>
      </c>
      <c r="X57" s="93" t="str">
        <f>IF(X55="","",VLOOKUP(X55,'[1]【記載例】シフト記号表（勤務時間帯）'!$C$6:$U$35,19,FALSE))</f>
        <v/>
      </c>
      <c r="Y57" s="94" t="str">
        <f>IF(Y55="","",VLOOKUP(Y55,'[1]【記載例】シフト記号表（勤務時間帯）'!$C$6:$U$35,19,FALSE))</f>
        <v/>
      </c>
      <c r="Z57" s="92" t="str">
        <f>IF(Z55="","",VLOOKUP(Z55,'[1]【記載例】シフト記号表（勤務時間帯）'!$C$6:$U$35,19,FALSE))</f>
        <v/>
      </c>
      <c r="AA57" s="93" t="str">
        <f>IF(AA55="","",VLOOKUP(AA55,'[1]【記載例】シフト記号表（勤務時間帯）'!$C$6:$U$35,19,FALSE))</f>
        <v/>
      </c>
      <c r="AB57" s="93" t="str">
        <f>IF(AB55="","",VLOOKUP(AB55,'[1]【記載例】シフト記号表（勤務時間帯）'!$C$6:$U$35,19,FALSE))</f>
        <v/>
      </c>
      <c r="AC57" s="93" t="str">
        <f>IF(AC55="","",VLOOKUP(AC55,'[1]【記載例】シフト記号表（勤務時間帯）'!$C$6:$U$35,19,FALSE))</f>
        <v/>
      </c>
      <c r="AD57" s="93" t="str">
        <f>IF(AD55="","",VLOOKUP(AD55,'[1]【記載例】シフト記号表（勤務時間帯）'!$C$6:$U$35,19,FALSE))</f>
        <v/>
      </c>
      <c r="AE57" s="93" t="str">
        <f>IF(AE55="","",VLOOKUP(AE55,'[1]【記載例】シフト記号表（勤務時間帯）'!$C$6:$U$35,19,FALSE))</f>
        <v/>
      </c>
      <c r="AF57" s="94" t="str">
        <f>IF(AF55="","",VLOOKUP(AF55,'[1]【記載例】シフト記号表（勤務時間帯）'!$C$6:$U$35,19,FALSE))</f>
        <v/>
      </c>
      <c r="AG57" s="92" t="str">
        <f>IF(AG55="","",VLOOKUP(AG55,'[1]【記載例】シフト記号表（勤務時間帯）'!$C$6:$U$35,19,FALSE))</f>
        <v/>
      </c>
      <c r="AH57" s="93" t="str">
        <f>IF(AH55="","",VLOOKUP(AH55,'[1]【記載例】シフト記号表（勤務時間帯）'!$C$6:$U$35,19,FALSE))</f>
        <v/>
      </c>
      <c r="AI57" s="93" t="str">
        <f>IF(AI55="","",VLOOKUP(AI55,'[1]【記載例】シフト記号表（勤務時間帯）'!$C$6:$U$35,19,FALSE))</f>
        <v/>
      </c>
      <c r="AJ57" s="93" t="str">
        <f>IF(AJ55="","",VLOOKUP(AJ55,'[1]【記載例】シフト記号表（勤務時間帯）'!$C$6:$U$35,19,FALSE))</f>
        <v/>
      </c>
      <c r="AK57" s="93" t="str">
        <f>IF(AK55="","",VLOOKUP(AK55,'[1]【記載例】シフト記号表（勤務時間帯）'!$C$6:$U$35,19,FALSE))</f>
        <v/>
      </c>
      <c r="AL57" s="93" t="str">
        <f>IF(AL55="","",VLOOKUP(AL55,'[1]【記載例】シフト記号表（勤務時間帯）'!$C$6:$U$35,19,FALSE))</f>
        <v/>
      </c>
      <c r="AM57" s="94" t="str">
        <f>IF(AM55="","",VLOOKUP(AM55,'[1]【記載例】シフト記号表（勤務時間帯）'!$C$6:$U$35,19,FALSE))</f>
        <v/>
      </c>
      <c r="AN57" s="92" t="str">
        <f>IF(AN55="","",VLOOKUP(AN55,'[1]【記載例】シフト記号表（勤務時間帯）'!$C$6:$U$35,19,FALSE))</f>
        <v/>
      </c>
      <c r="AO57" s="93" t="str">
        <f>IF(AO55="","",VLOOKUP(AO55,'[1]【記載例】シフト記号表（勤務時間帯）'!$C$6:$U$35,19,FALSE))</f>
        <v/>
      </c>
      <c r="AP57" s="93" t="str">
        <f>IF(AP55="","",VLOOKUP(AP55,'[1]【記載例】シフト記号表（勤務時間帯）'!$C$6:$U$35,19,FALSE))</f>
        <v/>
      </c>
      <c r="AQ57" s="93" t="str">
        <f>IF(AQ55="","",VLOOKUP(AQ55,'[1]【記載例】シフト記号表（勤務時間帯）'!$C$6:$U$35,19,FALSE))</f>
        <v/>
      </c>
      <c r="AR57" s="93" t="str">
        <f>IF(AR55="","",VLOOKUP(AR55,'[1]【記載例】シフト記号表（勤務時間帯）'!$C$6:$U$35,19,FALSE))</f>
        <v/>
      </c>
      <c r="AS57" s="93" t="str">
        <f>IF(AS55="","",VLOOKUP(AS55,'[1]【記載例】シフト記号表（勤務時間帯）'!$C$6:$U$35,19,FALSE))</f>
        <v/>
      </c>
      <c r="AT57" s="94" t="str">
        <f>IF(AT55="","",VLOOKUP(AT55,'[1]【記載例】シフト記号表（勤務時間帯）'!$C$6:$U$35,19,FALSE))</f>
        <v/>
      </c>
      <c r="AU57" s="92" t="str">
        <f>IF(AU55="","",VLOOKUP(AU55,'[1]【記載例】シフト記号表（勤務時間帯）'!$C$6:$U$35,19,FALSE))</f>
        <v/>
      </c>
      <c r="AV57" s="93" t="str">
        <f>IF(AV55="","",VLOOKUP(AV55,'[1]【記載例】シフト記号表（勤務時間帯）'!$C$6:$U$35,19,FALSE))</f>
        <v/>
      </c>
      <c r="AW57" s="93" t="str">
        <f>IF(AW55="","",VLOOKUP(AW55,'[1]【記載例】シフト記号表（勤務時間帯）'!$C$6:$U$35,19,FALSE))</f>
        <v/>
      </c>
      <c r="AX57" s="682">
        <f>IF($BB$3="４週",SUM(S57:AT57),IF($BB$3="暦月",SUM(S57:AW57),""))</f>
        <v>0</v>
      </c>
      <c r="AY57" s="683"/>
      <c r="AZ57" s="684">
        <f>IF($BB$3="４週",AX57/4,IF($BB$3="暦月",[1]【記載例】認知症対応型通所!AX57/([1]【記載例】認知症対応型通所!$BB$8/7),""))</f>
        <v>0</v>
      </c>
      <c r="BA57" s="685"/>
      <c r="BB57" s="690"/>
      <c r="BC57" s="688"/>
      <c r="BD57" s="688"/>
      <c r="BE57" s="688"/>
      <c r="BF57" s="689"/>
    </row>
    <row r="58" spans="2:58" ht="20.25" customHeight="1">
      <c r="B58" s="824">
        <f>B55+1</f>
        <v>13</v>
      </c>
      <c r="C58" s="634"/>
      <c r="D58" s="635"/>
      <c r="E58" s="636"/>
      <c r="F58" s="95"/>
      <c r="G58" s="643"/>
      <c r="H58" s="646"/>
      <c r="I58" s="647"/>
      <c r="J58" s="647"/>
      <c r="K58" s="648"/>
      <c r="L58" s="653"/>
      <c r="M58" s="654"/>
      <c r="N58" s="654"/>
      <c r="O58" s="655"/>
      <c r="P58" s="662" t="s">
        <v>449</v>
      </c>
      <c r="Q58" s="663"/>
      <c r="R58" s="664"/>
      <c r="S58" s="84"/>
      <c r="T58" s="85"/>
      <c r="U58" s="85"/>
      <c r="V58" s="85"/>
      <c r="W58" s="85"/>
      <c r="X58" s="85"/>
      <c r="Y58" s="86"/>
      <c r="Z58" s="84"/>
      <c r="AA58" s="85"/>
      <c r="AB58" s="85"/>
      <c r="AC58" s="85"/>
      <c r="AD58" s="85"/>
      <c r="AE58" s="85"/>
      <c r="AF58" s="86"/>
      <c r="AG58" s="84"/>
      <c r="AH58" s="85"/>
      <c r="AI58" s="85"/>
      <c r="AJ58" s="85"/>
      <c r="AK58" s="85"/>
      <c r="AL58" s="85"/>
      <c r="AM58" s="86"/>
      <c r="AN58" s="84"/>
      <c r="AO58" s="85"/>
      <c r="AP58" s="85"/>
      <c r="AQ58" s="85"/>
      <c r="AR58" s="85"/>
      <c r="AS58" s="85"/>
      <c r="AT58" s="86"/>
      <c r="AU58" s="84"/>
      <c r="AV58" s="85"/>
      <c r="AW58" s="85"/>
      <c r="AX58" s="665"/>
      <c r="AY58" s="666"/>
      <c r="AZ58" s="667"/>
      <c r="BA58" s="668"/>
      <c r="BB58" s="669"/>
      <c r="BC58" s="654"/>
      <c r="BD58" s="654"/>
      <c r="BE58" s="654"/>
      <c r="BF58" s="655"/>
    </row>
    <row r="59" spans="2:58" ht="20.25" customHeight="1">
      <c r="B59" s="824"/>
      <c r="C59" s="637"/>
      <c r="D59" s="638"/>
      <c r="E59" s="639"/>
      <c r="F59" s="87"/>
      <c r="G59" s="644"/>
      <c r="H59" s="649"/>
      <c r="I59" s="647"/>
      <c r="J59" s="647"/>
      <c r="K59" s="648"/>
      <c r="L59" s="656"/>
      <c r="M59" s="657"/>
      <c r="N59" s="657"/>
      <c r="O59" s="658"/>
      <c r="P59" s="672" t="s">
        <v>452</v>
      </c>
      <c r="Q59" s="673"/>
      <c r="R59" s="674"/>
      <c r="S59" s="88" t="str">
        <f>IF(S58="","",VLOOKUP(S58,'[1]【記載例】シフト記号表（勤務時間帯）'!$C$6:$K$35,9,FALSE))</f>
        <v/>
      </c>
      <c r="T59" s="89" t="str">
        <f>IF(T58="","",VLOOKUP(T58,'[1]【記載例】シフト記号表（勤務時間帯）'!$C$6:$K$35,9,FALSE))</f>
        <v/>
      </c>
      <c r="U59" s="89" t="str">
        <f>IF(U58="","",VLOOKUP(U58,'[1]【記載例】シフト記号表（勤務時間帯）'!$C$6:$K$35,9,FALSE))</f>
        <v/>
      </c>
      <c r="V59" s="89" t="str">
        <f>IF(V58="","",VLOOKUP(V58,'[1]【記載例】シフト記号表（勤務時間帯）'!$C$6:$K$35,9,FALSE))</f>
        <v/>
      </c>
      <c r="W59" s="89" t="str">
        <f>IF(W58="","",VLOOKUP(W58,'[1]【記載例】シフト記号表（勤務時間帯）'!$C$6:$K$35,9,FALSE))</f>
        <v/>
      </c>
      <c r="X59" s="89" t="str">
        <f>IF(X58="","",VLOOKUP(X58,'[1]【記載例】シフト記号表（勤務時間帯）'!$C$6:$K$35,9,FALSE))</f>
        <v/>
      </c>
      <c r="Y59" s="90" t="str">
        <f>IF(Y58="","",VLOOKUP(Y58,'[1]【記載例】シフト記号表（勤務時間帯）'!$C$6:$K$35,9,FALSE))</f>
        <v/>
      </c>
      <c r="Z59" s="88" t="str">
        <f>IF(Z58="","",VLOOKUP(Z58,'[1]【記載例】シフト記号表（勤務時間帯）'!$C$6:$K$35,9,FALSE))</f>
        <v/>
      </c>
      <c r="AA59" s="89" t="str">
        <f>IF(AA58="","",VLOOKUP(AA58,'[1]【記載例】シフト記号表（勤務時間帯）'!$C$6:$K$35,9,FALSE))</f>
        <v/>
      </c>
      <c r="AB59" s="89" t="str">
        <f>IF(AB58="","",VLOOKUP(AB58,'[1]【記載例】シフト記号表（勤務時間帯）'!$C$6:$K$35,9,FALSE))</f>
        <v/>
      </c>
      <c r="AC59" s="89" t="str">
        <f>IF(AC58="","",VLOOKUP(AC58,'[1]【記載例】シフト記号表（勤務時間帯）'!$C$6:$K$35,9,FALSE))</f>
        <v/>
      </c>
      <c r="AD59" s="89" t="str">
        <f>IF(AD58="","",VLOOKUP(AD58,'[1]【記載例】シフト記号表（勤務時間帯）'!$C$6:$K$35,9,FALSE))</f>
        <v/>
      </c>
      <c r="AE59" s="89" t="str">
        <f>IF(AE58="","",VLOOKUP(AE58,'[1]【記載例】シフト記号表（勤務時間帯）'!$C$6:$K$35,9,FALSE))</f>
        <v/>
      </c>
      <c r="AF59" s="90" t="str">
        <f>IF(AF58="","",VLOOKUP(AF58,'[1]【記載例】シフト記号表（勤務時間帯）'!$C$6:$K$35,9,FALSE))</f>
        <v/>
      </c>
      <c r="AG59" s="88" t="str">
        <f>IF(AG58="","",VLOOKUP(AG58,'[1]【記載例】シフト記号表（勤務時間帯）'!$C$6:$K$35,9,FALSE))</f>
        <v/>
      </c>
      <c r="AH59" s="89" t="str">
        <f>IF(AH58="","",VLOOKUP(AH58,'[1]【記載例】シフト記号表（勤務時間帯）'!$C$6:$K$35,9,FALSE))</f>
        <v/>
      </c>
      <c r="AI59" s="89" t="str">
        <f>IF(AI58="","",VLOOKUP(AI58,'[1]【記載例】シフト記号表（勤務時間帯）'!$C$6:$K$35,9,FALSE))</f>
        <v/>
      </c>
      <c r="AJ59" s="89" t="str">
        <f>IF(AJ58="","",VLOOKUP(AJ58,'[1]【記載例】シフト記号表（勤務時間帯）'!$C$6:$K$35,9,FALSE))</f>
        <v/>
      </c>
      <c r="AK59" s="89" t="str">
        <f>IF(AK58="","",VLOOKUP(AK58,'[1]【記載例】シフト記号表（勤務時間帯）'!$C$6:$K$35,9,FALSE))</f>
        <v/>
      </c>
      <c r="AL59" s="89" t="str">
        <f>IF(AL58="","",VLOOKUP(AL58,'[1]【記載例】シフト記号表（勤務時間帯）'!$C$6:$K$35,9,FALSE))</f>
        <v/>
      </c>
      <c r="AM59" s="90" t="str">
        <f>IF(AM58="","",VLOOKUP(AM58,'[1]【記載例】シフト記号表（勤務時間帯）'!$C$6:$K$35,9,FALSE))</f>
        <v/>
      </c>
      <c r="AN59" s="88" t="str">
        <f>IF(AN58="","",VLOOKUP(AN58,'[1]【記載例】シフト記号表（勤務時間帯）'!$C$6:$K$35,9,FALSE))</f>
        <v/>
      </c>
      <c r="AO59" s="89" t="str">
        <f>IF(AO58="","",VLOOKUP(AO58,'[1]【記載例】シフト記号表（勤務時間帯）'!$C$6:$K$35,9,FALSE))</f>
        <v/>
      </c>
      <c r="AP59" s="89" t="str">
        <f>IF(AP58="","",VLOOKUP(AP58,'[1]【記載例】シフト記号表（勤務時間帯）'!$C$6:$K$35,9,FALSE))</f>
        <v/>
      </c>
      <c r="AQ59" s="89" t="str">
        <f>IF(AQ58="","",VLOOKUP(AQ58,'[1]【記載例】シフト記号表（勤務時間帯）'!$C$6:$K$35,9,FALSE))</f>
        <v/>
      </c>
      <c r="AR59" s="89" t="str">
        <f>IF(AR58="","",VLOOKUP(AR58,'[1]【記載例】シフト記号表（勤務時間帯）'!$C$6:$K$35,9,FALSE))</f>
        <v/>
      </c>
      <c r="AS59" s="89" t="str">
        <f>IF(AS58="","",VLOOKUP(AS58,'[1]【記載例】シフト記号表（勤務時間帯）'!$C$6:$K$35,9,FALSE))</f>
        <v/>
      </c>
      <c r="AT59" s="90" t="str">
        <f>IF(AT58="","",VLOOKUP(AT58,'[1]【記載例】シフト記号表（勤務時間帯）'!$C$6:$K$35,9,FALSE))</f>
        <v/>
      </c>
      <c r="AU59" s="88" t="str">
        <f>IF(AU58="","",VLOOKUP(AU58,'[1]【記載例】シフト記号表（勤務時間帯）'!$C$6:$K$35,9,FALSE))</f>
        <v/>
      </c>
      <c r="AV59" s="89" t="str">
        <f>IF(AV58="","",VLOOKUP(AV58,'[1]【記載例】シフト記号表（勤務時間帯）'!$C$6:$K$35,9,FALSE))</f>
        <v/>
      </c>
      <c r="AW59" s="89" t="str">
        <f>IF(AW58="","",VLOOKUP(AW58,'[1]【記載例】シフト記号表（勤務時間帯）'!$C$6:$K$35,9,FALSE))</f>
        <v/>
      </c>
      <c r="AX59" s="675">
        <f>IF($BB$3="４週",SUM(S59:AT59),IF($BB$3="暦月",SUM(S59:AW59),""))</f>
        <v>0</v>
      </c>
      <c r="AY59" s="676"/>
      <c r="AZ59" s="677">
        <f>IF($BB$3="４週",AX59/4,IF($BB$3="暦月",[1]【記載例】認知症対応型通所!AX59/([1]【記載例】認知症対応型通所!$BB$8/7),""))</f>
        <v>0</v>
      </c>
      <c r="BA59" s="678"/>
      <c r="BB59" s="670"/>
      <c r="BC59" s="657"/>
      <c r="BD59" s="657"/>
      <c r="BE59" s="657"/>
      <c r="BF59" s="658"/>
    </row>
    <row r="60" spans="2:58" ht="20.25" customHeight="1" thickBot="1">
      <c r="B60" s="825"/>
      <c r="C60" s="640"/>
      <c r="D60" s="641"/>
      <c r="E60" s="642"/>
      <c r="F60" s="96">
        <f>C58</f>
        <v>0</v>
      </c>
      <c r="G60" s="645"/>
      <c r="H60" s="650"/>
      <c r="I60" s="651"/>
      <c r="J60" s="651"/>
      <c r="K60" s="652"/>
      <c r="L60" s="659"/>
      <c r="M60" s="660"/>
      <c r="N60" s="660"/>
      <c r="O60" s="661"/>
      <c r="P60" s="679" t="s">
        <v>453</v>
      </c>
      <c r="Q60" s="680"/>
      <c r="R60" s="681"/>
      <c r="S60" s="92" t="str">
        <f>IF(S58="","",VLOOKUP(S58,'[1]【記載例】シフト記号表（勤務時間帯）'!$C$6:$U$35,19,FALSE))</f>
        <v/>
      </c>
      <c r="T60" s="93" t="str">
        <f>IF(T58="","",VLOOKUP(T58,'[1]【記載例】シフト記号表（勤務時間帯）'!$C$6:$U$35,19,FALSE))</f>
        <v/>
      </c>
      <c r="U60" s="93" t="str">
        <f>IF(U58="","",VLOOKUP(U58,'[1]【記載例】シフト記号表（勤務時間帯）'!$C$6:$U$35,19,FALSE))</f>
        <v/>
      </c>
      <c r="V60" s="93" t="str">
        <f>IF(V58="","",VLOOKUP(V58,'[1]【記載例】シフト記号表（勤務時間帯）'!$C$6:$U$35,19,FALSE))</f>
        <v/>
      </c>
      <c r="W60" s="93" t="str">
        <f>IF(W58="","",VLOOKUP(W58,'[1]【記載例】シフト記号表（勤務時間帯）'!$C$6:$U$35,19,FALSE))</f>
        <v/>
      </c>
      <c r="X60" s="93" t="str">
        <f>IF(X58="","",VLOOKUP(X58,'[1]【記載例】シフト記号表（勤務時間帯）'!$C$6:$U$35,19,FALSE))</f>
        <v/>
      </c>
      <c r="Y60" s="94" t="str">
        <f>IF(Y58="","",VLOOKUP(Y58,'[1]【記載例】シフト記号表（勤務時間帯）'!$C$6:$U$35,19,FALSE))</f>
        <v/>
      </c>
      <c r="Z60" s="92" t="str">
        <f>IF(Z58="","",VLOOKUP(Z58,'[1]【記載例】シフト記号表（勤務時間帯）'!$C$6:$U$35,19,FALSE))</f>
        <v/>
      </c>
      <c r="AA60" s="93" t="str">
        <f>IF(AA58="","",VLOOKUP(AA58,'[1]【記載例】シフト記号表（勤務時間帯）'!$C$6:$U$35,19,FALSE))</f>
        <v/>
      </c>
      <c r="AB60" s="93" t="str">
        <f>IF(AB58="","",VLOOKUP(AB58,'[1]【記載例】シフト記号表（勤務時間帯）'!$C$6:$U$35,19,FALSE))</f>
        <v/>
      </c>
      <c r="AC60" s="93" t="str">
        <f>IF(AC58="","",VLOOKUP(AC58,'[1]【記載例】シフト記号表（勤務時間帯）'!$C$6:$U$35,19,FALSE))</f>
        <v/>
      </c>
      <c r="AD60" s="93" t="str">
        <f>IF(AD58="","",VLOOKUP(AD58,'[1]【記載例】シフト記号表（勤務時間帯）'!$C$6:$U$35,19,FALSE))</f>
        <v/>
      </c>
      <c r="AE60" s="93" t="str">
        <f>IF(AE58="","",VLOOKUP(AE58,'[1]【記載例】シフト記号表（勤務時間帯）'!$C$6:$U$35,19,FALSE))</f>
        <v/>
      </c>
      <c r="AF60" s="94" t="str">
        <f>IF(AF58="","",VLOOKUP(AF58,'[1]【記載例】シフト記号表（勤務時間帯）'!$C$6:$U$35,19,FALSE))</f>
        <v/>
      </c>
      <c r="AG60" s="92" t="str">
        <f>IF(AG58="","",VLOOKUP(AG58,'[1]【記載例】シフト記号表（勤務時間帯）'!$C$6:$U$35,19,FALSE))</f>
        <v/>
      </c>
      <c r="AH60" s="93" t="str">
        <f>IF(AH58="","",VLOOKUP(AH58,'[1]【記載例】シフト記号表（勤務時間帯）'!$C$6:$U$35,19,FALSE))</f>
        <v/>
      </c>
      <c r="AI60" s="93" t="str">
        <f>IF(AI58="","",VLOOKUP(AI58,'[1]【記載例】シフト記号表（勤務時間帯）'!$C$6:$U$35,19,FALSE))</f>
        <v/>
      </c>
      <c r="AJ60" s="93" t="str">
        <f>IF(AJ58="","",VLOOKUP(AJ58,'[1]【記載例】シフト記号表（勤務時間帯）'!$C$6:$U$35,19,FALSE))</f>
        <v/>
      </c>
      <c r="AK60" s="93" t="str">
        <f>IF(AK58="","",VLOOKUP(AK58,'[1]【記載例】シフト記号表（勤務時間帯）'!$C$6:$U$35,19,FALSE))</f>
        <v/>
      </c>
      <c r="AL60" s="93" t="str">
        <f>IF(AL58="","",VLOOKUP(AL58,'[1]【記載例】シフト記号表（勤務時間帯）'!$C$6:$U$35,19,FALSE))</f>
        <v/>
      </c>
      <c r="AM60" s="94" t="str">
        <f>IF(AM58="","",VLOOKUP(AM58,'[1]【記載例】シフト記号表（勤務時間帯）'!$C$6:$U$35,19,FALSE))</f>
        <v/>
      </c>
      <c r="AN60" s="92" t="str">
        <f>IF(AN58="","",VLOOKUP(AN58,'[1]【記載例】シフト記号表（勤務時間帯）'!$C$6:$U$35,19,FALSE))</f>
        <v/>
      </c>
      <c r="AO60" s="93" t="str">
        <f>IF(AO58="","",VLOOKUP(AO58,'[1]【記載例】シフト記号表（勤務時間帯）'!$C$6:$U$35,19,FALSE))</f>
        <v/>
      </c>
      <c r="AP60" s="93" t="str">
        <f>IF(AP58="","",VLOOKUP(AP58,'[1]【記載例】シフト記号表（勤務時間帯）'!$C$6:$U$35,19,FALSE))</f>
        <v/>
      </c>
      <c r="AQ60" s="93" t="str">
        <f>IF(AQ58="","",VLOOKUP(AQ58,'[1]【記載例】シフト記号表（勤務時間帯）'!$C$6:$U$35,19,FALSE))</f>
        <v/>
      </c>
      <c r="AR60" s="93" t="str">
        <f>IF(AR58="","",VLOOKUP(AR58,'[1]【記載例】シフト記号表（勤務時間帯）'!$C$6:$U$35,19,FALSE))</f>
        <v/>
      </c>
      <c r="AS60" s="93" t="str">
        <f>IF(AS58="","",VLOOKUP(AS58,'[1]【記載例】シフト記号表（勤務時間帯）'!$C$6:$U$35,19,FALSE))</f>
        <v/>
      </c>
      <c r="AT60" s="94" t="str">
        <f>IF(AT58="","",VLOOKUP(AT58,'[1]【記載例】シフト記号表（勤務時間帯）'!$C$6:$U$35,19,FALSE))</f>
        <v/>
      </c>
      <c r="AU60" s="92" t="str">
        <f>IF(AU58="","",VLOOKUP(AU58,'[1]【記載例】シフト記号表（勤務時間帯）'!$C$6:$U$35,19,FALSE))</f>
        <v/>
      </c>
      <c r="AV60" s="93" t="str">
        <f>IF(AV58="","",VLOOKUP(AV58,'[1]【記載例】シフト記号表（勤務時間帯）'!$C$6:$U$35,19,FALSE))</f>
        <v/>
      </c>
      <c r="AW60" s="93" t="str">
        <f>IF(AW58="","",VLOOKUP(AW58,'[1]【記載例】シフト記号表（勤務時間帯）'!$C$6:$U$35,19,FALSE))</f>
        <v/>
      </c>
      <c r="AX60" s="682">
        <f>IF($BB$3="４週",SUM(S60:AT60),IF($BB$3="暦月",SUM(S60:AW60),""))</f>
        <v>0</v>
      </c>
      <c r="AY60" s="683"/>
      <c r="AZ60" s="684">
        <f>IF($BB$3="４週",AX60/4,IF($BB$3="暦月",[1]【記載例】認知症対応型通所!AX60/([1]【記載例】認知症対応型通所!$BB$8/7),""))</f>
        <v>0</v>
      </c>
      <c r="BA60" s="685"/>
      <c r="BB60" s="671"/>
      <c r="BC60" s="660"/>
      <c r="BD60" s="660"/>
      <c r="BE60" s="660"/>
      <c r="BF60" s="661"/>
    </row>
    <row r="61" spans="2:58" s="65" customFormat="1" ht="6" customHeight="1" thickBot="1">
      <c r="B61" s="97"/>
      <c r="C61" s="98"/>
      <c r="D61" s="98"/>
      <c r="E61" s="98"/>
      <c r="F61" s="99"/>
      <c r="G61" s="99"/>
      <c r="H61" s="100"/>
      <c r="I61" s="100"/>
      <c r="J61" s="100"/>
      <c r="K61" s="100"/>
      <c r="L61" s="99"/>
      <c r="M61" s="99"/>
      <c r="N61" s="99"/>
      <c r="O61" s="99"/>
      <c r="P61" s="101"/>
      <c r="Q61" s="101"/>
      <c r="R61" s="101"/>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2"/>
      <c r="AY61" s="102"/>
      <c r="AZ61" s="102"/>
      <c r="BA61" s="102"/>
      <c r="BB61" s="99"/>
      <c r="BC61" s="99"/>
      <c r="BD61" s="99"/>
      <c r="BE61" s="99"/>
      <c r="BF61" s="103"/>
    </row>
    <row r="62" spans="2:58" ht="20.100000000000001" customHeight="1">
      <c r="B62" s="104"/>
      <c r="C62" s="105"/>
      <c r="D62" s="105"/>
      <c r="E62" s="105"/>
      <c r="F62" s="106"/>
      <c r="G62" s="583" t="s">
        <v>478</v>
      </c>
      <c r="H62" s="583"/>
      <c r="I62" s="583"/>
      <c r="J62" s="583"/>
      <c r="K62" s="584"/>
      <c r="L62" s="107"/>
      <c r="M62" s="589" t="s">
        <v>454</v>
      </c>
      <c r="N62" s="590"/>
      <c r="O62" s="590"/>
      <c r="P62" s="590"/>
      <c r="Q62" s="590"/>
      <c r="R62" s="591"/>
      <c r="S62" s="108">
        <f t="shared" ref="S62:AH64" si="1">IF(SUMIF($F$22:$F$60, $M62, S$22:S$60)=0,"",SUMIF($F$22:$F$60, $M62, S$22:S$60))</f>
        <v>7</v>
      </c>
      <c r="T62" s="109">
        <f t="shared" si="1"/>
        <v>7</v>
      </c>
      <c r="U62" s="109">
        <f t="shared" si="1"/>
        <v>7</v>
      </c>
      <c r="V62" s="109">
        <f t="shared" si="1"/>
        <v>7</v>
      </c>
      <c r="W62" s="109">
        <f t="shared" si="1"/>
        <v>7</v>
      </c>
      <c r="X62" s="109">
        <f t="shared" si="1"/>
        <v>7</v>
      </c>
      <c r="Y62" s="110">
        <f t="shared" si="1"/>
        <v>7</v>
      </c>
      <c r="Z62" s="108">
        <f t="shared" si="1"/>
        <v>7</v>
      </c>
      <c r="AA62" s="109">
        <f t="shared" si="1"/>
        <v>7</v>
      </c>
      <c r="AB62" s="109">
        <f t="shared" si="1"/>
        <v>7</v>
      </c>
      <c r="AC62" s="109">
        <f t="shared" si="1"/>
        <v>7</v>
      </c>
      <c r="AD62" s="109">
        <f t="shared" si="1"/>
        <v>7</v>
      </c>
      <c r="AE62" s="109">
        <f t="shared" si="1"/>
        <v>7</v>
      </c>
      <c r="AF62" s="110">
        <f t="shared" si="1"/>
        <v>7</v>
      </c>
      <c r="AG62" s="108">
        <f t="shared" si="1"/>
        <v>7</v>
      </c>
      <c r="AH62" s="109">
        <f t="shared" si="1"/>
        <v>7</v>
      </c>
      <c r="AI62" s="109">
        <f t="shared" ref="AI62:AW64" si="2">IF(SUMIF($F$22:$F$60, $M62, AI$22:AI$60)=0,"",SUMIF($F$22:$F$60, $M62, AI$22:AI$60))</f>
        <v>7</v>
      </c>
      <c r="AJ62" s="109">
        <f t="shared" si="2"/>
        <v>7</v>
      </c>
      <c r="AK62" s="109">
        <f t="shared" si="2"/>
        <v>7</v>
      </c>
      <c r="AL62" s="109">
        <f t="shared" si="2"/>
        <v>7</v>
      </c>
      <c r="AM62" s="110">
        <f t="shared" si="2"/>
        <v>7</v>
      </c>
      <c r="AN62" s="108">
        <f t="shared" si="2"/>
        <v>7</v>
      </c>
      <c r="AO62" s="109">
        <f t="shared" si="2"/>
        <v>7</v>
      </c>
      <c r="AP62" s="109">
        <f t="shared" si="2"/>
        <v>7</v>
      </c>
      <c r="AQ62" s="109">
        <f t="shared" si="2"/>
        <v>7</v>
      </c>
      <c r="AR62" s="109">
        <f t="shared" si="2"/>
        <v>7</v>
      </c>
      <c r="AS62" s="109">
        <f t="shared" si="2"/>
        <v>7</v>
      </c>
      <c r="AT62" s="110">
        <f t="shared" si="2"/>
        <v>7</v>
      </c>
      <c r="AU62" s="108" t="str">
        <f t="shared" si="2"/>
        <v/>
      </c>
      <c r="AV62" s="109" t="str">
        <f t="shared" si="2"/>
        <v/>
      </c>
      <c r="AW62" s="109" t="str">
        <f t="shared" si="2"/>
        <v/>
      </c>
      <c r="AX62" s="592">
        <f>IF(SUMIF($F$22:$F$60, $M62, AX$22:AX$60)=0,"",SUMIF($F$22:$F$60, $M62, AX$22:AX$60))</f>
        <v>196</v>
      </c>
      <c r="AY62" s="593"/>
      <c r="AZ62" s="594">
        <f>IF(AX62="","",IF($BB$3="４週",AX62/4,IF($BB$3="暦月",AX62/($BB$8/7),"")))</f>
        <v>49</v>
      </c>
      <c r="BA62" s="595"/>
      <c r="BB62" s="806"/>
      <c r="BC62" s="807"/>
      <c r="BD62" s="807"/>
      <c r="BE62" s="807"/>
      <c r="BF62" s="808"/>
    </row>
    <row r="63" spans="2:58" ht="20.100000000000001" customHeight="1">
      <c r="B63" s="111"/>
      <c r="C63" s="112"/>
      <c r="D63" s="112"/>
      <c r="E63" s="112"/>
      <c r="F63" s="113"/>
      <c r="G63" s="585"/>
      <c r="H63" s="585"/>
      <c r="I63" s="585"/>
      <c r="J63" s="585"/>
      <c r="K63" s="586"/>
      <c r="L63" s="114"/>
      <c r="M63" s="605" t="s">
        <v>461</v>
      </c>
      <c r="N63" s="606"/>
      <c r="O63" s="606"/>
      <c r="P63" s="606"/>
      <c r="Q63" s="606"/>
      <c r="R63" s="607"/>
      <c r="S63" s="108">
        <f t="shared" si="1"/>
        <v>4</v>
      </c>
      <c r="T63" s="109">
        <f t="shared" si="1"/>
        <v>4</v>
      </c>
      <c r="U63" s="109">
        <f t="shared" si="1"/>
        <v>4</v>
      </c>
      <c r="V63" s="109">
        <f t="shared" si="1"/>
        <v>4</v>
      </c>
      <c r="W63" s="109">
        <f t="shared" si="1"/>
        <v>4</v>
      </c>
      <c r="X63" s="109">
        <f t="shared" si="1"/>
        <v>4</v>
      </c>
      <c r="Y63" s="110">
        <f t="shared" si="1"/>
        <v>4</v>
      </c>
      <c r="Z63" s="108">
        <f t="shared" si="1"/>
        <v>4</v>
      </c>
      <c r="AA63" s="109">
        <f t="shared" si="1"/>
        <v>4</v>
      </c>
      <c r="AB63" s="109">
        <f t="shared" si="1"/>
        <v>4</v>
      </c>
      <c r="AC63" s="109">
        <f t="shared" si="1"/>
        <v>4</v>
      </c>
      <c r="AD63" s="109">
        <f t="shared" si="1"/>
        <v>4</v>
      </c>
      <c r="AE63" s="109">
        <f t="shared" si="1"/>
        <v>4</v>
      </c>
      <c r="AF63" s="110">
        <f t="shared" si="1"/>
        <v>4</v>
      </c>
      <c r="AG63" s="108">
        <f t="shared" si="1"/>
        <v>4</v>
      </c>
      <c r="AH63" s="109">
        <f t="shared" si="1"/>
        <v>4</v>
      </c>
      <c r="AI63" s="109">
        <f t="shared" si="2"/>
        <v>4</v>
      </c>
      <c r="AJ63" s="109">
        <f t="shared" si="2"/>
        <v>4</v>
      </c>
      <c r="AK63" s="109">
        <f t="shared" si="2"/>
        <v>4</v>
      </c>
      <c r="AL63" s="109">
        <f t="shared" si="2"/>
        <v>4</v>
      </c>
      <c r="AM63" s="110">
        <f t="shared" si="2"/>
        <v>4</v>
      </c>
      <c r="AN63" s="108">
        <f t="shared" si="2"/>
        <v>4</v>
      </c>
      <c r="AO63" s="109">
        <f t="shared" si="2"/>
        <v>4</v>
      </c>
      <c r="AP63" s="109">
        <f t="shared" si="2"/>
        <v>4</v>
      </c>
      <c r="AQ63" s="109">
        <f t="shared" si="2"/>
        <v>4</v>
      </c>
      <c r="AR63" s="109">
        <f t="shared" si="2"/>
        <v>4</v>
      </c>
      <c r="AS63" s="109">
        <f t="shared" si="2"/>
        <v>4</v>
      </c>
      <c r="AT63" s="110">
        <f t="shared" si="2"/>
        <v>4</v>
      </c>
      <c r="AU63" s="108" t="str">
        <f t="shared" si="2"/>
        <v/>
      </c>
      <c r="AV63" s="109" t="str">
        <f t="shared" si="2"/>
        <v/>
      </c>
      <c r="AW63" s="109" t="str">
        <f t="shared" si="2"/>
        <v/>
      </c>
      <c r="AX63" s="592">
        <f>IF(SUMIF($F$22:$F$60, $M63, AX$22:AX$60)=0,"",SUMIF($F$22:$F$60, $M63, AX$22:AX$60))</f>
        <v>112</v>
      </c>
      <c r="AY63" s="593"/>
      <c r="AZ63" s="594">
        <f>IF(AX63="","",IF($BB$3="４週",AX63/4,IF($BB$3="暦月",AX63/($BB$8/7),"")))</f>
        <v>28</v>
      </c>
      <c r="BA63" s="595"/>
      <c r="BB63" s="809"/>
      <c r="BC63" s="810"/>
      <c r="BD63" s="810"/>
      <c r="BE63" s="810"/>
      <c r="BF63" s="811"/>
    </row>
    <row r="64" spans="2:58" ht="20.25" customHeight="1">
      <c r="B64" s="115"/>
      <c r="C64" s="116"/>
      <c r="D64" s="116"/>
      <c r="E64" s="116"/>
      <c r="F64" s="113"/>
      <c r="G64" s="587"/>
      <c r="H64" s="587"/>
      <c r="I64" s="587"/>
      <c r="J64" s="587"/>
      <c r="K64" s="588"/>
      <c r="L64" s="114"/>
      <c r="M64" s="605" t="s">
        <v>460</v>
      </c>
      <c r="N64" s="606"/>
      <c r="O64" s="606"/>
      <c r="P64" s="606"/>
      <c r="Q64" s="606"/>
      <c r="R64" s="607"/>
      <c r="S64" s="108">
        <f t="shared" si="1"/>
        <v>14</v>
      </c>
      <c r="T64" s="109">
        <f t="shared" si="1"/>
        <v>14</v>
      </c>
      <c r="U64" s="109">
        <f t="shared" si="1"/>
        <v>14</v>
      </c>
      <c r="V64" s="109">
        <f t="shared" si="1"/>
        <v>14</v>
      </c>
      <c r="W64" s="109">
        <f t="shared" si="1"/>
        <v>14</v>
      </c>
      <c r="X64" s="109">
        <f t="shared" si="1"/>
        <v>14</v>
      </c>
      <c r="Y64" s="110">
        <f t="shared" si="1"/>
        <v>14</v>
      </c>
      <c r="Z64" s="108">
        <f t="shared" si="1"/>
        <v>14</v>
      </c>
      <c r="AA64" s="109">
        <f t="shared" si="1"/>
        <v>14</v>
      </c>
      <c r="AB64" s="109">
        <f t="shared" si="1"/>
        <v>14</v>
      </c>
      <c r="AC64" s="109">
        <f t="shared" si="1"/>
        <v>14</v>
      </c>
      <c r="AD64" s="109">
        <f t="shared" si="1"/>
        <v>14</v>
      </c>
      <c r="AE64" s="109">
        <f t="shared" si="1"/>
        <v>14</v>
      </c>
      <c r="AF64" s="110">
        <f t="shared" si="1"/>
        <v>14</v>
      </c>
      <c r="AG64" s="108">
        <f t="shared" si="1"/>
        <v>14</v>
      </c>
      <c r="AH64" s="109">
        <f t="shared" si="1"/>
        <v>14</v>
      </c>
      <c r="AI64" s="109">
        <f t="shared" si="2"/>
        <v>14</v>
      </c>
      <c r="AJ64" s="109">
        <f t="shared" si="2"/>
        <v>14</v>
      </c>
      <c r="AK64" s="109">
        <f t="shared" si="2"/>
        <v>14</v>
      </c>
      <c r="AL64" s="109">
        <f t="shared" si="2"/>
        <v>14</v>
      </c>
      <c r="AM64" s="110">
        <f t="shared" si="2"/>
        <v>14</v>
      </c>
      <c r="AN64" s="108">
        <f t="shared" si="2"/>
        <v>14</v>
      </c>
      <c r="AO64" s="109">
        <f t="shared" si="2"/>
        <v>14</v>
      </c>
      <c r="AP64" s="109">
        <f t="shared" si="2"/>
        <v>14</v>
      </c>
      <c r="AQ64" s="109">
        <f t="shared" si="2"/>
        <v>14</v>
      </c>
      <c r="AR64" s="109">
        <f t="shared" si="2"/>
        <v>14</v>
      </c>
      <c r="AS64" s="109">
        <f t="shared" si="2"/>
        <v>14</v>
      </c>
      <c r="AT64" s="110">
        <f t="shared" si="2"/>
        <v>14</v>
      </c>
      <c r="AU64" s="108" t="str">
        <f t="shared" si="2"/>
        <v/>
      </c>
      <c r="AV64" s="109" t="str">
        <f t="shared" si="2"/>
        <v/>
      </c>
      <c r="AW64" s="109" t="str">
        <f t="shared" si="2"/>
        <v/>
      </c>
      <c r="AX64" s="592">
        <f>IF(SUMIF($F$22:$F$60, $M64, AX$22:AX$60)=0,"",SUMIF($F$22:$F$60, $M64, AX$22:AX$60))</f>
        <v>392</v>
      </c>
      <c r="AY64" s="593"/>
      <c r="AZ64" s="594">
        <f>IF(AX64="","",IF($BB$3="４週",AX64/4,IF($BB$3="暦月",AX64/($BB$8/7),"")))</f>
        <v>98</v>
      </c>
      <c r="BA64" s="595"/>
      <c r="BB64" s="809"/>
      <c r="BC64" s="810"/>
      <c r="BD64" s="810"/>
      <c r="BE64" s="810"/>
      <c r="BF64" s="811"/>
    </row>
    <row r="65" spans="2:73" ht="20.25" customHeight="1">
      <c r="B65" s="117"/>
      <c r="C65" s="113"/>
      <c r="D65" s="113"/>
      <c r="E65" s="113"/>
      <c r="F65" s="113"/>
      <c r="G65" s="608" t="s">
        <v>479</v>
      </c>
      <c r="H65" s="608"/>
      <c r="I65" s="608"/>
      <c r="J65" s="608"/>
      <c r="K65" s="608"/>
      <c r="L65" s="608"/>
      <c r="M65" s="608"/>
      <c r="N65" s="608"/>
      <c r="O65" s="608"/>
      <c r="P65" s="608"/>
      <c r="Q65" s="608"/>
      <c r="R65" s="609"/>
      <c r="S65" s="118">
        <v>12</v>
      </c>
      <c r="T65" s="119">
        <v>12</v>
      </c>
      <c r="U65" s="119">
        <v>12</v>
      </c>
      <c r="V65" s="119">
        <v>12</v>
      </c>
      <c r="W65" s="119">
        <v>12</v>
      </c>
      <c r="X65" s="119">
        <v>12</v>
      </c>
      <c r="Y65" s="120">
        <v>12</v>
      </c>
      <c r="Z65" s="118">
        <v>12</v>
      </c>
      <c r="AA65" s="119">
        <v>12</v>
      </c>
      <c r="AB65" s="119">
        <v>12</v>
      </c>
      <c r="AC65" s="119">
        <v>12</v>
      </c>
      <c r="AD65" s="119">
        <v>12</v>
      </c>
      <c r="AE65" s="119">
        <v>12</v>
      </c>
      <c r="AF65" s="120">
        <v>12</v>
      </c>
      <c r="AG65" s="118">
        <v>12</v>
      </c>
      <c r="AH65" s="119">
        <v>12</v>
      </c>
      <c r="AI65" s="119">
        <v>12</v>
      </c>
      <c r="AJ65" s="119">
        <v>12</v>
      </c>
      <c r="AK65" s="119">
        <v>12</v>
      </c>
      <c r="AL65" s="119">
        <v>12</v>
      </c>
      <c r="AM65" s="120">
        <v>12</v>
      </c>
      <c r="AN65" s="118">
        <v>12</v>
      </c>
      <c r="AO65" s="119">
        <v>12</v>
      </c>
      <c r="AP65" s="119">
        <v>12</v>
      </c>
      <c r="AQ65" s="119">
        <v>12</v>
      </c>
      <c r="AR65" s="119">
        <v>12</v>
      </c>
      <c r="AS65" s="119">
        <v>12</v>
      </c>
      <c r="AT65" s="120">
        <v>12</v>
      </c>
      <c r="AU65" s="118"/>
      <c r="AV65" s="119"/>
      <c r="AW65" s="120"/>
      <c r="AX65" s="815"/>
      <c r="AY65" s="816"/>
      <c r="AZ65" s="816"/>
      <c r="BA65" s="817"/>
      <c r="BB65" s="809"/>
      <c r="BC65" s="810"/>
      <c r="BD65" s="810"/>
      <c r="BE65" s="810"/>
      <c r="BF65" s="811"/>
    </row>
    <row r="66" spans="2:73" ht="20.25" customHeight="1" thickBot="1">
      <c r="B66" s="121"/>
      <c r="C66" s="122"/>
      <c r="D66" s="122"/>
      <c r="E66" s="122"/>
      <c r="F66" s="122"/>
      <c r="G66" s="619" t="s">
        <v>480</v>
      </c>
      <c r="H66" s="619"/>
      <c r="I66" s="619"/>
      <c r="J66" s="619"/>
      <c r="K66" s="619"/>
      <c r="L66" s="619"/>
      <c r="M66" s="619"/>
      <c r="N66" s="619"/>
      <c r="O66" s="619"/>
      <c r="P66" s="619"/>
      <c r="Q66" s="619"/>
      <c r="R66" s="620"/>
      <c r="S66" s="118">
        <v>7</v>
      </c>
      <c r="T66" s="119">
        <v>7</v>
      </c>
      <c r="U66" s="119">
        <v>7</v>
      </c>
      <c r="V66" s="119">
        <v>7</v>
      </c>
      <c r="W66" s="119">
        <v>7</v>
      </c>
      <c r="X66" s="119">
        <v>7</v>
      </c>
      <c r="Y66" s="120">
        <v>7</v>
      </c>
      <c r="Z66" s="118">
        <v>7</v>
      </c>
      <c r="AA66" s="119">
        <v>7</v>
      </c>
      <c r="AB66" s="119">
        <v>7</v>
      </c>
      <c r="AC66" s="119">
        <v>7</v>
      </c>
      <c r="AD66" s="119">
        <v>7</v>
      </c>
      <c r="AE66" s="119">
        <v>7</v>
      </c>
      <c r="AF66" s="120">
        <v>7</v>
      </c>
      <c r="AG66" s="118">
        <v>7</v>
      </c>
      <c r="AH66" s="119">
        <v>7</v>
      </c>
      <c r="AI66" s="119">
        <v>7</v>
      </c>
      <c r="AJ66" s="119">
        <v>7</v>
      </c>
      <c r="AK66" s="119">
        <v>7</v>
      </c>
      <c r="AL66" s="119">
        <v>7</v>
      </c>
      <c r="AM66" s="120">
        <v>7</v>
      </c>
      <c r="AN66" s="118">
        <v>7</v>
      </c>
      <c r="AO66" s="119">
        <v>7</v>
      </c>
      <c r="AP66" s="119">
        <v>7</v>
      </c>
      <c r="AQ66" s="119">
        <v>7</v>
      </c>
      <c r="AR66" s="119">
        <v>7</v>
      </c>
      <c r="AS66" s="119">
        <v>7</v>
      </c>
      <c r="AT66" s="120">
        <v>7</v>
      </c>
      <c r="AU66" s="118"/>
      <c r="AV66" s="119"/>
      <c r="AW66" s="120"/>
      <c r="AX66" s="818"/>
      <c r="AY66" s="819"/>
      <c r="AZ66" s="819"/>
      <c r="BA66" s="820"/>
      <c r="BB66" s="809"/>
      <c r="BC66" s="810"/>
      <c r="BD66" s="810"/>
      <c r="BE66" s="810"/>
      <c r="BF66" s="811"/>
    </row>
    <row r="67" spans="2:73" ht="18.75" customHeight="1">
      <c r="B67" s="621" t="s">
        <v>481</v>
      </c>
      <c r="C67" s="585"/>
      <c r="D67" s="585"/>
      <c r="E67" s="585"/>
      <c r="F67" s="585"/>
      <c r="G67" s="585"/>
      <c r="H67" s="585"/>
      <c r="I67" s="585"/>
      <c r="J67" s="585"/>
      <c r="K67" s="622"/>
      <c r="L67" s="626" t="s">
        <v>454</v>
      </c>
      <c r="M67" s="626"/>
      <c r="N67" s="626"/>
      <c r="O67" s="626"/>
      <c r="P67" s="626"/>
      <c r="Q67" s="626"/>
      <c r="R67" s="627"/>
      <c r="S67" s="123">
        <f>IF($L67="","",IF(COUNTIFS($F$22:$F$60,$L67,S$22:S$60,"&gt;0")=0,"",COUNTIFS($F$22:$F$60,$L67,S$22:S$60,"&gt;0")))</f>
        <v>1</v>
      </c>
      <c r="T67" s="124">
        <f t="shared" ref="T67:AW71" si="3">IF($L67="","",IF(COUNTIFS($F$22:$F$60,$L67,T$22:T$60,"&gt;0")=0,"",COUNTIFS($F$22:$F$60,$L67,T$22:T$60,"&gt;0")))</f>
        <v>1</v>
      </c>
      <c r="U67" s="124">
        <f t="shared" si="3"/>
        <v>1</v>
      </c>
      <c r="V67" s="124">
        <f t="shared" si="3"/>
        <v>1</v>
      </c>
      <c r="W67" s="124">
        <f t="shared" si="3"/>
        <v>1</v>
      </c>
      <c r="X67" s="124">
        <f t="shared" si="3"/>
        <v>1</v>
      </c>
      <c r="Y67" s="125">
        <f t="shared" si="3"/>
        <v>1</v>
      </c>
      <c r="Z67" s="126">
        <f t="shared" si="3"/>
        <v>1</v>
      </c>
      <c r="AA67" s="124">
        <f t="shared" si="3"/>
        <v>1</v>
      </c>
      <c r="AB67" s="124">
        <f t="shared" si="3"/>
        <v>1</v>
      </c>
      <c r="AC67" s="124">
        <f t="shared" si="3"/>
        <v>1</v>
      </c>
      <c r="AD67" s="124">
        <f t="shared" si="3"/>
        <v>1</v>
      </c>
      <c r="AE67" s="124">
        <f t="shared" si="3"/>
        <v>1</v>
      </c>
      <c r="AF67" s="125">
        <f t="shared" si="3"/>
        <v>1</v>
      </c>
      <c r="AG67" s="124">
        <f t="shared" si="3"/>
        <v>1</v>
      </c>
      <c r="AH67" s="124">
        <f t="shared" si="3"/>
        <v>1</v>
      </c>
      <c r="AI67" s="124">
        <f t="shared" si="3"/>
        <v>1</v>
      </c>
      <c r="AJ67" s="124">
        <f t="shared" si="3"/>
        <v>1</v>
      </c>
      <c r="AK67" s="124">
        <f t="shared" si="3"/>
        <v>1</v>
      </c>
      <c r="AL67" s="124">
        <f t="shared" si="3"/>
        <v>1</v>
      </c>
      <c r="AM67" s="125">
        <f t="shared" si="3"/>
        <v>1</v>
      </c>
      <c r="AN67" s="124">
        <f t="shared" si="3"/>
        <v>1</v>
      </c>
      <c r="AO67" s="124">
        <f t="shared" si="3"/>
        <v>1</v>
      </c>
      <c r="AP67" s="124">
        <f t="shared" si="3"/>
        <v>1</v>
      </c>
      <c r="AQ67" s="124">
        <f t="shared" si="3"/>
        <v>1</v>
      </c>
      <c r="AR67" s="124">
        <f t="shared" si="3"/>
        <v>1</v>
      </c>
      <c r="AS67" s="124">
        <f t="shared" si="3"/>
        <v>1</v>
      </c>
      <c r="AT67" s="125">
        <f t="shared" si="3"/>
        <v>1</v>
      </c>
      <c r="AU67" s="124" t="str">
        <f t="shared" si="3"/>
        <v/>
      </c>
      <c r="AV67" s="124" t="str">
        <f t="shared" si="3"/>
        <v/>
      </c>
      <c r="AW67" s="125" t="str">
        <f t="shared" si="3"/>
        <v/>
      </c>
      <c r="AX67" s="818"/>
      <c r="AY67" s="819"/>
      <c r="AZ67" s="819"/>
      <c r="BA67" s="820"/>
      <c r="BB67" s="809"/>
      <c r="BC67" s="810"/>
      <c r="BD67" s="810"/>
      <c r="BE67" s="810"/>
      <c r="BF67" s="811"/>
    </row>
    <row r="68" spans="2:73" ht="18.75" customHeight="1">
      <c r="B68" s="621"/>
      <c r="C68" s="585"/>
      <c r="D68" s="585"/>
      <c r="E68" s="585"/>
      <c r="F68" s="585"/>
      <c r="G68" s="585"/>
      <c r="H68" s="585"/>
      <c r="I68" s="585"/>
      <c r="J68" s="585"/>
      <c r="K68" s="622"/>
      <c r="L68" s="628" t="s">
        <v>461</v>
      </c>
      <c r="M68" s="628"/>
      <c r="N68" s="628"/>
      <c r="O68" s="628"/>
      <c r="P68" s="628"/>
      <c r="Q68" s="628"/>
      <c r="R68" s="629"/>
      <c r="S68" s="127">
        <f>IF($L68="","",IF(COUNTIFS($F$22:$F$60,$L68,S$22:S$60,"&gt;0")=0,"",COUNTIFS($F$22:$F$60,$L68,S$22:S$60,"&gt;0")))</f>
        <v>1</v>
      </c>
      <c r="T68" s="128">
        <f t="shared" ref="T68:AH68" si="4">IF($L68="","",IF(COUNTIFS($F$22:$F$60,$L68,T$22:T$60,"&gt;0")=0,"",COUNTIFS($F$22:$F$60,$L68,T$22:T$60,"&gt;0")))</f>
        <v>1</v>
      </c>
      <c r="U68" s="128">
        <f t="shared" si="4"/>
        <v>1</v>
      </c>
      <c r="V68" s="128">
        <f t="shared" si="4"/>
        <v>1</v>
      </c>
      <c r="W68" s="128">
        <f t="shared" si="4"/>
        <v>1</v>
      </c>
      <c r="X68" s="128">
        <f t="shared" si="4"/>
        <v>1</v>
      </c>
      <c r="Y68" s="129">
        <f t="shared" si="4"/>
        <v>1</v>
      </c>
      <c r="Z68" s="130">
        <f t="shared" si="4"/>
        <v>1</v>
      </c>
      <c r="AA68" s="128">
        <f t="shared" si="4"/>
        <v>1</v>
      </c>
      <c r="AB68" s="128">
        <f t="shared" si="4"/>
        <v>1</v>
      </c>
      <c r="AC68" s="128">
        <f t="shared" si="4"/>
        <v>1</v>
      </c>
      <c r="AD68" s="128">
        <f t="shared" si="4"/>
        <v>1</v>
      </c>
      <c r="AE68" s="128">
        <f t="shared" si="4"/>
        <v>1</v>
      </c>
      <c r="AF68" s="129">
        <f t="shared" si="4"/>
        <v>1</v>
      </c>
      <c r="AG68" s="128">
        <f t="shared" si="4"/>
        <v>1</v>
      </c>
      <c r="AH68" s="128">
        <f t="shared" si="4"/>
        <v>1</v>
      </c>
      <c r="AI68" s="128">
        <f t="shared" si="3"/>
        <v>1</v>
      </c>
      <c r="AJ68" s="128">
        <f t="shared" si="3"/>
        <v>1</v>
      </c>
      <c r="AK68" s="128">
        <f t="shared" si="3"/>
        <v>1</v>
      </c>
      <c r="AL68" s="128">
        <f t="shared" si="3"/>
        <v>1</v>
      </c>
      <c r="AM68" s="129">
        <f t="shared" si="3"/>
        <v>1</v>
      </c>
      <c r="AN68" s="128">
        <f t="shared" si="3"/>
        <v>1</v>
      </c>
      <c r="AO68" s="128">
        <f t="shared" si="3"/>
        <v>1</v>
      </c>
      <c r="AP68" s="128">
        <f t="shared" si="3"/>
        <v>1</v>
      </c>
      <c r="AQ68" s="128">
        <f t="shared" si="3"/>
        <v>1</v>
      </c>
      <c r="AR68" s="128">
        <f t="shared" si="3"/>
        <v>1</v>
      </c>
      <c r="AS68" s="128">
        <f t="shared" si="3"/>
        <v>1</v>
      </c>
      <c r="AT68" s="129">
        <f t="shared" si="3"/>
        <v>1</v>
      </c>
      <c r="AU68" s="128" t="str">
        <f t="shared" si="3"/>
        <v/>
      </c>
      <c r="AV68" s="128" t="str">
        <f t="shared" si="3"/>
        <v/>
      </c>
      <c r="AW68" s="129" t="str">
        <f t="shared" si="3"/>
        <v/>
      </c>
      <c r="AX68" s="818"/>
      <c r="AY68" s="819"/>
      <c r="AZ68" s="819"/>
      <c r="BA68" s="820"/>
      <c r="BB68" s="809"/>
      <c r="BC68" s="810"/>
      <c r="BD68" s="810"/>
      <c r="BE68" s="810"/>
      <c r="BF68" s="811"/>
    </row>
    <row r="69" spans="2:73" ht="18.75" customHeight="1">
      <c r="B69" s="621"/>
      <c r="C69" s="585"/>
      <c r="D69" s="585"/>
      <c r="E69" s="585"/>
      <c r="F69" s="585"/>
      <c r="G69" s="585"/>
      <c r="H69" s="585"/>
      <c r="I69" s="585"/>
      <c r="J69" s="585"/>
      <c r="K69" s="622"/>
      <c r="L69" s="628" t="s">
        <v>460</v>
      </c>
      <c r="M69" s="628"/>
      <c r="N69" s="628"/>
      <c r="O69" s="628"/>
      <c r="P69" s="628"/>
      <c r="Q69" s="628"/>
      <c r="R69" s="629"/>
      <c r="S69" s="127">
        <f>IF($L69="","",IF(COUNTIFS($F$22:$F$60,$L69,S$22:S$60,"&gt;0")=0,"",COUNTIFS($F$22:$F$60,$L69,S$22:S$60,"&gt;0")))</f>
        <v>2</v>
      </c>
      <c r="T69" s="128">
        <f t="shared" si="3"/>
        <v>2</v>
      </c>
      <c r="U69" s="128">
        <f t="shared" si="3"/>
        <v>2</v>
      </c>
      <c r="V69" s="128">
        <f t="shared" si="3"/>
        <v>2</v>
      </c>
      <c r="W69" s="128">
        <f t="shared" si="3"/>
        <v>2</v>
      </c>
      <c r="X69" s="128">
        <f>IF($L69="","",IF(COUNTIFS($F$22:$F$60,$L69,X$22:X$60,"&gt;0")=0,"",COUNTIFS($F$22:$F$60,$L69,X$22:X$60,"&gt;0")))</f>
        <v>2</v>
      </c>
      <c r="Y69" s="129">
        <f t="shared" si="3"/>
        <v>2</v>
      </c>
      <c r="Z69" s="130">
        <f t="shared" si="3"/>
        <v>2</v>
      </c>
      <c r="AA69" s="128">
        <f t="shared" si="3"/>
        <v>2</v>
      </c>
      <c r="AB69" s="128">
        <f t="shared" si="3"/>
        <v>2</v>
      </c>
      <c r="AC69" s="128">
        <f t="shared" si="3"/>
        <v>2</v>
      </c>
      <c r="AD69" s="128">
        <f t="shared" si="3"/>
        <v>2</v>
      </c>
      <c r="AE69" s="128">
        <f t="shared" si="3"/>
        <v>2</v>
      </c>
      <c r="AF69" s="129">
        <f t="shared" si="3"/>
        <v>2</v>
      </c>
      <c r="AG69" s="128">
        <f t="shared" si="3"/>
        <v>2</v>
      </c>
      <c r="AH69" s="128">
        <f t="shared" si="3"/>
        <v>2</v>
      </c>
      <c r="AI69" s="128">
        <f t="shared" si="3"/>
        <v>2</v>
      </c>
      <c r="AJ69" s="128">
        <f t="shared" si="3"/>
        <v>2</v>
      </c>
      <c r="AK69" s="128">
        <f t="shared" si="3"/>
        <v>2</v>
      </c>
      <c r="AL69" s="128">
        <f t="shared" si="3"/>
        <v>2</v>
      </c>
      <c r="AM69" s="129">
        <f t="shared" si="3"/>
        <v>2</v>
      </c>
      <c r="AN69" s="128">
        <f t="shared" si="3"/>
        <v>2</v>
      </c>
      <c r="AO69" s="128">
        <f t="shared" si="3"/>
        <v>2</v>
      </c>
      <c r="AP69" s="128">
        <f t="shared" si="3"/>
        <v>2</v>
      </c>
      <c r="AQ69" s="128">
        <f t="shared" si="3"/>
        <v>2</v>
      </c>
      <c r="AR69" s="128">
        <f t="shared" si="3"/>
        <v>2</v>
      </c>
      <c r="AS69" s="128">
        <f t="shared" si="3"/>
        <v>2</v>
      </c>
      <c r="AT69" s="129">
        <f t="shared" si="3"/>
        <v>2</v>
      </c>
      <c r="AU69" s="128" t="str">
        <f t="shared" si="3"/>
        <v/>
      </c>
      <c r="AV69" s="128" t="str">
        <f t="shared" si="3"/>
        <v/>
      </c>
      <c r="AW69" s="129" t="str">
        <f t="shared" si="3"/>
        <v/>
      </c>
      <c r="AX69" s="818"/>
      <c r="AY69" s="819"/>
      <c r="AZ69" s="819"/>
      <c r="BA69" s="820"/>
      <c r="BB69" s="809"/>
      <c r="BC69" s="810"/>
      <c r="BD69" s="810"/>
      <c r="BE69" s="810"/>
      <c r="BF69" s="811"/>
    </row>
    <row r="70" spans="2:73" ht="18.75" customHeight="1">
      <c r="B70" s="621"/>
      <c r="C70" s="585"/>
      <c r="D70" s="585"/>
      <c r="E70" s="585"/>
      <c r="F70" s="585"/>
      <c r="G70" s="585"/>
      <c r="H70" s="585"/>
      <c r="I70" s="585"/>
      <c r="J70" s="585"/>
      <c r="K70" s="622"/>
      <c r="L70" s="628" t="s">
        <v>469</v>
      </c>
      <c r="M70" s="628"/>
      <c r="N70" s="628"/>
      <c r="O70" s="628"/>
      <c r="P70" s="628"/>
      <c r="Q70" s="628"/>
      <c r="R70" s="629"/>
      <c r="S70" s="127">
        <f>IF($L70="","",IF(COUNTIFS($F$22:$F$60,$L70,S$22:S$60,"&gt;0")=0,"",COUNTIFS($F$22:$F$60,$L70,S$22:S$60,"&gt;0")))</f>
        <v>1</v>
      </c>
      <c r="T70" s="128">
        <f t="shared" si="3"/>
        <v>1</v>
      </c>
      <c r="U70" s="128">
        <f t="shared" si="3"/>
        <v>1</v>
      </c>
      <c r="V70" s="128">
        <f t="shared" si="3"/>
        <v>1</v>
      </c>
      <c r="W70" s="128">
        <f t="shared" si="3"/>
        <v>1</v>
      </c>
      <c r="X70" s="128">
        <f t="shared" si="3"/>
        <v>1</v>
      </c>
      <c r="Y70" s="129">
        <f t="shared" si="3"/>
        <v>1</v>
      </c>
      <c r="Z70" s="130">
        <f t="shared" si="3"/>
        <v>1</v>
      </c>
      <c r="AA70" s="128">
        <f t="shared" si="3"/>
        <v>1</v>
      </c>
      <c r="AB70" s="128">
        <f t="shared" si="3"/>
        <v>1</v>
      </c>
      <c r="AC70" s="128">
        <f t="shared" si="3"/>
        <v>1</v>
      </c>
      <c r="AD70" s="128">
        <f t="shared" si="3"/>
        <v>1</v>
      </c>
      <c r="AE70" s="128">
        <f t="shared" si="3"/>
        <v>1</v>
      </c>
      <c r="AF70" s="129">
        <f t="shared" si="3"/>
        <v>1</v>
      </c>
      <c r="AG70" s="128">
        <f t="shared" si="3"/>
        <v>1</v>
      </c>
      <c r="AH70" s="128">
        <f t="shared" si="3"/>
        <v>1</v>
      </c>
      <c r="AI70" s="128">
        <f t="shared" si="3"/>
        <v>1</v>
      </c>
      <c r="AJ70" s="128">
        <f t="shared" si="3"/>
        <v>1</v>
      </c>
      <c r="AK70" s="128">
        <f t="shared" si="3"/>
        <v>1</v>
      </c>
      <c r="AL70" s="128">
        <f t="shared" si="3"/>
        <v>1</v>
      </c>
      <c r="AM70" s="129">
        <f t="shared" si="3"/>
        <v>1</v>
      </c>
      <c r="AN70" s="128">
        <f t="shared" si="3"/>
        <v>1</v>
      </c>
      <c r="AO70" s="128">
        <f t="shared" si="3"/>
        <v>1</v>
      </c>
      <c r="AP70" s="128">
        <f t="shared" si="3"/>
        <v>1</v>
      </c>
      <c r="AQ70" s="128">
        <f t="shared" si="3"/>
        <v>1</v>
      </c>
      <c r="AR70" s="128">
        <f t="shared" si="3"/>
        <v>1</v>
      </c>
      <c r="AS70" s="128">
        <f t="shared" si="3"/>
        <v>1</v>
      </c>
      <c r="AT70" s="129">
        <f t="shared" si="3"/>
        <v>1</v>
      </c>
      <c r="AU70" s="128" t="str">
        <f t="shared" si="3"/>
        <v/>
      </c>
      <c r="AV70" s="128" t="str">
        <f t="shared" si="3"/>
        <v/>
      </c>
      <c r="AW70" s="129" t="str">
        <f t="shared" si="3"/>
        <v/>
      </c>
      <c r="AX70" s="818"/>
      <c r="AY70" s="819"/>
      <c r="AZ70" s="819"/>
      <c r="BA70" s="820"/>
      <c r="BB70" s="809"/>
      <c r="BC70" s="810"/>
      <c r="BD70" s="810"/>
      <c r="BE70" s="810"/>
      <c r="BF70" s="811"/>
    </row>
    <row r="71" spans="2:73" ht="18.75" customHeight="1" thickBot="1">
      <c r="B71" s="623"/>
      <c r="C71" s="624"/>
      <c r="D71" s="624"/>
      <c r="E71" s="624"/>
      <c r="F71" s="624"/>
      <c r="G71" s="624"/>
      <c r="H71" s="624"/>
      <c r="I71" s="624"/>
      <c r="J71" s="624"/>
      <c r="K71" s="625"/>
      <c r="L71" s="630"/>
      <c r="M71" s="630"/>
      <c r="N71" s="630"/>
      <c r="O71" s="630"/>
      <c r="P71" s="630"/>
      <c r="Q71" s="630"/>
      <c r="R71" s="631"/>
      <c r="S71" s="131" t="str">
        <f>IF($L71="","",IF(COUNTIFS($F$22:$F$60,$L71,S$22:S$60,"&gt;0")=0,"",COUNTIFS($F$22:$F$60,$L71,S$22:S$60,"&gt;0")))</f>
        <v/>
      </c>
      <c r="T71" s="132" t="str">
        <f t="shared" si="3"/>
        <v/>
      </c>
      <c r="U71" s="132" t="str">
        <f t="shared" si="3"/>
        <v/>
      </c>
      <c r="V71" s="132" t="str">
        <f t="shared" si="3"/>
        <v/>
      </c>
      <c r="W71" s="132" t="str">
        <f t="shared" si="3"/>
        <v/>
      </c>
      <c r="X71" s="132" t="str">
        <f t="shared" si="3"/>
        <v/>
      </c>
      <c r="Y71" s="133" t="str">
        <f t="shared" si="3"/>
        <v/>
      </c>
      <c r="Z71" s="134" t="str">
        <f t="shared" si="3"/>
        <v/>
      </c>
      <c r="AA71" s="132" t="str">
        <f t="shared" si="3"/>
        <v/>
      </c>
      <c r="AB71" s="132" t="str">
        <f t="shared" si="3"/>
        <v/>
      </c>
      <c r="AC71" s="132" t="str">
        <f t="shared" si="3"/>
        <v/>
      </c>
      <c r="AD71" s="132" t="str">
        <f t="shared" si="3"/>
        <v/>
      </c>
      <c r="AE71" s="132" t="str">
        <f t="shared" si="3"/>
        <v/>
      </c>
      <c r="AF71" s="133" t="str">
        <f t="shared" si="3"/>
        <v/>
      </c>
      <c r="AG71" s="132" t="str">
        <f t="shared" si="3"/>
        <v/>
      </c>
      <c r="AH71" s="132" t="str">
        <f t="shared" si="3"/>
        <v/>
      </c>
      <c r="AI71" s="132" t="str">
        <f t="shared" si="3"/>
        <v/>
      </c>
      <c r="AJ71" s="132" t="str">
        <f t="shared" si="3"/>
        <v/>
      </c>
      <c r="AK71" s="132" t="str">
        <f t="shared" si="3"/>
        <v/>
      </c>
      <c r="AL71" s="132" t="str">
        <f t="shared" si="3"/>
        <v/>
      </c>
      <c r="AM71" s="133" t="str">
        <f t="shared" si="3"/>
        <v/>
      </c>
      <c r="AN71" s="132" t="str">
        <f t="shared" si="3"/>
        <v/>
      </c>
      <c r="AO71" s="132" t="str">
        <f t="shared" si="3"/>
        <v/>
      </c>
      <c r="AP71" s="132" t="str">
        <f t="shared" si="3"/>
        <v/>
      </c>
      <c r="AQ71" s="132" t="str">
        <f t="shared" si="3"/>
        <v/>
      </c>
      <c r="AR71" s="132" t="str">
        <f t="shared" si="3"/>
        <v/>
      </c>
      <c r="AS71" s="132" t="str">
        <f t="shared" si="3"/>
        <v/>
      </c>
      <c r="AT71" s="133" t="str">
        <f t="shared" si="3"/>
        <v/>
      </c>
      <c r="AU71" s="132" t="str">
        <f t="shared" si="3"/>
        <v/>
      </c>
      <c r="AV71" s="132" t="str">
        <f t="shared" si="3"/>
        <v/>
      </c>
      <c r="AW71" s="133" t="str">
        <f t="shared" si="3"/>
        <v/>
      </c>
      <c r="AX71" s="821"/>
      <c r="AY71" s="822"/>
      <c r="AZ71" s="822"/>
      <c r="BA71" s="823"/>
      <c r="BB71" s="812"/>
      <c r="BC71" s="813"/>
      <c r="BD71" s="813"/>
      <c r="BE71" s="813"/>
      <c r="BF71" s="814"/>
    </row>
    <row r="72" spans="2:73" ht="13.5" customHeight="1">
      <c r="C72" s="135"/>
      <c r="D72" s="135"/>
      <c r="E72" s="135"/>
      <c r="F72" s="135"/>
      <c r="G72" s="136"/>
      <c r="H72" s="137"/>
      <c r="AF72" s="68"/>
    </row>
    <row r="73" spans="2:73" ht="11.4" customHeight="1">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row>
    <row r="74" spans="2:73" ht="20.25" customHeight="1">
      <c r="BN74" s="63"/>
      <c r="BO74" s="52"/>
      <c r="BP74" s="63"/>
      <c r="BQ74" s="63"/>
      <c r="BR74" s="63"/>
      <c r="BS74" s="112"/>
      <c r="BT74" s="139"/>
      <c r="BU74" s="139"/>
    </row>
    <row r="75" spans="2:73" ht="20.25" customHeight="1">
      <c r="C75" s="140"/>
      <c r="D75" s="140"/>
      <c r="E75" s="140"/>
      <c r="F75" s="140"/>
      <c r="G75" s="140"/>
      <c r="H75" s="68"/>
      <c r="I75" s="68"/>
    </row>
    <row r="76" spans="2:73" ht="20.25" customHeight="1">
      <c r="C76" s="140"/>
      <c r="D76" s="140"/>
      <c r="E76" s="140"/>
      <c r="F76" s="140"/>
      <c r="G76" s="140"/>
      <c r="H76" s="68"/>
      <c r="I76" s="68"/>
    </row>
    <row r="77" spans="2:73" ht="20.25" customHeight="1">
      <c r="C77" s="68"/>
      <c r="D77" s="68"/>
      <c r="E77" s="68"/>
      <c r="F77" s="68"/>
      <c r="G77" s="68"/>
    </row>
    <row r="78" spans="2:73" ht="20.25" customHeight="1">
      <c r="C78" s="68"/>
      <c r="D78" s="68"/>
      <c r="E78" s="68"/>
      <c r="F78" s="68"/>
      <c r="G78" s="68"/>
    </row>
    <row r="79" spans="2:73" ht="20.25" customHeight="1">
      <c r="C79" s="68"/>
      <c r="D79" s="68"/>
      <c r="E79" s="68"/>
      <c r="F79" s="68"/>
      <c r="G79" s="68"/>
    </row>
    <row r="80" spans="2:73" ht="20.25" customHeight="1">
      <c r="C80" s="68"/>
      <c r="D80" s="68"/>
      <c r="E80" s="68"/>
      <c r="F80" s="68"/>
      <c r="G80" s="68"/>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G62:K64"/>
    <mergeCell ref="M62:R62"/>
    <mergeCell ref="AX62:AY62"/>
    <mergeCell ref="AZ62:BA62"/>
    <mergeCell ref="BB62:BF71"/>
    <mergeCell ref="M63:R63"/>
    <mergeCell ref="AX63:AY63"/>
    <mergeCell ref="AZ63:BA63"/>
    <mergeCell ref="M64:R64"/>
    <mergeCell ref="AX64:AY64"/>
    <mergeCell ref="AZ64:BA64"/>
    <mergeCell ref="G65:R65"/>
    <mergeCell ref="AX65:BA71"/>
    <mergeCell ref="G66:R66"/>
    <mergeCell ref="B67:K71"/>
    <mergeCell ref="L67:R67"/>
    <mergeCell ref="L68:R68"/>
    <mergeCell ref="L69:R69"/>
    <mergeCell ref="L70:R70"/>
    <mergeCell ref="L71:R71"/>
  </mergeCells>
  <phoneticPr fontId="10"/>
  <conditionalFormatting sqref="S24 S65:BA71">
    <cfRule type="expression" dxfId="549" priority="275">
      <formula>INDIRECT(ADDRESS(ROW(),COLUMN()))=TRUNC(INDIRECT(ADDRESS(ROW(),COLUMN())))</formula>
    </cfRule>
  </conditionalFormatting>
  <conditionalFormatting sqref="S23">
    <cfRule type="expression" dxfId="548" priority="274">
      <formula>INDIRECT(ADDRESS(ROW(),COLUMN()))=TRUNC(INDIRECT(ADDRESS(ROW(),COLUMN())))</formula>
    </cfRule>
  </conditionalFormatting>
  <conditionalFormatting sqref="T24:Y24">
    <cfRule type="expression" dxfId="547" priority="273">
      <formula>INDIRECT(ADDRESS(ROW(),COLUMN()))=TRUNC(INDIRECT(ADDRESS(ROW(),COLUMN())))</formula>
    </cfRule>
  </conditionalFormatting>
  <conditionalFormatting sqref="T23:Y23">
    <cfRule type="expression" dxfId="546" priority="272">
      <formula>INDIRECT(ADDRESS(ROW(),COLUMN()))=TRUNC(INDIRECT(ADDRESS(ROW(),COLUMN())))</formula>
    </cfRule>
  </conditionalFormatting>
  <conditionalFormatting sqref="Z24">
    <cfRule type="expression" dxfId="545" priority="271">
      <formula>INDIRECT(ADDRESS(ROW(),COLUMN()))=TRUNC(INDIRECT(ADDRESS(ROW(),COLUMN())))</formula>
    </cfRule>
  </conditionalFormatting>
  <conditionalFormatting sqref="Z23">
    <cfRule type="expression" dxfId="544" priority="270">
      <formula>INDIRECT(ADDRESS(ROW(),COLUMN()))=TRUNC(INDIRECT(ADDRESS(ROW(),COLUMN())))</formula>
    </cfRule>
  </conditionalFormatting>
  <conditionalFormatting sqref="AA24:AF24">
    <cfRule type="expression" dxfId="543" priority="269">
      <formula>INDIRECT(ADDRESS(ROW(),COLUMN()))=TRUNC(INDIRECT(ADDRESS(ROW(),COLUMN())))</formula>
    </cfRule>
  </conditionalFormatting>
  <conditionalFormatting sqref="AA23:AF23">
    <cfRule type="expression" dxfId="542" priority="268">
      <formula>INDIRECT(ADDRESS(ROW(),COLUMN()))=TRUNC(INDIRECT(ADDRESS(ROW(),COLUMN())))</formula>
    </cfRule>
  </conditionalFormatting>
  <conditionalFormatting sqref="AG24">
    <cfRule type="expression" dxfId="541" priority="267">
      <formula>INDIRECT(ADDRESS(ROW(),COLUMN()))=TRUNC(INDIRECT(ADDRESS(ROW(),COLUMN())))</formula>
    </cfRule>
  </conditionalFormatting>
  <conditionalFormatting sqref="AG23">
    <cfRule type="expression" dxfId="540" priority="266">
      <formula>INDIRECT(ADDRESS(ROW(),COLUMN()))=TRUNC(INDIRECT(ADDRESS(ROW(),COLUMN())))</formula>
    </cfRule>
  </conditionalFormatting>
  <conditionalFormatting sqref="AH24:AM24">
    <cfRule type="expression" dxfId="539" priority="265">
      <formula>INDIRECT(ADDRESS(ROW(),COLUMN()))=TRUNC(INDIRECT(ADDRESS(ROW(),COLUMN())))</formula>
    </cfRule>
  </conditionalFormatting>
  <conditionalFormatting sqref="AH23:AM23">
    <cfRule type="expression" dxfId="538" priority="264">
      <formula>INDIRECT(ADDRESS(ROW(),COLUMN()))=TRUNC(INDIRECT(ADDRESS(ROW(),COLUMN())))</formula>
    </cfRule>
  </conditionalFormatting>
  <conditionalFormatting sqref="AN24">
    <cfRule type="expression" dxfId="537" priority="263">
      <formula>INDIRECT(ADDRESS(ROW(),COLUMN()))=TRUNC(INDIRECT(ADDRESS(ROW(),COLUMN())))</formula>
    </cfRule>
  </conditionalFormatting>
  <conditionalFormatting sqref="AN23">
    <cfRule type="expression" dxfId="536" priority="262">
      <formula>INDIRECT(ADDRESS(ROW(),COLUMN()))=TRUNC(INDIRECT(ADDRESS(ROW(),COLUMN())))</formula>
    </cfRule>
  </conditionalFormatting>
  <conditionalFormatting sqref="AO24:AT24">
    <cfRule type="expression" dxfId="535" priority="261">
      <formula>INDIRECT(ADDRESS(ROW(),COLUMN()))=TRUNC(INDIRECT(ADDRESS(ROW(),COLUMN())))</formula>
    </cfRule>
  </conditionalFormatting>
  <conditionalFormatting sqref="AO23:AT23">
    <cfRule type="expression" dxfId="534" priority="260">
      <formula>INDIRECT(ADDRESS(ROW(),COLUMN()))=TRUNC(INDIRECT(ADDRESS(ROW(),COLUMN())))</formula>
    </cfRule>
  </conditionalFormatting>
  <conditionalFormatting sqref="AU24">
    <cfRule type="expression" dxfId="533" priority="259">
      <formula>INDIRECT(ADDRESS(ROW(),COLUMN()))=TRUNC(INDIRECT(ADDRESS(ROW(),COLUMN())))</formula>
    </cfRule>
  </conditionalFormatting>
  <conditionalFormatting sqref="AU23">
    <cfRule type="expression" dxfId="532" priority="258">
      <formula>INDIRECT(ADDRESS(ROW(),COLUMN()))=TRUNC(INDIRECT(ADDRESS(ROW(),COLUMN())))</formula>
    </cfRule>
  </conditionalFormatting>
  <conditionalFormatting sqref="AV24:AW24">
    <cfRule type="expression" dxfId="531" priority="257">
      <formula>INDIRECT(ADDRESS(ROW(),COLUMN()))=TRUNC(INDIRECT(ADDRESS(ROW(),COLUMN())))</formula>
    </cfRule>
  </conditionalFormatting>
  <conditionalFormatting sqref="AV23:AW23">
    <cfRule type="expression" dxfId="530" priority="256">
      <formula>INDIRECT(ADDRESS(ROW(),COLUMN()))=TRUNC(INDIRECT(ADDRESS(ROW(),COLUMN())))</formula>
    </cfRule>
  </conditionalFormatting>
  <conditionalFormatting sqref="AX23:BA24">
    <cfRule type="expression" dxfId="529" priority="255">
      <formula>INDIRECT(ADDRESS(ROW(),COLUMN()))=TRUNC(INDIRECT(ADDRESS(ROW(),COLUMN())))</formula>
    </cfRule>
  </conditionalFormatting>
  <conditionalFormatting sqref="S27">
    <cfRule type="expression" dxfId="528" priority="254">
      <formula>INDIRECT(ADDRESS(ROW(),COLUMN()))=TRUNC(INDIRECT(ADDRESS(ROW(),COLUMN())))</formula>
    </cfRule>
  </conditionalFormatting>
  <conditionalFormatting sqref="S26">
    <cfRule type="expression" dxfId="527" priority="253">
      <formula>INDIRECT(ADDRESS(ROW(),COLUMN()))=TRUNC(INDIRECT(ADDRESS(ROW(),COLUMN())))</formula>
    </cfRule>
  </conditionalFormatting>
  <conditionalFormatting sqref="T27:Y27">
    <cfRule type="expression" dxfId="526" priority="252">
      <formula>INDIRECT(ADDRESS(ROW(),COLUMN()))=TRUNC(INDIRECT(ADDRESS(ROW(),COLUMN())))</formula>
    </cfRule>
  </conditionalFormatting>
  <conditionalFormatting sqref="T26:Y26">
    <cfRule type="expression" dxfId="525" priority="251">
      <formula>INDIRECT(ADDRESS(ROW(),COLUMN()))=TRUNC(INDIRECT(ADDRESS(ROW(),COLUMN())))</formula>
    </cfRule>
  </conditionalFormatting>
  <conditionalFormatting sqref="Z27">
    <cfRule type="expression" dxfId="524" priority="250">
      <formula>INDIRECT(ADDRESS(ROW(),COLUMN()))=TRUNC(INDIRECT(ADDRESS(ROW(),COLUMN())))</formula>
    </cfRule>
  </conditionalFormatting>
  <conditionalFormatting sqref="Z26">
    <cfRule type="expression" dxfId="523" priority="249">
      <formula>INDIRECT(ADDRESS(ROW(),COLUMN()))=TRUNC(INDIRECT(ADDRESS(ROW(),COLUMN())))</formula>
    </cfRule>
  </conditionalFormatting>
  <conditionalFormatting sqref="AA27:AF27">
    <cfRule type="expression" dxfId="522" priority="248">
      <formula>INDIRECT(ADDRESS(ROW(),COLUMN()))=TRUNC(INDIRECT(ADDRESS(ROW(),COLUMN())))</formula>
    </cfRule>
  </conditionalFormatting>
  <conditionalFormatting sqref="AA26:AF26">
    <cfRule type="expression" dxfId="521" priority="247">
      <formula>INDIRECT(ADDRESS(ROW(),COLUMN()))=TRUNC(INDIRECT(ADDRESS(ROW(),COLUMN())))</formula>
    </cfRule>
  </conditionalFormatting>
  <conditionalFormatting sqref="AG27">
    <cfRule type="expression" dxfId="520" priority="246">
      <formula>INDIRECT(ADDRESS(ROW(),COLUMN()))=TRUNC(INDIRECT(ADDRESS(ROW(),COLUMN())))</formula>
    </cfRule>
  </conditionalFormatting>
  <conditionalFormatting sqref="AG26">
    <cfRule type="expression" dxfId="519" priority="245">
      <formula>INDIRECT(ADDRESS(ROW(),COLUMN()))=TRUNC(INDIRECT(ADDRESS(ROW(),COLUMN())))</formula>
    </cfRule>
  </conditionalFormatting>
  <conditionalFormatting sqref="AH27:AM27">
    <cfRule type="expression" dxfId="518" priority="244">
      <formula>INDIRECT(ADDRESS(ROW(),COLUMN()))=TRUNC(INDIRECT(ADDRESS(ROW(),COLUMN())))</formula>
    </cfRule>
  </conditionalFormatting>
  <conditionalFormatting sqref="AH26:AM26">
    <cfRule type="expression" dxfId="517" priority="243">
      <formula>INDIRECT(ADDRESS(ROW(),COLUMN()))=TRUNC(INDIRECT(ADDRESS(ROW(),COLUMN())))</formula>
    </cfRule>
  </conditionalFormatting>
  <conditionalFormatting sqref="AN27">
    <cfRule type="expression" dxfId="516" priority="242">
      <formula>INDIRECT(ADDRESS(ROW(),COLUMN()))=TRUNC(INDIRECT(ADDRESS(ROW(),COLUMN())))</formula>
    </cfRule>
  </conditionalFormatting>
  <conditionalFormatting sqref="AN26">
    <cfRule type="expression" dxfId="515" priority="241">
      <formula>INDIRECT(ADDRESS(ROW(),COLUMN()))=TRUNC(INDIRECT(ADDRESS(ROW(),COLUMN())))</formula>
    </cfRule>
  </conditionalFormatting>
  <conditionalFormatting sqref="AO27:AT27">
    <cfRule type="expression" dxfId="514" priority="240">
      <formula>INDIRECT(ADDRESS(ROW(),COLUMN()))=TRUNC(INDIRECT(ADDRESS(ROW(),COLUMN())))</formula>
    </cfRule>
  </conditionalFormatting>
  <conditionalFormatting sqref="AO26:AT26">
    <cfRule type="expression" dxfId="513" priority="239">
      <formula>INDIRECT(ADDRESS(ROW(),COLUMN()))=TRUNC(INDIRECT(ADDRESS(ROW(),COLUMN())))</formula>
    </cfRule>
  </conditionalFormatting>
  <conditionalFormatting sqref="AU27">
    <cfRule type="expression" dxfId="512" priority="238">
      <formula>INDIRECT(ADDRESS(ROW(),COLUMN()))=TRUNC(INDIRECT(ADDRESS(ROW(),COLUMN())))</formula>
    </cfRule>
  </conditionalFormatting>
  <conditionalFormatting sqref="AU26">
    <cfRule type="expression" dxfId="511" priority="237">
      <formula>INDIRECT(ADDRESS(ROW(),COLUMN()))=TRUNC(INDIRECT(ADDRESS(ROW(),COLUMN())))</formula>
    </cfRule>
  </conditionalFormatting>
  <conditionalFormatting sqref="AV27:AW27">
    <cfRule type="expression" dxfId="510" priority="236">
      <formula>INDIRECT(ADDRESS(ROW(),COLUMN()))=TRUNC(INDIRECT(ADDRESS(ROW(),COLUMN())))</formula>
    </cfRule>
  </conditionalFormatting>
  <conditionalFormatting sqref="AV26:AW26">
    <cfRule type="expression" dxfId="509" priority="235">
      <formula>INDIRECT(ADDRESS(ROW(),COLUMN()))=TRUNC(INDIRECT(ADDRESS(ROW(),COLUMN())))</formula>
    </cfRule>
  </conditionalFormatting>
  <conditionalFormatting sqref="AX26:BA27">
    <cfRule type="expression" dxfId="508" priority="234">
      <formula>INDIRECT(ADDRESS(ROW(),COLUMN()))=TRUNC(INDIRECT(ADDRESS(ROW(),COLUMN())))</formula>
    </cfRule>
  </conditionalFormatting>
  <conditionalFormatting sqref="S30">
    <cfRule type="expression" dxfId="507" priority="233">
      <formula>INDIRECT(ADDRESS(ROW(),COLUMN()))=TRUNC(INDIRECT(ADDRESS(ROW(),COLUMN())))</formula>
    </cfRule>
  </conditionalFormatting>
  <conditionalFormatting sqref="S29">
    <cfRule type="expression" dxfId="506" priority="232">
      <formula>INDIRECT(ADDRESS(ROW(),COLUMN()))=TRUNC(INDIRECT(ADDRESS(ROW(),COLUMN())))</formula>
    </cfRule>
  </conditionalFormatting>
  <conditionalFormatting sqref="T30:Y30">
    <cfRule type="expression" dxfId="505" priority="231">
      <formula>INDIRECT(ADDRESS(ROW(),COLUMN()))=TRUNC(INDIRECT(ADDRESS(ROW(),COLUMN())))</formula>
    </cfRule>
  </conditionalFormatting>
  <conditionalFormatting sqref="T29:Y29">
    <cfRule type="expression" dxfId="504" priority="230">
      <formula>INDIRECT(ADDRESS(ROW(),COLUMN()))=TRUNC(INDIRECT(ADDRESS(ROW(),COLUMN())))</formula>
    </cfRule>
  </conditionalFormatting>
  <conditionalFormatting sqref="Z30">
    <cfRule type="expression" dxfId="503" priority="229">
      <formula>INDIRECT(ADDRESS(ROW(),COLUMN()))=TRUNC(INDIRECT(ADDRESS(ROW(),COLUMN())))</formula>
    </cfRule>
  </conditionalFormatting>
  <conditionalFormatting sqref="Z29">
    <cfRule type="expression" dxfId="502" priority="228">
      <formula>INDIRECT(ADDRESS(ROW(),COLUMN()))=TRUNC(INDIRECT(ADDRESS(ROW(),COLUMN())))</formula>
    </cfRule>
  </conditionalFormatting>
  <conditionalFormatting sqref="AA30:AF30">
    <cfRule type="expression" dxfId="501" priority="227">
      <formula>INDIRECT(ADDRESS(ROW(),COLUMN()))=TRUNC(INDIRECT(ADDRESS(ROW(),COLUMN())))</formula>
    </cfRule>
  </conditionalFormatting>
  <conditionalFormatting sqref="AA29:AF29">
    <cfRule type="expression" dxfId="500" priority="226">
      <formula>INDIRECT(ADDRESS(ROW(),COLUMN()))=TRUNC(INDIRECT(ADDRESS(ROW(),COLUMN())))</formula>
    </cfRule>
  </conditionalFormatting>
  <conditionalFormatting sqref="AG30">
    <cfRule type="expression" dxfId="499" priority="225">
      <formula>INDIRECT(ADDRESS(ROW(),COLUMN()))=TRUNC(INDIRECT(ADDRESS(ROW(),COLUMN())))</formula>
    </cfRule>
  </conditionalFormatting>
  <conditionalFormatting sqref="AG29">
    <cfRule type="expression" dxfId="498" priority="224">
      <formula>INDIRECT(ADDRESS(ROW(),COLUMN()))=TRUNC(INDIRECT(ADDRESS(ROW(),COLUMN())))</formula>
    </cfRule>
  </conditionalFormatting>
  <conditionalFormatting sqref="AH30:AM30">
    <cfRule type="expression" dxfId="497" priority="223">
      <formula>INDIRECT(ADDRESS(ROW(),COLUMN()))=TRUNC(INDIRECT(ADDRESS(ROW(),COLUMN())))</formula>
    </cfRule>
  </conditionalFormatting>
  <conditionalFormatting sqref="AH29:AM29">
    <cfRule type="expression" dxfId="496" priority="222">
      <formula>INDIRECT(ADDRESS(ROW(),COLUMN()))=TRUNC(INDIRECT(ADDRESS(ROW(),COLUMN())))</formula>
    </cfRule>
  </conditionalFormatting>
  <conditionalFormatting sqref="AN30">
    <cfRule type="expression" dxfId="495" priority="221">
      <formula>INDIRECT(ADDRESS(ROW(),COLUMN()))=TRUNC(INDIRECT(ADDRESS(ROW(),COLUMN())))</formula>
    </cfRule>
  </conditionalFormatting>
  <conditionalFormatting sqref="AN29">
    <cfRule type="expression" dxfId="494" priority="220">
      <formula>INDIRECT(ADDRESS(ROW(),COLUMN()))=TRUNC(INDIRECT(ADDRESS(ROW(),COLUMN())))</formula>
    </cfRule>
  </conditionalFormatting>
  <conditionalFormatting sqref="AO30:AT30">
    <cfRule type="expression" dxfId="493" priority="219">
      <formula>INDIRECT(ADDRESS(ROW(),COLUMN()))=TRUNC(INDIRECT(ADDRESS(ROW(),COLUMN())))</formula>
    </cfRule>
  </conditionalFormatting>
  <conditionalFormatting sqref="AO29:AT29">
    <cfRule type="expression" dxfId="492" priority="218">
      <formula>INDIRECT(ADDRESS(ROW(),COLUMN()))=TRUNC(INDIRECT(ADDRESS(ROW(),COLUMN())))</formula>
    </cfRule>
  </conditionalFormatting>
  <conditionalFormatting sqref="AU30">
    <cfRule type="expression" dxfId="491" priority="217">
      <formula>INDIRECT(ADDRESS(ROW(),COLUMN()))=TRUNC(INDIRECT(ADDRESS(ROW(),COLUMN())))</formula>
    </cfRule>
  </conditionalFormatting>
  <conditionalFormatting sqref="AU29">
    <cfRule type="expression" dxfId="490" priority="216">
      <formula>INDIRECT(ADDRESS(ROW(),COLUMN()))=TRUNC(INDIRECT(ADDRESS(ROW(),COLUMN())))</formula>
    </cfRule>
  </conditionalFormatting>
  <conditionalFormatting sqref="AV30:AW30">
    <cfRule type="expression" dxfId="489" priority="215">
      <formula>INDIRECT(ADDRESS(ROW(),COLUMN()))=TRUNC(INDIRECT(ADDRESS(ROW(),COLUMN())))</formula>
    </cfRule>
  </conditionalFormatting>
  <conditionalFormatting sqref="AV29:AW29">
    <cfRule type="expression" dxfId="488" priority="214">
      <formula>INDIRECT(ADDRESS(ROW(),COLUMN()))=TRUNC(INDIRECT(ADDRESS(ROW(),COLUMN())))</formula>
    </cfRule>
  </conditionalFormatting>
  <conditionalFormatting sqref="AX29:BA30">
    <cfRule type="expression" dxfId="487" priority="213">
      <formula>INDIRECT(ADDRESS(ROW(),COLUMN()))=TRUNC(INDIRECT(ADDRESS(ROW(),COLUMN())))</formula>
    </cfRule>
  </conditionalFormatting>
  <conditionalFormatting sqref="S33">
    <cfRule type="expression" dxfId="486" priority="212">
      <formula>INDIRECT(ADDRESS(ROW(),COLUMN()))=TRUNC(INDIRECT(ADDRESS(ROW(),COLUMN())))</formula>
    </cfRule>
  </conditionalFormatting>
  <conditionalFormatting sqref="S32">
    <cfRule type="expression" dxfId="485" priority="211">
      <formula>INDIRECT(ADDRESS(ROW(),COLUMN()))=TRUNC(INDIRECT(ADDRESS(ROW(),COLUMN())))</formula>
    </cfRule>
  </conditionalFormatting>
  <conditionalFormatting sqref="T33:Y33">
    <cfRule type="expression" dxfId="484" priority="210">
      <formula>INDIRECT(ADDRESS(ROW(),COLUMN()))=TRUNC(INDIRECT(ADDRESS(ROW(),COLUMN())))</formula>
    </cfRule>
  </conditionalFormatting>
  <conditionalFormatting sqref="T32:Y32">
    <cfRule type="expression" dxfId="483" priority="209">
      <formula>INDIRECT(ADDRESS(ROW(),COLUMN()))=TRUNC(INDIRECT(ADDRESS(ROW(),COLUMN())))</formula>
    </cfRule>
  </conditionalFormatting>
  <conditionalFormatting sqref="Z33">
    <cfRule type="expression" dxfId="482" priority="208">
      <formula>INDIRECT(ADDRESS(ROW(),COLUMN()))=TRUNC(INDIRECT(ADDRESS(ROW(),COLUMN())))</formula>
    </cfRule>
  </conditionalFormatting>
  <conditionalFormatting sqref="Z32">
    <cfRule type="expression" dxfId="481" priority="207">
      <formula>INDIRECT(ADDRESS(ROW(),COLUMN()))=TRUNC(INDIRECT(ADDRESS(ROW(),COLUMN())))</formula>
    </cfRule>
  </conditionalFormatting>
  <conditionalFormatting sqref="AA33:AF33">
    <cfRule type="expression" dxfId="480" priority="206">
      <formula>INDIRECT(ADDRESS(ROW(),COLUMN()))=TRUNC(INDIRECT(ADDRESS(ROW(),COLUMN())))</formula>
    </cfRule>
  </conditionalFormatting>
  <conditionalFormatting sqref="AA32:AF32">
    <cfRule type="expression" dxfId="479" priority="205">
      <formula>INDIRECT(ADDRESS(ROW(),COLUMN()))=TRUNC(INDIRECT(ADDRESS(ROW(),COLUMN())))</formula>
    </cfRule>
  </conditionalFormatting>
  <conditionalFormatting sqref="AG33">
    <cfRule type="expression" dxfId="478" priority="204">
      <formula>INDIRECT(ADDRESS(ROW(),COLUMN()))=TRUNC(INDIRECT(ADDRESS(ROW(),COLUMN())))</formula>
    </cfRule>
  </conditionalFormatting>
  <conditionalFormatting sqref="AG32">
    <cfRule type="expression" dxfId="477" priority="203">
      <formula>INDIRECT(ADDRESS(ROW(),COLUMN()))=TRUNC(INDIRECT(ADDRESS(ROW(),COLUMN())))</formula>
    </cfRule>
  </conditionalFormatting>
  <conditionalFormatting sqref="AH33:AM33">
    <cfRule type="expression" dxfId="476" priority="202">
      <formula>INDIRECT(ADDRESS(ROW(),COLUMN()))=TRUNC(INDIRECT(ADDRESS(ROW(),COLUMN())))</formula>
    </cfRule>
  </conditionalFormatting>
  <conditionalFormatting sqref="AH32:AM32">
    <cfRule type="expression" dxfId="475" priority="201">
      <formula>INDIRECT(ADDRESS(ROW(),COLUMN()))=TRUNC(INDIRECT(ADDRESS(ROW(),COLUMN())))</formula>
    </cfRule>
  </conditionalFormatting>
  <conditionalFormatting sqref="AN33">
    <cfRule type="expression" dxfId="474" priority="200">
      <formula>INDIRECT(ADDRESS(ROW(),COLUMN()))=TRUNC(INDIRECT(ADDRESS(ROW(),COLUMN())))</formula>
    </cfRule>
  </conditionalFormatting>
  <conditionalFormatting sqref="AN32">
    <cfRule type="expression" dxfId="473" priority="199">
      <formula>INDIRECT(ADDRESS(ROW(),COLUMN()))=TRUNC(INDIRECT(ADDRESS(ROW(),COLUMN())))</formula>
    </cfRule>
  </conditionalFormatting>
  <conditionalFormatting sqref="AO33:AT33">
    <cfRule type="expression" dxfId="472" priority="198">
      <formula>INDIRECT(ADDRESS(ROW(),COLUMN()))=TRUNC(INDIRECT(ADDRESS(ROW(),COLUMN())))</formula>
    </cfRule>
  </conditionalFormatting>
  <conditionalFormatting sqref="AO32:AT32">
    <cfRule type="expression" dxfId="471" priority="197">
      <formula>INDIRECT(ADDRESS(ROW(),COLUMN()))=TRUNC(INDIRECT(ADDRESS(ROW(),COLUMN())))</formula>
    </cfRule>
  </conditionalFormatting>
  <conditionalFormatting sqref="AU33">
    <cfRule type="expression" dxfId="470" priority="196">
      <formula>INDIRECT(ADDRESS(ROW(),COLUMN()))=TRUNC(INDIRECT(ADDRESS(ROW(),COLUMN())))</formula>
    </cfRule>
  </conditionalFormatting>
  <conditionalFormatting sqref="AU32">
    <cfRule type="expression" dxfId="469" priority="195">
      <formula>INDIRECT(ADDRESS(ROW(),COLUMN()))=TRUNC(INDIRECT(ADDRESS(ROW(),COLUMN())))</formula>
    </cfRule>
  </conditionalFormatting>
  <conditionalFormatting sqref="AV33:AW33">
    <cfRule type="expression" dxfId="468" priority="194">
      <formula>INDIRECT(ADDRESS(ROW(),COLUMN()))=TRUNC(INDIRECT(ADDRESS(ROW(),COLUMN())))</formula>
    </cfRule>
  </conditionalFormatting>
  <conditionalFormatting sqref="AV32:AW32">
    <cfRule type="expression" dxfId="467" priority="193">
      <formula>INDIRECT(ADDRESS(ROW(),COLUMN()))=TRUNC(INDIRECT(ADDRESS(ROW(),COLUMN())))</formula>
    </cfRule>
  </conditionalFormatting>
  <conditionalFormatting sqref="AX32:BA33">
    <cfRule type="expression" dxfId="466" priority="192">
      <formula>INDIRECT(ADDRESS(ROW(),COLUMN()))=TRUNC(INDIRECT(ADDRESS(ROW(),COLUMN())))</formula>
    </cfRule>
  </conditionalFormatting>
  <conditionalFormatting sqref="S36">
    <cfRule type="expression" dxfId="465" priority="191">
      <formula>INDIRECT(ADDRESS(ROW(),COLUMN()))=TRUNC(INDIRECT(ADDRESS(ROW(),COLUMN())))</formula>
    </cfRule>
  </conditionalFormatting>
  <conditionalFormatting sqref="S35">
    <cfRule type="expression" dxfId="464" priority="190">
      <formula>INDIRECT(ADDRESS(ROW(),COLUMN()))=TRUNC(INDIRECT(ADDRESS(ROW(),COLUMN())))</formula>
    </cfRule>
  </conditionalFormatting>
  <conditionalFormatting sqref="T36:Y36">
    <cfRule type="expression" dxfId="463" priority="189">
      <formula>INDIRECT(ADDRESS(ROW(),COLUMN()))=TRUNC(INDIRECT(ADDRESS(ROW(),COLUMN())))</formula>
    </cfRule>
  </conditionalFormatting>
  <conditionalFormatting sqref="T35:Y35">
    <cfRule type="expression" dxfId="462" priority="188">
      <formula>INDIRECT(ADDRESS(ROW(),COLUMN()))=TRUNC(INDIRECT(ADDRESS(ROW(),COLUMN())))</formula>
    </cfRule>
  </conditionalFormatting>
  <conditionalFormatting sqref="Z36">
    <cfRule type="expression" dxfId="461" priority="187">
      <formula>INDIRECT(ADDRESS(ROW(),COLUMN()))=TRUNC(INDIRECT(ADDRESS(ROW(),COLUMN())))</formula>
    </cfRule>
  </conditionalFormatting>
  <conditionalFormatting sqref="Z35">
    <cfRule type="expression" dxfId="460" priority="186">
      <formula>INDIRECT(ADDRESS(ROW(),COLUMN()))=TRUNC(INDIRECT(ADDRESS(ROW(),COLUMN())))</formula>
    </cfRule>
  </conditionalFormatting>
  <conditionalFormatting sqref="AA36:AF36">
    <cfRule type="expression" dxfId="459" priority="185">
      <formula>INDIRECT(ADDRESS(ROW(),COLUMN()))=TRUNC(INDIRECT(ADDRESS(ROW(),COLUMN())))</formula>
    </cfRule>
  </conditionalFormatting>
  <conditionalFormatting sqref="AA35:AF35">
    <cfRule type="expression" dxfId="458" priority="184">
      <formula>INDIRECT(ADDRESS(ROW(),COLUMN()))=TRUNC(INDIRECT(ADDRESS(ROW(),COLUMN())))</formula>
    </cfRule>
  </conditionalFormatting>
  <conditionalFormatting sqref="AG36">
    <cfRule type="expression" dxfId="457" priority="183">
      <formula>INDIRECT(ADDRESS(ROW(),COLUMN()))=TRUNC(INDIRECT(ADDRESS(ROW(),COLUMN())))</formula>
    </cfRule>
  </conditionalFormatting>
  <conditionalFormatting sqref="AG35">
    <cfRule type="expression" dxfId="456" priority="182">
      <formula>INDIRECT(ADDRESS(ROW(),COLUMN()))=TRUNC(INDIRECT(ADDRESS(ROW(),COLUMN())))</formula>
    </cfRule>
  </conditionalFormatting>
  <conditionalFormatting sqref="AH36:AM36">
    <cfRule type="expression" dxfId="455" priority="181">
      <formula>INDIRECT(ADDRESS(ROW(),COLUMN()))=TRUNC(INDIRECT(ADDRESS(ROW(),COLUMN())))</formula>
    </cfRule>
  </conditionalFormatting>
  <conditionalFormatting sqref="AH35:AM35">
    <cfRule type="expression" dxfId="454" priority="180">
      <formula>INDIRECT(ADDRESS(ROW(),COLUMN()))=TRUNC(INDIRECT(ADDRESS(ROW(),COLUMN())))</formula>
    </cfRule>
  </conditionalFormatting>
  <conditionalFormatting sqref="AN36">
    <cfRule type="expression" dxfId="453" priority="179">
      <formula>INDIRECT(ADDRESS(ROW(),COLUMN()))=TRUNC(INDIRECT(ADDRESS(ROW(),COLUMN())))</formula>
    </cfRule>
  </conditionalFormatting>
  <conditionalFormatting sqref="AN35">
    <cfRule type="expression" dxfId="452" priority="178">
      <formula>INDIRECT(ADDRESS(ROW(),COLUMN()))=TRUNC(INDIRECT(ADDRESS(ROW(),COLUMN())))</formula>
    </cfRule>
  </conditionalFormatting>
  <conditionalFormatting sqref="AO36:AT36">
    <cfRule type="expression" dxfId="451" priority="177">
      <formula>INDIRECT(ADDRESS(ROW(),COLUMN()))=TRUNC(INDIRECT(ADDRESS(ROW(),COLUMN())))</formula>
    </cfRule>
  </conditionalFormatting>
  <conditionalFormatting sqref="AO35:AT35">
    <cfRule type="expression" dxfId="450" priority="176">
      <formula>INDIRECT(ADDRESS(ROW(),COLUMN()))=TRUNC(INDIRECT(ADDRESS(ROW(),COLUMN())))</formula>
    </cfRule>
  </conditionalFormatting>
  <conditionalFormatting sqref="AU36">
    <cfRule type="expression" dxfId="449" priority="175">
      <formula>INDIRECT(ADDRESS(ROW(),COLUMN()))=TRUNC(INDIRECT(ADDRESS(ROW(),COLUMN())))</formula>
    </cfRule>
  </conditionalFormatting>
  <conditionalFormatting sqref="AU35">
    <cfRule type="expression" dxfId="448" priority="174">
      <formula>INDIRECT(ADDRESS(ROW(),COLUMN()))=TRUNC(INDIRECT(ADDRESS(ROW(),COLUMN())))</formula>
    </cfRule>
  </conditionalFormatting>
  <conditionalFormatting sqref="AV36:AW36">
    <cfRule type="expression" dxfId="447" priority="173">
      <formula>INDIRECT(ADDRESS(ROW(),COLUMN()))=TRUNC(INDIRECT(ADDRESS(ROW(),COLUMN())))</formula>
    </cfRule>
  </conditionalFormatting>
  <conditionalFormatting sqref="AV35:AW35">
    <cfRule type="expression" dxfId="446" priority="172">
      <formula>INDIRECT(ADDRESS(ROW(),COLUMN()))=TRUNC(INDIRECT(ADDRESS(ROW(),COLUMN())))</formula>
    </cfRule>
  </conditionalFormatting>
  <conditionalFormatting sqref="AX35:BA36">
    <cfRule type="expression" dxfId="445" priority="171">
      <formula>INDIRECT(ADDRESS(ROW(),COLUMN()))=TRUNC(INDIRECT(ADDRESS(ROW(),COLUMN())))</formula>
    </cfRule>
  </conditionalFormatting>
  <conditionalFormatting sqref="S39">
    <cfRule type="expression" dxfId="444" priority="170">
      <formula>INDIRECT(ADDRESS(ROW(),COLUMN()))=TRUNC(INDIRECT(ADDRESS(ROW(),COLUMN())))</formula>
    </cfRule>
  </conditionalFormatting>
  <conditionalFormatting sqref="S38">
    <cfRule type="expression" dxfId="443" priority="169">
      <formula>INDIRECT(ADDRESS(ROW(),COLUMN()))=TRUNC(INDIRECT(ADDRESS(ROW(),COLUMN())))</formula>
    </cfRule>
  </conditionalFormatting>
  <conditionalFormatting sqref="T39:Y39">
    <cfRule type="expression" dxfId="442" priority="168">
      <formula>INDIRECT(ADDRESS(ROW(),COLUMN()))=TRUNC(INDIRECT(ADDRESS(ROW(),COLUMN())))</formula>
    </cfRule>
  </conditionalFormatting>
  <conditionalFormatting sqref="T38:Y38">
    <cfRule type="expression" dxfId="441" priority="167">
      <formula>INDIRECT(ADDRESS(ROW(),COLUMN()))=TRUNC(INDIRECT(ADDRESS(ROW(),COLUMN())))</formula>
    </cfRule>
  </conditionalFormatting>
  <conditionalFormatting sqref="Z39">
    <cfRule type="expression" dxfId="440" priority="166">
      <formula>INDIRECT(ADDRESS(ROW(),COLUMN()))=TRUNC(INDIRECT(ADDRESS(ROW(),COLUMN())))</formula>
    </cfRule>
  </conditionalFormatting>
  <conditionalFormatting sqref="Z38">
    <cfRule type="expression" dxfId="439" priority="165">
      <formula>INDIRECT(ADDRESS(ROW(),COLUMN()))=TRUNC(INDIRECT(ADDRESS(ROW(),COLUMN())))</formula>
    </cfRule>
  </conditionalFormatting>
  <conditionalFormatting sqref="AA39:AF39">
    <cfRule type="expression" dxfId="438" priority="164">
      <formula>INDIRECT(ADDRESS(ROW(),COLUMN()))=TRUNC(INDIRECT(ADDRESS(ROW(),COLUMN())))</formula>
    </cfRule>
  </conditionalFormatting>
  <conditionalFormatting sqref="AA38:AF38">
    <cfRule type="expression" dxfId="437" priority="163">
      <formula>INDIRECT(ADDRESS(ROW(),COLUMN()))=TRUNC(INDIRECT(ADDRESS(ROW(),COLUMN())))</formula>
    </cfRule>
  </conditionalFormatting>
  <conditionalFormatting sqref="AG39">
    <cfRule type="expression" dxfId="436" priority="162">
      <formula>INDIRECT(ADDRESS(ROW(),COLUMN()))=TRUNC(INDIRECT(ADDRESS(ROW(),COLUMN())))</formula>
    </cfRule>
  </conditionalFormatting>
  <conditionalFormatting sqref="AG38">
    <cfRule type="expression" dxfId="435" priority="161">
      <formula>INDIRECT(ADDRESS(ROW(),COLUMN()))=TRUNC(INDIRECT(ADDRESS(ROW(),COLUMN())))</formula>
    </cfRule>
  </conditionalFormatting>
  <conditionalFormatting sqref="AH39:AM39">
    <cfRule type="expression" dxfId="434" priority="160">
      <formula>INDIRECT(ADDRESS(ROW(),COLUMN()))=TRUNC(INDIRECT(ADDRESS(ROW(),COLUMN())))</formula>
    </cfRule>
  </conditionalFormatting>
  <conditionalFormatting sqref="AH38:AM38">
    <cfRule type="expression" dxfId="433" priority="159">
      <formula>INDIRECT(ADDRESS(ROW(),COLUMN()))=TRUNC(INDIRECT(ADDRESS(ROW(),COLUMN())))</formula>
    </cfRule>
  </conditionalFormatting>
  <conditionalFormatting sqref="AN39">
    <cfRule type="expression" dxfId="432" priority="158">
      <formula>INDIRECT(ADDRESS(ROW(),COLUMN()))=TRUNC(INDIRECT(ADDRESS(ROW(),COLUMN())))</formula>
    </cfRule>
  </conditionalFormatting>
  <conditionalFormatting sqref="AN38">
    <cfRule type="expression" dxfId="431" priority="157">
      <formula>INDIRECT(ADDRESS(ROW(),COLUMN()))=TRUNC(INDIRECT(ADDRESS(ROW(),COLUMN())))</formula>
    </cfRule>
  </conditionalFormatting>
  <conditionalFormatting sqref="AO39:AT39">
    <cfRule type="expression" dxfId="430" priority="156">
      <formula>INDIRECT(ADDRESS(ROW(),COLUMN()))=TRUNC(INDIRECT(ADDRESS(ROW(),COLUMN())))</formula>
    </cfRule>
  </conditionalFormatting>
  <conditionalFormatting sqref="AO38:AT38">
    <cfRule type="expression" dxfId="429" priority="155">
      <formula>INDIRECT(ADDRESS(ROW(),COLUMN()))=TRUNC(INDIRECT(ADDRESS(ROW(),COLUMN())))</formula>
    </cfRule>
  </conditionalFormatting>
  <conditionalFormatting sqref="AU39">
    <cfRule type="expression" dxfId="428" priority="154">
      <formula>INDIRECT(ADDRESS(ROW(),COLUMN()))=TRUNC(INDIRECT(ADDRESS(ROW(),COLUMN())))</formula>
    </cfRule>
  </conditionalFormatting>
  <conditionalFormatting sqref="AU38">
    <cfRule type="expression" dxfId="427" priority="153">
      <formula>INDIRECT(ADDRESS(ROW(),COLUMN()))=TRUNC(INDIRECT(ADDRESS(ROW(),COLUMN())))</formula>
    </cfRule>
  </conditionalFormatting>
  <conditionalFormatting sqref="AV39:AW39">
    <cfRule type="expression" dxfId="426" priority="152">
      <formula>INDIRECT(ADDRESS(ROW(),COLUMN()))=TRUNC(INDIRECT(ADDRESS(ROW(),COLUMN())))</formula>
    </cfRule>
  </conditionalFormatting>
  <conditionalFormatting sqref="AV38:AW38">
    <cfRule type="expression" dxfId="425" priority="151">
      <formula>INDIRECT(ADDRESS(ROW(),COLUMN()))=TRUNC(INDIRECT(ADDRESS(ROW(),COLUMN())))</formula>
    </cfRule>
  </conditionalFormatting>
  <conditionalFormatting sqref="AX38:BA39">
    <cfRule type="expression" dxfId="424" priority="150">
      <formula>INDIRECT(ADDRESS(ROW(),COLUMN()))=TRUNC(INDIRECT(ADDRESS(ROW(),COLUMN())))</formula>
    </cfRule>
  </conditionalFormatting>
  <conditionalFormatting sqref="S42">
    <cfRule type="expression" dxfId="423" priority="149">
      <formula>INDIRECT(ADDRESS(ROW(),COLUMN()))=TRUNC(INDIRECT(ADDRESS(ROW(),COLUMN())))</formula>
    </cfRule>
  </conditionalFormatting>
  <conditionalFormatting sqref="S41">
    <cfRule type="expression" dxfId="422" priority="148">
      <formula>INDIRECT(ADDRESS(ROW(),COLUMN()))=TRUNC(INDIRECT(ADDRESS(ROW(),COLUMN())))</formula>
    </cfRule>
  </conditionalFormatting>
  <conditionalFormatting sqref="T42:Y42">
    <cfRule type="expression" dxfId="421" priority="147">
      <formula>INDIRECT(ADDRESS(ROW(),COLUMN()))=TRUNC(INDIRECT(ADDRESS(ROW(),COLUMN())))</formula>
    </cfRule>
  </conditionalFormatting>
  <conditionalFormatting sqref="T41:Y41">
    <cfRule type="expression" dxfId="420" priority="146">
      <formula>INDIRECT(ADDRESS(ROW(),COLUMN()))=TRUNC(INDIRECT(ADDRESS(ROW(),COLUMN())))</formula>
    </cfRule>
  </conditionalFormatting>
  <conditionalFormatting sqref="Z42">
    <cfRule type="expression" dxfId="419" priority="145">
      <formula>INDIRECT(ADDRESS(ROW(),COLUMN()))=TRUNC(INDIRECT(ADDRESS(ROW(),COLUMN())))</formula>
    </cfRule>
  </conditionalFormatting>
  <conditionalFormatting sqref="Z41">
    <cfRule type="expression" dxfId="418" priority="144">
      <formula>INDIRECT(ADDRESS(ROW(),COLUMN()))=TRUNC(INDIRECT(ADDRESS(ROW(),COLUMN())))</formula>
    </cfRule>
  </conditionalFormatting>
  <conditionalFormatting sqref="AA42:AF42">
    <cfRule type="expression" dxfId="417" priority="143">
      <formula>INDIRECT(ADDRESS(ROW(),COLUMN()))=TRUNC(INDIRECT(ADDRESS(ROW(),COLUMN())))</formula>
    </cfRule>
  </conditionalFormatting>
  <conditionalFormatting sqref="AA41:AF41">
    <cfRule type="expression" dxfId="416" priority="142">
      <formula>INDIRECT(ADDRESS(ROW(),COLUMN()))=TRUNC(INDIRECT(ADDRESS(ROW(),COLUMN())))</formula>
    </cfRule>
  </conditionalFormatting>
  <conditionalFormatting sqref="AG42">
    <cfRule type="expression" dxfId="415" priority="141">
      <formula>INDIRECT(ADDRESS(ROW(),COLUMN()))=TRUNC(INDIRECT(ADDRESS(ROW(),COLUMN())))</formula>
    </cfRule>
  </conditionalFormatting>
  <conditionalFormatting sqref="AG41">
    <cfRule type="expression" dxfId="414" priority="140">
      <formula>INDIRECT(ADDRESS(ROW(),COLUMN()))=TRUNC(INDIRECT(ADDRESS(ROW(),COLUMN())))</formula>
    </cfRule>
  </conditionalFormatting>
  <conditionalFormatting sqref="AH42:AM42">
    <cfRule type="expression" dxfId="413" priority="139">
      <formula>INDIRECT(ADDRESS(ROW(),COLUMN()))=TRUNC(INDIRECT(ADDRESS(ROW(),COLUMN())))</formula>
    </cfRule>
  </conditionalFormatting>
  <conditionalFormatting sqref="AH41:AM41">
    <cfRule type="expression" dxfId="412" priority="138">
      <formula>INDIRECT(ADDRESS(ROW(),COLUMN()))=TRUNC(INDIRECT(ADDRESS(ROW(),COLUMN())))</formula>
    </cfRule>
  </conditionalFormatting>
  <conditionalFormatting sqref="AN42">
    <cfRule type="expression" dxfId="411" priority="137">
      <formula>INDIRECT(ADDRESS(ROW(),COLUMN()))=TRUNC(INDIRECT(ADDRESS(ROW(),COLUMN())))</formula>
    </cfRule>
  </conditionalFormatting>
  <conditionalFormatting sqref="AN41">
    <cfRule type="expression" dxfId="410" priority="136">
      <formula>INDIRECT(ADDRESS(ROW(),COLUMN()))=TRUNC(INDIRECT(ADDRESS(ROW(),COLUMN())))</formula>
    </cfRule>
  </conditionalFormatting>
  <conditionalFormatting sqref="AO42:AT42">
    <cfRule type="expression" dxfId="409" priority="135">
      <formula>INDIRECT(ADDRESS(ROW(),COLUMN()))=TRUNC(INDIRECT(ADDRESS(ROW(),COLUMN())))</formula>
    </cfRule>
  </conditionalFormatting>
  <conditionalFormatting sqref="AO41:AT41">
    <cfRule type="expression" dxfId="408" priority="134">
      <formula>INDIRECT(ADDRESS(ROW(),COLUMN()))=TRUNC(INDIRECT(ADDRESS(ROW(),COLUMN())))</formula>
    </cfRule>
  </conditionalFormatting>
  <conditionalFormatting sqref="AU42">
    <cfRule type="expression" dxfId="407" priority="133">
      <formula>INDIRECT(ADDRESS(ROW(),COLUMN()))=TRUNC(INDIRECT(ADDRESS(ROW(),COLUMN())))</formula>
    </cfRule>
  </conditionalFormatting>
  <conditionalFormatting sqref="AU41">
    <cfRule type="expression" dxfId="406" priority="132">
      <formula>INDIRECT(ADDRESS(ROW(),COLUMN()))=TRUNC(INDIRECT(ADDRESS(ROW(),COLUMN())))</formula>
    </cfRule>
  </conditionalFormatting>
  <conditionalFormatting sqref="AV42:AW42">
    <cfRule type="expression" dxfId="405" priority="131">
      <formula>INDIRECT(ADDRESS(ROW(),COLUMN()))=TRUNC(INDIRECT(ADDRESS(ROW(),COLUMN())))</formula>
    </cfRule>
  </conditionalFormatting>
  <conditionalFormatting sqref="AV41:AW41">
    <cfRule type="expression" dxfId="404" priority="130">
      <formula>INDIRECT(ADDRESS(ROW(),COLUMN()))=TRUNC(INDIRECT(ADDRESS(ROW(),COLUMN())))</formula>
    </cfRule>
  </conditionalFormatting>
  <conditionalFormatting sqref="AX41:BA42">
    <cfRule type="expression" dxfId="403" priority="129">
      <formula>INDIRECT(ADDRESS(ROW(),COLUMN()))=TRUNC(INDIRECT(ADDRESS(ROW(),COLUMN())))</formula>
    </cfRule>
  </conditionalFormatting>
  <conditionalFormatting sqref="S45">
    <cfRule type="expression" dxfId="402" priority="128">
      <formula>INDIRECT(ADDRESS(ROW(),COLUMN()))=TRUNC(INDIRECT(ADDRESS(ROW(),COLUMN())))</formula>
    </cfRule>
  </conditionalFormatting>
  <conditionalFormatting sqref="S44">
    <cfRule type="expression" dxfId="401" priority="127">
      <formula>INDIRECT(ADDRESS(ROW(),COLUMN()))=TRUNC(INDIRECT(ADDRESS(ROW(),COLUMN())))</formula>
    </cfRule>
  </conditionalFormatting>
  <conditionalFormatting sqref="T45:Y45">
    <cfRule type="expression" dxfId="400" priority="126">
      <formula>INDIRECT(ADDRESS(ROW(),COLUMN()))=TRUNC(INDIRECT(ADDRESS(ROW(),COLUMN())))</formula>
    </cfRule>
  </conditionalFormatting>
  <conditionalFormatting sqref="T44:Y44">
    <cfRule type="expression" dxfId="399" priority="125">
      <formula>INDIRECT(ADDRESS(ROW(),COLUMN()))=TRUNC(INDIRECT(ADDRESS(ROW(),COLUMN())))</formula>
    </cfRule>
  </conditionalFormatting>
  <conditionalFormatting sqref="Z45">
    <cfRule type="expression" dxfId="398" priority="124">
      <formula>INDIRECT(ADDRESS(ROW(),COLUMN()))=TRUNC(INDIRECT(ADDRESS(ROW(),COLUMN())))</formula>
    </cfRule>
  </conditionalFormatting>
  <conditionalFormatting sqref="Z44">
    <cfRule type="expression" dxfId="397" priority="123">
      <formula>INDIRECT(ADDRESS(ROW(),COLUMN()))=TRUNC(INDIRECT(ADDRESS(ROW(),COLUMN())))</formula>
    </cfRule>
  </conditionalFormatting>
  <conditionalFormatting sqref="AA45:AF45">
    <cfRule type="expression" dxfId="396" priority="122">
      <formula>INDIRECT(ADDRESS(ROW(),COLUMN()))=TRUNC(INDIRECT(ADDRESS(ROW(),COLUMN())))</formula>
    </cfRule>
  </conditionalFormatting>
  <conditionalFormatting sqref="AA44:AF44">
    <cfRule type="expression" dxfId="395" priority="121">
      <formula>INDIRECT(ADDRESS(ROW(),COLUMN()))=TRUNC(INDIRECT(ADDRESS(ROW(),COLUMN())))</formula>
    </cfRule>
  </conditionalFormatting>
  <conditionalFormatting sqref="AG45">
    <cfRule type="expression" dxfId="394" priority="120">
      <formula>INDIRECT(ADDRESS(ROW(),COLUMN()))=TRUNC(INDIRECT(ADDRESS(ROW(),COLUMN())))</formula>
    </cfRule>
  </conditionalFormatting>
  <conditionalFormatting sqref="AG44">
    <cfRule type="expression" dxfId="393" priority="119">
      <formula>INDIRECT(ADDRESS(ROW(),COLUMN()))=TRUNC(INDIRECT(ADDRESS(ROW(),COLUMN())))</formula>
    </cfRule>
  </conditionalFormatting>
  <conditionalFormatting sqref="AH45:AM45">
    <cfRule type="expression" dxfId="392" priority="118">
      <formula>INDIRECT(ADDRESS(ROW(),COLUMN()))=TRUNC(INDIRECT(ADDRESS(ROW(),COLUMN())))</formula>
    </cfRule>
  </conditionalFormatting>
  <conditionalFormatting sqref="AH44:AM44">
    <cfRule type="expression" dxfId="391" priority="117">
      <formula>INDIRECT(ADDRESS(ROW(),COLUMN()))=TRUNC(INDIRECT(ADDRESS(ROW(),COLUMN())))</formula>
    </cfRule>
  </conditionalFormatting>
  <conditionalFormatting sqref="AN45">
    <cfRule type="expression" dxfId="390" priority="116">
      <formula>INDIRECT(ADDRESS(ROW(),COLUMN()))=TRUNC(INDIRECT(ADDRESS(ROW(),COLUMN())))</formula>
    </cfRule>
  </conditionalFormatting>
  <conditionalFormatting sqref="AN44">
    <cfRule type="expression" dxfId="389" priority="115">
      <formula>INDIRECT(ADDRESS(ROW(),COLUMN()))=TRUNC(INDIRECT(ADDRESS(ROW(),COLUMN())))</formula>
    </cfRule>
  </conditionalFormatting>
  <conditionalFormatting sqref="AO45:AT45">
    <cfRule type="expression" dxfId="388" priority="114">
      <formula>INDIRECT(ADDRESS(ROW(),COLUMN()))=TRUNC(INDIRECT(ADDRESS(ROW(),COLUMN())))</formula>
    </cfRule>
  </conditionalFormatting>
  <conditionalFormatting sqref="AO44:AT44">
    <cfRule type="expression" dxfId="387" priority="113">
      <formula>INDIRECT(ADDRESS(ROW(),COLUMN()))=TRUNC(INDIRECT(ADDRESS(ROW(),COLUMN())))</formula>
    </cfRule>
  </conditionalFormatting>
  <conditionalFormatting sqref="AU45">
    <cfRule type="expression" dxfId="386" priority="112">
      <formula>INDIRECT(ADDRESS(ROW(),COLUMN()))=TRUNC(INDIRECT(ADDRESS(ROW(),COLUMN())))</formula>
    </cfRule>
  </conditionalFormatting>
  <conditionalFormatting sqref="AU44">
    <cfRule type="expression" dxfId="385" priority="111">
      <formula>INDIRECT(ADDRESS(ROW(),COLUMN()))=TRUNC(INDIRECT(ADDRESS(ROW(),COLUMN())))</formula>
    </cfRule>
  </conditionalFormatting>
  <conditionalFormatting sqref="AV45:AW45">
    <cfRule type="expression" dxfId="384" priority="110">
      <formula>INDIRECT(ADDRESS(ROW(),COLUMN()))=TRUNC(INDIRECT(ADDRESS(ROW(),COLUMN())))</formula>
    </cfRule>
  </conditionalFormatting>
  <conditionalFormatting sqref="AV44:AW44">
    <cfRule type="expression" dxfId="383" priority="109">
      <formula>INDIRECT(ADDRESS(ROW(),COLUMN()))=TRUNC(INDIRECT(ADDRESS(ROW(),COLUMN())))</formula>
    </cfRule>
  </conditionalFormatting>
  <conditionalFormatting sqref="AX44:BA45">
    <cfRule type="expression" dxfId="382" priority="108">
      <formula>INDIRECT(ADDRESS(ROW(),COLUMN()))=TRUNC(INDIRECT(ADDRESS(ROW(),COLUMN())))</formula>
    </cfRule>
  </conditionalFormatting>
  <conditionalFormatting sqref="S48">
    <cfRule type="expression" dxfId="381" priority="107">
      <formula>INDIRECT(ADDRESS(ROW(),COLUMN()))=TRUNC(INDIRECT(ADDRESS(ROW(),COLUMN())))</formula>
    </cfRule>
  </conditionalFormatting>
  <conditionalFormatting sqref="S47">
    <cfRule type="expression" dxfId="380" priority="106">
      <formula>INDIRECT(ADDRESS(ROW(),COLUMN()))=TRUNC(INDIRECT(ADDRESS(ROW(),COLUMN())))</formula>
    </cfRule>
  </conditionalFormatting>
  <conditionalFormatting sqref="T48:Y48">
    <cfRule type="expression" dxfId="379" priority="105">
      <formula>INDIRECT(ADDRESS(ROW(),COLUMN()))=TRUNC(INDIRECT(ADDRESS(ROW(),COLUMN())))</formula>
    </cfRule>
  </conditionalFormatting>
  <conditionalFormatting sqref="T47:Y47">
    <cfRule type="expression" dxfId="378" priority="104">
      <formula>INDIRECT(ADDRESS(ROW(),COLUMN()))=TRUNC(INDIRECT(ADDRESS(ROW(),COLUMN())))</formula>
    </cfRule>
  </conditionalFormatting>
  <conditionalFormatting sqref="Z48">
    <cfRule type="expression" dxfId="377" priority="103">
      <formula>INDIRECT(ADDRESS(ROW(),COLUMN()))=TRUNC(INDIRECT(ADDRESS(ROW(),COLUMN())))</formula>
    </cfRule>
  </conditionalFormatting>
  <conditionalFormatting sqref="Z47">
    <cfRule type="expression" dxfId="376" priority="102">
      <formula>INDIRECT(ADDRESS(ROW(),COLUMN()))=TRUNC(INDIRECT(ADDRESS(ROW(),COLUMN())))</formula>
    </cfRule>
  </conditionalFormatting>
  <conditionalFormatting sqref="AA48:AF48">
    <cfRule type="expression" dxfId="375" priority="101">
      <formula>INDIRECT(ADDRESS(ROW(),COLUMN()))=TRUNC(INDIRECT(ADDRESS(ROW(),COLUMN())))</formula>
    </cfRule>
  </conditionalFormatting>
  <conditionalFormatting sqref="AA47:AF47">
    <cfRule type="expression" dxfId="374" priority="100">
      <formula>INDIRECT(ADDRESS(ROW(),COLUMN()))=TRUNC(INDIRECT(ADDRESS(ROW(),COLUMN())))</formula>
    </cfRule>
  </conditionalFormatting>
  <conditionalFormatting sqref="AG48">
    <cfRule type="expression" dxfId="373" priority="99">
      <formula>INDIRECT(ADDRESS(ROW(),COLUMN()))=TRUNC(INDIRECT(ADDRESS(ROW(),COLUMN())))</formula>
    </cfRule>
  </conditionalFormatting>
  <conditionalFormatting sqref="AG47">
    <cfRule type="expression" dxfId="372" priority="98">
      <formula>INDIRECT(ADDRESS(ROW(),COLUMN()))=TRUNC(INDIRECT(ADDRESS(ROW(),COLUMN())))</formula>
    </cfRule>
  </conditionalFormatting>
  <conditionalFormatting sqref="AH48:AM48">
    <cfRule type="expression" dxfId="371" priority="97">
      <formula>INDIRECT(ADDRESS(ROW(),COLUMN()))=TRUNC(INDIRECT(ADDRESS(ROW(),COLUMN())))</formula>
    </cfRule>
  </conditionalFormatting>
  <conditionalFormatting sqref="AH47:AM47">
    <cfRule type="expression" dxfId="370" priority="96">
      <formula>INDIRECT(ADDRESS(ROW(),COLUMN()))=TRUNC(INDIRECT(ADDRESS(ROW(),COLUMN())))</formula>
    </cfRule>
  </conditionalFormatting>
  <conditionalFormatting sqref="AN48">
    <cfRule type="expression" dxfId="369" priority="95">
      <formula>INDIRECT(ADDRESS(ROW(),COLUMN()))=TRUNC(INDIRECT(ADDRESS(ROW(),COLUMN())))</formula>
    </cfRule>
  </conditionalFormatting>
  <conditionalFormatting sqref="AN47">
    <cfRule type="expression" dxfId="368" priority="94">
      <formula>INDIRECT(ADDRESS(ROW(),COLUMN()))=TRUNC(INDIRECT(ADDRESS(ROW(),COLUMN())))</formula>
    </cfRule>
  </conditionalFormatting>
  <conditionalFormatting sqref="AO48:AT48">
    <cfRule type="expression" dxfId="367" priority="93">
      <formula>INDIRECT(ADDRESS(ROW(),COLUMN()))=TRUNC(INDIRECT(ADDRESS(ROW(),COLUMN())))</formula>
    </cfRule>
  </conditionalFormatting>
  <conditionalFormatting sqref="AO47:AT47">
    <cfRule type="expression" dxfId="366" priority="92">
      <formula>INDIRECT(ADDRESS(ROW(),COLUMN()))=TRUNC(INDIRECT(ADDRESS(ROW(),COLUMN())))</formula>
    </cfRule>
  </conditionalFormatting>
  <conditionalFormatting sqref="AU48">
    <cfRule type="expression" dxfId="365" priority="91">
      <formula>INDIRECT(ADDRESS(ROW(),COLUMN()))=TRUNC(INDIRECT(ADDRESS(ROW(),COLUMN())))</formula>
    </cfRule>
  </conditionalFormatting>
  <conditionalFormatting sqref="AU47">
    <cfRule type="expression" dxfId="364" priority="90">
      <formula>INDIRECT(ADDRESS(ROW(),COLUMN()))=TRUNC(INDIRECT(ADDRESS(ROW(),COLUMN())))</formula>
    </cfRule>
  </conditionalFormatting>
  <conditionalFormatting sqref="AV48:AW48">
    <cfRule type="expression" dxfId="363" priority="89">
      <formula>INDIRECT(ADDRESS(ROW(),COLUMN()))=TRUNC(INDIRECT(ADDRESS(ROW(),COLUMN())))</formula>
    </cfRule>
  </conditionalFormatting>
  <conditionalFormatting sqref="AV47:AW47">
    <cfRule type="expression" dxfId="362" priority="88">
      <formula>INDIRECT(ADDRESS(ROW(),COLUMN()))=TRUNC(INDIRECT(ADDRESS(ROW(),COLUMN())))</formula>
    </cfRule>
  </conditionalFormatting>
  <conditionalFormatting sqref="AX47:BA48">
    <cfRule type="expression" dxfId="361" priority="87">
      <formula>INDIRECT(ADDRESS(ROW(),COLUMN()))=TRUNC(INDIRECT(ADDRESS(ROW(),COLUMN())))</formula>
    </cfRule>
  </conditionalFormatting>
  <conditionalFormatting sqref="S51">
    <cfRule type="expression" dxfId="360" priority="86">
      <formula>INDIRECT(ADDRESS(ROW(),COLUMN()))=TRUNC(INDIRECT(ADDRESS(ROW(),COLUMN())))</formula>
    </cfRule>
  </conditionalFormatting>
  <conditionalFormatting sqref="S50">
    <cfRule type="expression" dxfId="359" priority="85">
      <formula>INDIRECT(ADDRESS(ROW(),COLUMN()))=TRUNC(INDIRECT(ADDRESS(ROW(),COLUMN())))</formula>
    </cfRule>
  </conditionalFormatting>
  <conditionalFormatting sqref="T51:Y51">
    <cfRule type="expression" dxfId="358" priority="84">
      <formula>INDIRECT(ADDRESS(ROW(),COLUMN()))=TRUNC(INDIRECT(ADDRESS(ROW(),COLUMN())))</formula>
    </cfRule>
  </conditionalFormatting>
  <conditionalFormatting sqref="T50:Y50">
    <cfRule type="expression" dxfId="357" priority="83">
      <formula>INDIRECT(ADDRESS(ROW(),COLUMN()))=TRUNC(INDIRECT(ADDRESS(ROW(),COLUMN())))</formula>
    </cfRule>
  </conditionalFormatting>
  <conditionalFormatting sqref="Z51">
    <cfRule type="expression" dxfId="356" priority="82">
      <formula>INDIRECT(ADDRESS(ROW(),COLUMN()))=TRUNC(INDIRECT(ADDRESS(ROW(),COLUMN())))</formula>
    </cfRule>
  </conditionalFormatting>
  <conditionalFormatting sqref="Z50">
    <cfRule type="expression" dxfId="355" priority="81">
      <formula>INDIRECT(ADDRESS(ROW(),COLUMN()))=TRUNC(INDIRECT(ADDRESS(ROW(),COLUMN())))</formula>
    </cfRule>
  </conditionalFormatting>
  <conditionalFormatting sqref="AA51:AF51">
    <cfRule type="expression" dxfId="354" priority="80">
      <formula>INDIRECT(ADDRESS(ROW(),COLUMN()))=TRUNC(INDIRECT(ADDRESS(ROW(),COLUMN())))</formula>
    </cfRule>
  </conditionalFormatting>
  <conditionalFormatting sqref="AA50:AF50">
    <cfRule type="expression" dxfId="353" priority="79">
      <formula>INDIRECT(ADDRESS(ROW(),COLUMN()))=TRUNC(INDIRECT(ADDRESS(ROW(),COLUMN())))</formula>
    </cfRule>
  </conditionalFormatting>
  <conditionalFormatting sqref="AG51">
    <cfRule type="expression" dxfId="352" priority="78">
      <formula>INDIRECT(ADDRESS(ROW(),COLUMN()))=TRUNC(INDIRECT(ADDRESS(ROW(),COLUMN())))</formula>
    </cfRule>
  </conditionalFormatting>
  <conditionalFormatting sqref="AG50">
    <cfRule type="expression" dxfId="351" priority="77">
      <formula>INDIRECT(ADDRESS(ROW(),COLUMN()))=TRUNC(INDIRECT(ADDRESS(ROW(),COLUMN())))</formula>
    </cfRule>
  </conditionalFormatting>
  <conditionalFormatting sqref="AH51:AM51">
    <cfRule type="expression" dxfId="350" priority="76">
      <formula>INDIRECT(ADDRESS(ROW(),COLUMN()))=TRUNC(INDIRECT(ADDRESS(ROW(),COLUMN())))</formula>
    </cfRule>
  </conditionalFormatting>
  <conditionalFormatting sqref="AH50:AM50">
    <cfRule type="expression" dxfId="349" priority="75">
      <formula>INDIRECT(ADDRESS(ROW(),COLUMN()))=TRUNC(INDIRECT(ADDRESS(ROW(),COLUMN())))</formula>
    </cfRule>
  </conditionalFormatting>
  <conditionalFormatting sqref="AN51">
    <cfRule type="expression" dxfId="348" priority="74">
      <formula>INDIRECT(ADDRESS(ROW(),COLUMN()))=TRUNC(INDIRECT(ADDRESS(ROW(),COLUMN())))</formula>
    </cfRule>
  </conditionalFormatting>
  <conditionalFormatting sqref="AN50">
    <cfRule type="expression" dxfId="347" priority="73">
      <formula>INDIRECT(ADDRESS(ROW(),COLUMN()))=TRUNC(INDIRECT(ADDRESS(ROW(),COLUMN())))</formula>
    </cfRule>
  </conditionalFormatting>
  <conditionalFormatting sqref="AO51:AT51">
    <cfRule type="expression" dxfId="346" priority="72">
      <formula>INDIRECT(ADDRESS(ROW(),COLUMN()))=TRUNC(INDIRECT(ADDRESS(ROW(),COLUMN())))</formula>
    </cfRule>
  </conditionalFormatting>
  <conditionalFormatting sqref="AO50:AT50">
    <cfRule type="expression" dxfId="345" priority="71">
      <formula>INDIRECT(ADDRESS(ROW(),COLUMN()))=TRUNC(INDIRECT(ADDRESS(ROW(),COLUMN())))</formula>
    </cfRule>
  </conditionalFormatting>
  <conditionalFormatting sqref="AU51">
    <cfRule type="expression" dxfId="344" priority="70">
      <formula>INDIRECT(ADDRESS(ROW(),COLUMN()))=TRUNC(INDIRECT(ADDRESS(ROW(),COLUMN())))</formula>
    </cfRule>
  </conditionalFormatting>
  <conditionalFormatting sqref="AU50">
    <cfRule type="expression" dxfId="343" priority="69">
      <formula>INDIRECT(ADDRESS(ROW(),COLUMN()))=TRUNC(INDIRECT(ADDRESS(ROW(),COLUMN())))</formula>
    </cfRule>
  </conditionalFormatting>
  <conditionalFormatting sqref="AV51:AW51">
    <cfRule type="expression" dxfId="342" priority="68">
      <formula>INDIRECT(ADDRESS(ROW(),COLUMN()))=TRUNC(INDIRECT(ADDRESS(ROW(),COLUMN())))</formula>
    </cfRule>
  </conditionalFormatting>
  <conditionalFormatting sqref="AV50:AW50">
    <cfRule type="expression" dxfId="341" priority="67">
      <formula>INDIRECT(ADDRESS(ROW(),COLUMN()))=TRUNC(INDIRECT(ADDRESS(ROW(),COLUMN())))</formula>
    </cfRule>
  </conditionalFormatting>
  <conditionalFormatting sqref="AX50:BA51">
    <cfRule type="expression" dxfId="340" priority="66">
      <formula>INDIRECT(ADDRESS(ROW(),COLUMN()))=TRUNC(INDIRECT(ADDRESS(ROW(),COLUMN())))</formula>
    </cfRule>
  </conditionalFormatting>
  <conditionalFormatting sqref="S54">
    <cfRule type="expression" dxfId="339" priority="65">
      <formula>INDIRECT(ADDRESS(ROW(),COLUMN()))=TRUNC(INDIRECT(ADDRESS(ROW(),COLUMN())))</formula>
    </cfRule>
  </conditionalFormatting>
  <conditionalFormatting sqref="S53">
    <cfRule type="expression" dxfId="338" priority="64">
      <formula>INDIRECT(ADDRESS(ROW(),COLUMN()))=TRUNC(INDIRECT(ADDRESS(ROW(),COLUMN())))</formula>
    </cfRule>
  </conditionalFormatting>
  <conditionalFormatting sqref="T54:Y54">
    <cfRule type="expression" dxfId="337" priority="63">
      <formula>INDIRECT(ADDRESS(ROW(),COLUMN()))=TRUNC(INDIRECT(ADDRESS(ROW(),COLUMN())))</formula>
    </cfRule>
  </conditionalFormatting>
  <conditionalFormatting sqref="T53:Y53">
    <cfRule type="expression" dxfId="336" priority="62">
      <formula>INDIRECT(ADDRESS(ROW(),COLUMN()))=TRUNC(INDIRECT(ADDRESS(ROW(),COLUMN())))</formula>
    </cfRule>
  </conditionalFormatting>
  <conditionalFormatting sqref="Z54">
    <cfRule type="expression" dxfId="335" priority="61">
      <formula>INDIRECT(ADDRESS(ROW(),COLUMN()))=TRUNC(INDIRECT(ADDRESS(ROW(),COLUMN())))</formula>
    </cfRule>
  </conditionalFormatting>
  <conditionalFormatting sqref="Z53">
    <cfRule type="expression" dxfId="334" priority="60">
      <formula>INDIRECT(ADDRESS(ROW(),COLUMN()))=TRUNC(INDIRECT(ADDRESS(ROW(),COLUMN())))</formula>
    </cfRule>
  </conditionalFormatting>
  <conditionalFormatting sqref="AA54:AF54">
    <cfRule type="expression" dxfId="333" priority="59">
      <formula>INDIRECT(ADDRESS(ROW(),COLUMN()))=TRUNC(INDIRECT(ADDRESS(ROW(),COLUMN())))</formula>
    </cfRule>
  </conditionalFormatting>
  <conditionalFormatting sqref="AA53:AF53">
    <cfRule type="expression" dxfId="332" priority="58">
      <formula>INDIRECT(ADDRESS(ROW(),COLUMN()))=TRUNC(INDIRECT(ADDRESS(ROW(),COLUMN())))</formula>
    </cfRule>
  </conditionalFormatting>
  <conditionalFormatting sqref="AG54">
    <cfRule type="expression" dxfId="331" priority="57">
      <formula>INDIRECT(ADDRESS(ROW(),COLUMN()))=TRUNC(INDIRECT(ADDRESS(ROW(),COLUMN())))</formula>
    </cfRule>
  </conditionalFormatting>
  <conditionalFormatting sqref="AG53">
    <cfRule type="expression" dxfId="330" priority="56">
      <formula>INDIRECT(ADDRESS(ROW(),COLUMN()))=TRUNC(INDIRECT(ADDRESS(ROW(),COLUMN())))</formula>
    </cfRule>
  </conditionalFormatting>
  <conditionalFormatting sqref="AH54:AM54">
    <cfRule type="expression" dxfId="329" priority="55">
      <formula>INDIRECT(ADDRESS(ROW(),COLUMN()))=TRUNC(INDIRECT(ADDRESS(ROW(),COLUMN())))</formula>
    </cfRule>
  </conditionalFormatting>
  <conditionalFormatting sqref="AH53:AM53">
    <cfRule type="expression" dxfId="328" priority="54">
      <formula>INDIRECT(ADDRESS(ROW(),COLUMN()))=TRUNC(INDIRECT(ADDRESS(ROW(),COLUMN())))</formula>
    </cfRule>
  </conditionalFormatting>
  <conditionalFormatting sqref="AN54">
    <cfRule type="expression" dxfId="327" priority="53">
      <formula>INDIRECT(ADDRESS(ROW(),COLUMN()))=TRUNC(INDIRECT(ADDRESS(ROW(),COLUMN())))</formula>
    </cfRule>
  </conditionalFormatting>
  <conditionalFormatting sqref="AN53">
    <cfRule type="expression" dxfId="326" priority="52">
      <formula>INDIRECT(ADDRESS(ROW(),COLUMN()))=TRUNC(INDIRECT(ADDRESS(ROW(),COLUMN())))</formula>
    </cfRule>
  </conditionalFormatting>
  <conditionalFormatting sqref="AO54:AT54">
    <cfRule type="expression" dxfId="325" priority="51">
      <formula>INDIRECT(ADDRESS(ROW(),COLUMN()))=TRUNC(INDIRECT(ADDRESS(ROW(),COLUMN())))</formula>
    </cfRule>
  </conditionalFormatting>
  <conditionalFormatting sqref="AO53:AT53">
    <cfRule type="expression" dxfId="324" priority="50">
      <formula>INDIRECT(ADDRESS(ROW(),COLUMN()))=TRUNC(INDIRECT(ADDRESS(ROW(),COLUMN())))</formula>
    </cfRule>
  </conditionalFormatting>
  <conditionalFormatting sqref="AU54">
    <cfRule type="expression" dxfId="323" priority="49">
      <formula>INDIRECT(ADDRESS(ROW(),COLUMN()))=TRUNC(INDIRECT(ADDRESS(ROW(),COLUMN())))</formula>
    </cfRule>
  </conditionalFormatting>
  <conditionalFormatting sqref="AU53">
    <cfRule type="expression" dxfId="322" priority="48">
      <formula>INDIRECT(ADDRESS(ROW(),COLUMN()))=TRUNC(INDIRECT(ADDRESS(ROW(),COLUMN())))</formula>
    </cfRule>
  </conditionalFormatting>
  <conditionalFormatting sqref="AV54:AW54">
    <cfRule type="expression" dxfId="321" priority="47">
      <formula>INDIRECT(ADDRESS(ROW(),COLUMN()))=TRUNC(INDIRECT(ADDRESS(ROW(),COLUMN())))</formula>
    </cfRule>
  </conditionalFormatting>
  <conditionalFormatting sqref="AV53:AW53">
    <cfRule type="expression" dxfId="320" priority="46">
      <formula>INDIRECT(ADDRESS(ROW(),COLUMN()))=TRUNC(INDIRECT(ADDRESS(ROW(),COLUMN())))</formula>
    </cfRule>
  </conditionalFormatting>
  <conditionalFormatting sqref="AX53:BA54">
    <cfRule type="expression" dxfId="319" priority="45">
      <formula>INDIRECT(ADDRESS(ROW(),COLUMN()))=TRUNC(INDIRECT(ADDRESS(ROW(),COLUMN())))</formula>
    </cfRule>
  </conditionalFormatting>
  <conditionalFormatting sqref="S57">
    <cfRule type="expression" dxfId="318" priority="44">
      <formula>INDIRECT(ADDRESS(ROW(),COLUMN()))=TRUNC(INDIRECT(ADDRESS(ROW(),COLUMN())))</formula>
    </cfRule>
  </conditionalFormatting>
  <conditionalFormatting sqref="S56">
    <cfRule type="expression" dxfId="317" priority="43">
      <formula>INDIRECT(ADDRESS(ROW(),COLUMN()))=TRUNC(INDIRECT(ADDRESS(ROW(),COLUMN())))</formula>
    </cfRule>
  </conditionalFormatting>
  <conditionalFormatting sqref="T57:Y57">
    <cfRule type="expression" dxfId="316" priority="42">
      <formula>INDIRECT(ADDRESS(ROW(),COLUMN()))=TRUNC(INDIRECT(ADDRESS(ROW(),COLUMN())))</formula>
    </cfRule>
  </conditionalFormatting>
  <conditionalFormatting sqref="T56:Y56">
    <cfRule type="expression" dxfId="315" priority="41">
      <formula>INDIRECT(ADDRESS(ROW(),COLUMN()))=TRUNC(INDIRECT(ADDRESS(ROW(),COLUMN())))</formula>
    </cfRule>
  </conditionalFormatting>
  <conditionalFormatting sqref="Z57">
    <cfRule type="expression" dxfId="314" priority="40">
      <formula>INDIRECT(ADDRESS(ROW(),COLUMN()))=TRUNC(INDIRECT(ADDRESS(ROW(),COLUMN())))</formula>
    </cfRule>
  </conditionalFormatting>
  <conditionalFormatting sqref="Z56">
    <cfRule type="expression" dxfId="313" priority="39">
      <formula>INDIRECT(ADDRESS(ROW(),COLUMN()))=TRUNC(INDIRECT(ADDRESS(ROW(),COLUMN())))</formula>
    </cfRule>
  </conditionalFormatting>
  <conditionalFormatting sqref="AA57:AF57">
    <cfRule type="expression" dxfId="312" priority="38">
      <formula>INDIRECT(ADDRESS(ROW(),COLUMN()))=TRUNC(INDIRECT(ADDRESS(ROW(),COLUMN())))</formula>
    </cfRule>
  </conditionalFormatting>
  <conditionalFormatting sqref="AA56:AF56">
    <cfRule type="expression" dxfId="311" priority="37">
      <formula>INDIRECT(ADDRESS(ROW(),COLUMN()))=TRUNC(INDIRECT(ADDRESS(ROW(),COLUMN())))</formula>
    </cfRule>
  </conditionalFormatting>
  <conditionalFormatting sqref="AG57">
    <cfRule type="expression" dxfId="310" priority="36">
      <formula>INDIRECT(ADDRESS(ROW(),COLUMN()))=TRUNC(INDIRECT(ADDRESS(ROW(),COLUMN())))</formula>
    </cfRule>
  </conditionalFormatting>
  <conditionalFormatting sqref="AG56">
    <cfRule type="expression" dxfId="309" priority="35">
      <formula>INDIRECT(ADDRESS(ROW(),COLUMN()))=TRUNC(INDIRECT(ADDRESS(ROW(),COLUMN())))</formula>
    </cfRule>
  </conditionalFormatting>
  <conditionalFormatting sqref="AH57:AM57">
    <cfRule type="expression" dxfId="308" priority="34">
      <formula>INDIRECT(ADDRESS(ROW(),COLUMN()))=TRUNC(INDIRECT(ADDRESS(ROW(),COLUMN())))</formula>
    </cfRule>
  </conditionalFormatting>
  <conditionalFormatting sqref="AH56:AM56">
    <cfRule type="expression" dxfId="307" priority="33">
      <formula>INDIRECT(ADDRESS(ROW(),COLUMN()))=TRUNC(INDIRECT(ADDRESS(ROW(),COLUMN())))</formula>
    </cfRule>
  </conditionalFormatting>
  <conditionalFormatting sqref="AN57">
    <cfRule type="expression" dxfId="306" priority="32">
      <formula>INDIRECT(ADDRESS(ROW(),COLUMN()))=TRUNC(INDIRECT(ADDRESS(ROW(),COLUMN())))</formula>
    </cfRule>
  </conditionalFormatting>
  <conditionalFormatting sqref="AN56">
    <cfRule type="expression" dxfId="305" priority="31">
      <formula>INDIRECT(ADDRESS(ROW(),COLUMN()))=TRUNC(INDIRECT(ADDRESS(ROW(),COLUMN())))</formula>
    </cfRule>
  </conditionalFormatting>
  <conditionalFormatting sqref="AO57:AT57">
    <cfRule type="expression" dxfId="304" priority="30">
      <formula>INDIRECT(ADDRESS(ROW(),COLUMN()))=TRUNC(INDIRECT(ADDRESS(ROW(),COLUMN())))</formula>
    </cfRule>
  </conditionalFormatting>
  <conditionalFormatting sqref="AO56:AT56">
    <cfRule type="expression" dxfId="303" priority="29">
      <formula>INDIRECT(ADDRESS(ROW(),COLUMN()))=TRUNC(INDIRECT(ADDRESS(ROW(),COLUMN())))</formula>
    </cfRule>
  </conditionalFormatting>
  <conditionalFormatting sqref="AU57">
    <cfRule type="expression" dxfId="302" priority="28">
      <formula>INDIRECT(ADDRESS(ROW(),COLUMN()))=TRUNC(INDIRECT(ADDRESS(ROW(),COLUMN())))</formula>
    </cfRule>
  </conditionalFormatting>
  <conditionalFormatting sqref="AU56">
    <cfRule type="expression" dxfId="301" priority="27">
      <formula>INDIRECT(ADDRESS(ROW(),COLUMN()))=TRUNC(INDIRECT(ADDRESS(ROW(),COLUMN())))</formula>
    </cfRule>
  </conditionalFormatting>
  <conditionalFormatting sqref="AV57:AW57">
    <cfRule type="expression" dxfId="300" priority="26">
      <formula>INDIRECT(ADDRESS(ROW(),COLUMN()))=TRUNC(INDIRECT(ADDRESS(ROW(),COLUMN())))</formula>
    </cfRule>
  </conditionalFormatting>
  <conditionalFormatting sqref="AV56:AW56">
    <cfRule type="expression" dxfId="299" priority="25">
      <formula>INDIRECT(ADDRESS(ROW(),COLUMN()))=TRUNC(INDIRECT(ADDRESS(ROW(),COLUMN())))</formula>
    </cfRule>
  </conditionalFormatting>
  <conditionalFormatting sqref="AX56:BA57">
    <cfRule type="expression" dxfId="298" priority="24">
      <formula>INDIRECT(ADDRESS(ROW(),COLUMN()))=TRUNC(INDIRECT(ADDRESS(ROW(),COLUMN())))</formula>
    </cfRule>
  </conditionalFormatting>
  <conditionalFormatting sqref="S60">
    <cfRule type="expression" dxfId="297" priority="23">
      <formula>INDIRECT(ADDRESS(ROW(),COLUMN()))=TRUNC(INDIRECT(ADDRESS(ROW(),COLUMN())))</formula>
    </cfRule>
  </conditionalFormatting>
  <conditionalFormatting sqref="S59">
    <cfRule type="expression" dxfId="296" priority="22">
      <formula>INDIRECT(ADDRESS(ROW(),COLUMN()))=TRUNC(INDIRECT(ADDRESS(ROW(),COLUMN())))</formula>
    </cfRule>
  </conditionalFormatting>
  <conditionalFormatting sqref="T60:Y60">
    <cfRule type="expression" dxfId="295" priority="21">
      <formula>INDIRECT(ADDRESS(ROW(),COLUMN()))=TRUNC(INDIRECT(ADDRESS(ROW(),COLUMN())))</formula>
    </cfRule>
  </conditionalFormatting>
  <conditionalFormatting sqref="T59:Y59">
    <cfRule type="expression" dxfId="294" priority="20">
      <formula>INDIRECT(ADDRESS(ROW(),COLUMN()))=TRUNC(INDIRECT(ADDRESS(ROW(),COLUMN())))</formula>
    </cfRule>
  </conditionalFormatting>
  <conditionalFormatting sqref="Z60">
    <cfRule type="expression" dxfId="293" priority="19">
      <formula>INDIRECT(ADDRESS(ROW(),COLUMN()))=TRUNC(INDIRECT(ADDRESS(ROW(),COLUMN())))</formula>
    </cfRule>
  </conditionalFormatting>
  <conditionalFormatting sqref="Z59">
    <cfRule type="expression" dxfId="292" priority="18">
      <formula>INDIRECT(ADDRESS(ROW(),COLUMN()))=TRUNC(INDIRECT(ADDRESS(ROW(),COLUMN())))</formula>
    </cfRule>
  </conditionalFormatting>
  <conditionalFormatting sqref="AA60:AF60">
    <cfRule type="expression" dxfId="291" priority="17">
      <formula>INDIRECT(ADDRESS(ROW(),COLUMN()))=TRUNC(INDIRECT(ADDRESS(ROW(),COLUMN())))</formula>
    </cfRule>
  </conditionalFormatting>
  <conditionalFormatting sqref="AA59:AF59">
    <cfRule type="expression" dxfId="290" priority="16">
      <formula>INDIRECT(ADDRESS(ROW(),COLUMN()))=TRUNC(INDIRECT(ADDRESS(ROW(),COLUMN())))</formula>
    </cfRule>
  </conditionalFormatting>
  <conditionalFormatting sqref="AG60">
    <cfRule type="expression" dxfId="289" priority="15">
      <formula>INDIRECT(ADDRESS(ROW(),COLUMN()))=TRUNC(INDIRECT(ADDRESS(ROW(),COLUMN())))</formula>
    </cfRule>
  </conditionalFormatting>
  <conditionalFormatting sqref="AG59">
    <cfRule type="expression" dxfId="288" priority="14">
      <formula>INDIRECT(ADDRESS(ROW(),COLUMN()))=TRUNC(INDIRECT(ADDRESS(ROW(),COLUMN())))</formula>
    </cfRule>
  </conditionalFormatting>
  <conditionalFormatting sqref="AH60:AM60">
    <cfRule type="expression" dxfId="287" priority="13">
      <formula>INDIRECT(ADDRESS(ROW(),COLUMN()))=TRUNC(INDIRECT(ADDRESS(ROW(),COLUMN())))</formula>
    </cfRule>
  </conditionalFormatting>
  <conditionalFormatting sqref="AH59:AM59">
    <cfRule type="expression" dxfId="286" priority="12">
      <formula>INDIRECT(ADDRESS(ROW(),COLUMN()))=TRUNC(INDIRECT(ADDRESS(ROW(),COLUMN())))</formula>
    </cfRule>
  </conditionalFormatting>
  <conditionalFormatting sqref="AN60">
    <cfRule type="expression" dxfId="285" priority="11">
      <formula>INDIRECT(ADDRESS(ROW(),COLUMN()))=TRUNC(INDIRECT(ADDRESS(ROW(),COLUMN())))</formula>
    </cfRule>
  </conditionalFormatting>
  <conditionalFormatting sqref="AN59">
    <cfRule type="expression" dxfId="284" priority="10">
      <formula>INDIRECT(ADDRESS(ROW(),COLUMN()))=TRUNC(INDIRECT(ADDRESS(ROW(),COLUMN())))</formula>
    </cfRule>
  </conditionalFormatting>
  <conditionalFormatting sqref="AO60:AT60">
    <cfRule type="expression" dxfId="283" priority="9">
      <formula>INDIRECT(ADDRESS(ROW(),COLUMN()))=TRUNC(INDIRECT(ADDRESS(ROW(),COLUMN())))</formula>
    </cfRule>
  </conditionalFormatting>
  <conditionalFormatting sqref="AO59:AT59">
    <cfRule type="expression" dxfId="282" priority="8">
      <formula>INDIRECT(ADDRESS(ROW(),COLUMN()))=TRUNC(INDIRECT(ADDRESS(ROW(),COLUMN())))</formula>
    </cfRule>
  </conditionalFormatting>
  <conditionalFormatting sqref="AU60">
    <cfRule type="expression" dxfId="281" priority="7">
      <formula>INDIRECT(ADDRESS(ROW(),COLUMN()))=TRUNC(INDIRECT(ADDRESS(ROW(),COLUMN())))</formula>
    </cfRule>
  </conditionalFormatting>
  <conditionalFormatting sqref="AU59">
    <cfRule type="expression" dxfId="280" priority="6">
      <formula>INDIRECT(ADDRESS(ROW(),COLUMN()))=TRUNC(INDIRECT(ADDRESS(ROW(),COLUMN())))</formula>
    </cfRule>
  </conditionalFormatting>
  <conditionalFormatting sqref="AV60:AW60">
    <cfRule type="expression" dxfId="279" priority="5">
      <formula>INDIRECT(ADDRESS(ROW(),COLUMN()))=TRUNC(INDIRECT(ADDRESS(ROW(),COLUMN())))</formula>
    </cfRule>
  </conditionalFormatting>
  <conditionalFormatting sqref="AV59:AW59">
    <cfRule type="expression" dxfId="278" priority="4">
      <formula>INDIRECT(ADDRESS(ROW(),COLUMN()))=TRUNC(INDIRECT(ADDRESS(ROW(),COLUMN())))</formula>
    </cfRule>
  </conditionalFormatting>
  <conditionalFormatting sqref="AX59:BA60">
    <cfRule type="expression" dxfId="277" priority="3">
      <formula>INDIRECT(ADDRESS(ROW(),COLUMN()))=TRUNC(INDIRECT(ADDRESS(ROW(),COLUMN())))</formula>
    </cfRule>
  </conditionalFormatting>
  <conditionalFormatting sqref="BC14:BD14">
    <cfRule type="expression" dxfId="276" priority="2">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6">
    <dataValidation type="decimal" allowBlank="1" showInputMessage="1" showErrorMessage="1" error="入力可能範囲　32～40" sqref="AX6" xr:uid="{00000000-0002-0000-0700-000000000000}">
      <formula1>32</formula1>
      <formula2>40</formula2>
    </dataValidation>
    <dataValidation type="list" allowBlank="1" showInputMessage="1" sqref="G22:G60" xr:uid="{00000000-0002-0000-0700-000001000000}">
      <formula1>"A, B, C, D"</formula1>
    </dataValidation>
    <dataValidation type="list" allowBlank="1" showInputMessage="1" showErrorMessage="1" sqref="BB4:BE4" xr:uid="{00000000-0002-0000-0700-000002000000}">
      <formula1>"予定,実績,予定・実績"</formula1>
    </dataValidation>
    <dataValidation type="list" errorStyle="warning" allowBlank="1" showInputMessage="1" error="リストにない場合のみ、入力してください。" sqref="H22:K60" xr:uid="{00000000-0002-0000-0700-000003000000}">
      <formula1>INDIRECT(C22)</formula1>
    </dataValidation>
    <dataValidation type="list" allowBlank="1" showInputMessage="1" showErrorMessage="1" sqref="BB3:BE3" xr:uid="{00000000-0002-0000-0700-000004000000}">
      <formula1>"４週,暦月"</formula1>
    </dataValidation>
    <dataValidation type="list" allowBlank="1" showInputMessage="1" showErrorMessage="1" sqref="AC3" xr:uid="{00000000-0002-0000-0700-000005000000}">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W42"/>
  <sheetViews>
    <sheetView zoomScale="50" zoomScaleNormal="50" workbookViewId="0">
      <selection activeCell="K23" sqref="K23"/>
    </sheetView>
  </sheetViews>
  <sheetFormatPr defaultColWidth="9.77734375" defaultRowHeight="19.2"/>
  <cols>
    <col min="1" max="1" width="1.77734375" style="141" customWidth="1"/>
    <col min="2" max="2" width="6.109375" style="143" customWidth="1"/>
    <col min="3" max="3" width="11.5546875" style="143" customWidth="1"/>
    <col min="4" max="4" width="3.77734375" style="143" bestFit="1" customWidth="1"/>
    <col min="5" max="5" width="17" style="141" customWidth="1"/>
    <col min="6" max="6" width="3.77734375" style="141" bestFit="1" customWidth="1"/>
    <col min="7" max="7" width="17" style="141" customWidth="1"/>
    <col min="8" max="8" width="3.77734375" style="141" bestFit="1" customWidth="1"/>
    <col min="9" max="9" width="17" style="143" customWidth="1"/>
    <col min="10" max="10" width="3.77734375" style="141" bestFit="1" customWidth="1"/>
    <col min="11" max="11" width="17" style="141" customWidth="1"/>
    <col min="12" max="12" width="3.77734375" style="141" customWidth="1"/>
    <col min="13" max="13" width="17" style="141" customWidth="1"/>
    <col min="14" max="14" width="3.77734375" style="141" customWidth="1"/>
    <col min="15" max="15" width="17" style="141" customWidth="1"/>
    <col min="16" max="16" width="3.77734375" style="141" customWidth="1"/>
    <col min="17" max="17" width="17" style="141" customWidth="1"/>
    <col min="18" max="18" width="3.77734375" style="141" customWidth="1"/>
    <col min="19" max="19" width="17" style="141" customWidth="1"/>
    <col min="20" max="20" width="3.77734375" style="141" customWidth="1"/>
    <col min="21" max="21" width="17" style="141" customWidth="1"/>
    <col min="22" max="22" width="3.77734375" style="141" customWidth="1"/>
    <col min="23" max="23" width="55.21875" style="141" customWidth="1"/>
    <col min="24" max="16384" width="9.77734375" style="141"/>
  </cols>
  <sheetData>
    <row r="1" spans="2:23">
      <c r="B1" s="142" t="s">
        <v>482</v>
      </c>
    </row>
    <row r="2" spans="2:23">
      <c r="B2" s="144" t="s">
        <v>483</v>
      </c>
      <c r="E2" s="145"/>
      <c r="I2" s="146"/>
    </row>
    <row r="3" spans="2:23">
      <c r="B3" s="146" t="s">
        <v>484</v>
      </c>
      <c r="E3" s="145" t="s">
        <v>485</v>
      </c>
      <c r="I3" s="146"/>
    </row>
    <row r="4" spans="2:23">
      <c r="B4" s="144"/>
      <c r="E4" s="804" t="s">
        <v>486</v>
      </c>
      <c r="F4" s="804"/>
      <c r="G4" s="804"/>
      <c r="H4" s="804"/>
      <c r="I4" s="804"/>
      <c r="J4" s="804"/>
      <c r="K4" s="804"/>
      <c r="M4" s="804" t="s">
        <v>487</v>
      </c>
      <c r="N4" s="804"/>
      <c r="O4" s="804"/>
      <c r="Q4" s="804" t="s">
        <v>488</v>
      </c>
      <c r="R4" s="804"/>
      <c r="S4" s="804"/>
      <c r="T4" s="804"/>
      <c r="U4" s="804"/>
      <c r="W4" s="804" t="s">
        <v>489</v>
      </c>
    </row>
    <row r="5" spans="2:23">
      <c r="B5" s="143" t="s">
        <v>432</v>
      </c>
      <c r="C5" s="143" t="s">
        <v>490</v>
      </c>
      <c r="E5" s="143" t="s">
        <v>491</v>
      </c>
      <c r="F5" s="143"/>
      <c r="G5" s="143" t="s">
        <v>492</v>
      </c>
      <c r="I5" s="143" t="s">
        <v>493</v>
      </c>
      <c r="K5" s="143" t="s">
        <v>486</v>
      </c>
      <c r="M5" s="143" t="s">
        <v>494</v>
      </c>
      <c r="O5" s="143" t="s">
        <v>495</v>
      </c>
      <c r="Q5" s="143" t="s">
        <v>494</v>
      </c>
      <c r="S5" s="143" t="s">
        <v>495</v>
      </c>
      <c r="U5" s="143" t="s">
        <v>486</v>
      </c>
      <c r="W5" s="804"/>
    </row>
    <row r="6" spans="2:23">
      <c r="B6" s="143">
        <v>1</v>
      </c>
      <c r="C6" s="147" t="s">
        <v>450</v>
      </c>
      <c r="D6" s="143" t="s">
        <v>496</v>
      </c>
      <c r="E6" s="148">
        <v>0.375</v>
      </c>
      <c r="F6" s="143" t="s">
        <v>429</v>
      </c>
      <c r="G6" s="148">
        <v>0.75</v>
      </c>
      <c r="H6" s="141" t="s">
        <v>497</v>
      </c>
      <c r="I6" s="148">
        <v>4.1666666666666664E-2</v>
      </c>
      <c r="J6" s="141" t="s">
        <v>411</v>
      </c>
      <c r="K6" s="149">
        <f>(G6-E6-I6)*24</f>
        <v>8</v>
      </c>
      <c r="M6" s="148">
        <v>0.39583333333333331</v>
      </c>
      <c r="N6" s="143" t="s">
        <v>429</v>
      </c>
      <c r="O6" s="148">
        <v>0.6875</v>
      </c>
      <c r="Q6" s="150">
        <f>IF(E6&lt;M6,M6,E6)</f>
        <v>0.39583333333333331</v>
      </c>
      <c r="R6" s="143" t="s">
        <v>429</v>
      </c>
      <c r="S6" s="150">
        <f>IF(G6&gt;O6,O6,G6)</f>
        <v>0.6875</v>
      </c>
      <c r="U6" s="149">
        <f>(S6-Q6)*24</f>
        <v>7</v>
      </c>
      <c r="W6" s="151"/>
    </row>
    <row r="7" spans="2:23">
      <c r="B7" s="143">
        <v>2</v>
      </c>
      <c r="C7" s="147" t="s">
        <v>498</v>
      </c>
      <c r="D7" s="143" t="s">
        <v>496</v>
      </c>
      <c r="E7" s="148"/>
      <c r="F7" s="143" t="s">
        <v>429</v>
      </c>
      <c r="G7" s="148"/>
      <c r="H7" s="141" t="s">
        <v>497</v>
      </c>
      <c r="I7" s="148">
        <v>0</v>
      </c>
      <c r="J7" s="141" t="s">
        <v>411</v>
      </c>
      <c r="K7" s="149">
        <f>(G7-E7-I7)*24</f>
        <v>0</v>
      </c>
      <c r="M7" s="148"/>
      <c r="N7" s="143" t="s">
        <v>429</v>
      </c>
      <c r="O7" s="148"/>
      <c r="Q7" s="150">
        <f>IF(E7&lt;M7,M7,E7)</f>
        <v>0</v>
      </c>
      <c r="R7" s="143" t="s">
        <v>429</v>
      </c>
      <c r="S7" s="150">
        <f>IF(G7&gt;O7,O7,G7)</f>
        <v>0</v>
      </c>
      <c r="U7" s="149">
        <f>(S7-Q7)*24</f>
        <v>0</v>
      </c>
      <c r="W7" s="151"/>
    </row>
    <row r="8" spans="2:23">
      <c r="B8" s="143">
        <v>3</v>
      </c>
      <c r="C8" s="147" t="s">
        <v>499</v>
      </c>
      <c r="D8" s="143" t="s">
        <v>496</v>
      </c>
      <c r="E8" s="148"/>
      <c r="F8" s="143" t="s">
        <v>429</v>
      </c>
      <c r="G8" s="148"/>
      <c r="H8" s="141" t="s">
        <v>497</v>
      </c>
      <c r="I8" s="148">
        <v>0</v>
      </c>
      <c r="J8" s="141" t="s">
        <v>411</v>
      </c>
      <c r="K8" s="149">
        <f>(G8-E8-I8)*24</f>
        <v>0</v>
      </c>
      <c r="M8" s="148"/>
      <c r="N8" s="143" t="s">
        <v>429</v>
      </c>
      <c r="O8" s="148"/>
      <c r="Q8" s="150">
        <f>IF(E8&lt;M8,M8,E8)</f>
        <v>0</v>
      </c>
      <c r="R8" s="143" t="s">
        <v>429</v>
      </c>
      <c r="S8" s="150">
        <f>IF(G8&gt;O8,O8,G8)</f>
        <v>0</v>
      </c>
      <c r="U8" s="149">
        <f>(S8-Q8)*24</f>
        <v>0</v>
      </c>
      <c r="W8" s="151"/>
    </row>
    <row r="9" spans="2:23">
      <c r="B9" s="143">
        <v>4</v>
      </c>
      <c r="C9" s="147" t="s">
        <v>500</v>
      </c>
      <c r="D9" s="143" t="s">
        <v>496</v>
      </c>
      <c r="E9" s="148"/>
      <c r="F9" s="143" t="s">
        <v>429</v>
      </c>
      <c r="G9" s="148"/>
      <c r="H9" s="141" t="s">
        <v>497</v>
      </c>
      <c r="I9" s="148">
        <v>0</v>
      </c>
      <c r="J9" s="141" t="s">
        <v>411</v>
      </c>
      <c r="K9" s="149">
        <f>(G9-E9-I9)*24</f>
        <v>0</v>
      </c>
      <c r="M9" s="148"/>
      <c r="N9" s="143" t="s">
        <v>429</v>
      </c>
      <c r="O9" s="148"/>
      <c r="Q9" s="150">
        <f>IF(E9&lt;M9,M9,E9)</f>
        <v>0</v>
      </c>
      <c r="R9" s="143" t="s">
        <v>429</v>
      </c>
      <c r="S9" s="150">
        <f>IF(G9&gt;O9,O9,G9)</f>
        <v>0</v>
      </c>
      <c r="U9" s="149">
        <f>(S9-Q9)*24</f>
        <v>0</v>
      </c>
      <c r="W9" s="151"/>
    </row>
    <row r="10" spans="2:23">
      <c r="B10" s="143">
        <v>5</v>
      </c>
      <c r="C10" s="147" t="s">
        <v>501</v>
      </c>
      <c r="D10" s="143" t="s">
        <v>496</v>
      </c>
      <c r="E10" s="148"/>
      <c r="F10" s="143" t="s">
        <v>429</v>
      </c>
      <c r="G10" s="148"/>
      <c r="H10" s="141" t="s">
        <v>497</v>
      </c>
      <c r="I10" s="148">
        <v>0</v>
      </c>
      <c r="J10" s="141" t="s">
        <v>411</v>
      </c>
      <c r="K10" s="149">
        <f>(G10-E10-I10)*24</f>
        <v>0</v>
      </c>
      <c r="M10" s="148"/>
      <c r="N10" s="143" t="s">
        <v>429</v>
      </c>
      <c r="O10" s="148"/>
      <c r="Q10" s="150">
        <f t="shared" ref="Q10:Q25" si="0">IF(E10&lt;M10,M10,E10)</f>
        <v>0</v>
      </c>
      <c r="R10" s="143" t="s">
        <v>429</v>
      </c>
      <c r="S10" s="150">
        <f t="shared" ref="S10:S25" si="1">IF(G10&gt;O10,O10,G10)</f>
        <v>0</v>
      </c>
      <c r="U10" s="149">
        <f t="shared" ref="U10:U25" si="2">(S10-Q10)*24</f>
        <v>0</v>
      </c>
      <c r="W10" s="151"/>
    </row>
    <row r="11" spans="2:23">
      <c r="B11" s="143">
        <v>6</v>
      </c>
      <c r="C11" s="147" t="s">
        <v>502</v>
      </c>
      <c r="D11" s="143" t="s">
        <v>496</v>
      </c>
      <c r="E11" s="148"/>
      <c r="F11" s="143" t="s">
        <v>429</v>
      </c>
      <c r="G11" s="148"/>
      <c r="H11" s="141" t="s">
        <v>497</v>
      </c>
      <c r="I11" s="148">
        <v>0</v>
      </c>
      <c r="J11" s="141" t="s">
        <v>411</v>
      </c>
      <c r="K11" s="149">
        <f t="shared" ref="K11:K25" si="3">(G11-E11-I11)*24</f>
        <v>0</v>
      </c>
      <c r="M11" s="148"/>
      <c r="N11" s="143" t="s">
        <v>429</v>
      </c>
      <c r="O11" s="148"/>
      <c r="Q11" s="150">
        <f t="shared" si="0"/>
        <v>0</v>
      </c>
      <c r="R11" s="143" t="s">
        <v>429</v>
      </c>
      <c r="S11" s="150">
        <f t="shared" si="1"/>
        <v>0</v>
      </c>
      <c r="U11" s="149">
        <f t="shared" si="2"/>
        <v>0</v>
      </c>
      <c r="W11" s="151"/>
    </row>
    <row r="12" spans="2:23">
      <c r="B12" s="143">
        <v>7</v>
      </c>
      <c r="C12" s="147" t="s">
        <v>503</v>
      </c>
      <c r="D12" s="143" t="s">
        <v>496</v>
      </c>
      <c r="E12" s="148"/>
      <c r="F12" s="143" t="s">
        <v>429</v>
      </c>
      <c r="G12" s="148"/>
      <c r="H12" s="141" t="s">
        <v>497</v>
      </c>
      <c r="I12" s="148">
        <v>0</v>
      </c>
      <c r="J12" s="141" t="s">
        <v>411</v>
      </c>
      <c r="K12" s="149">
        <f t="shared" si="3"/>
        <v>0</v>
      </c>
      <c r="M12" s="148"/>
      <c r="N12" s="143" t="s">
        <v>429</v>
      </c>
      <c r="O12" s="148"/>
      <c r="Q12" s="150">
        <f t="shared" si="0"/>
        <v>0</v>
      </c>
      <c r="R12" s="143" t="s">
        <v>429</v>
      </c>
      <c r="S12" s="150">
        <f t="shared" si="1"/>
        <v>0</v>
      </c>
      <c r="U12" s="149">
        <f t="shared" si="2"/>
        <v>0</v>
      </c>
      <c r="W12" s="151"/>
    </row>
    <row r="13" spans="2:23">
      <c r="B13" s="143">
        <v>8</v>
      </c>
      <c r="C13" s="147" t="s">
        <v>504</v>
      </c>
      <c r="D13" s="143" t="s">
        <v>496</v>
      </c>
      <c r="E13" s="148"/>
      <c r="F13" s="143" t="s">
        <v>429</v>
      </c>
      <c r="G13" s="148"/>
      <c r="H13" s="141" t="s">
        <v>497</v>
      </c>
      <c r="I13" s="148">
        <v>0</v>
      </c>
      <c r="J13" s="141" t="s">
        <v>411</v>
      </c>
      <c r="K13" s="149">
        <f t="shared" si="3"/>
        <v>0</v>
      </c>
      <c r="M13" s="148"/>
      <c r="N13" s="143" t="s">
        <v>429</v>
      </c>
      <c r="O13" s="148"/>
      <c r="Q13" s="150">
        <f t="shared" si="0"/>
        <v>0</v>
      </c>
      <c r="R13" s="143" t="s">
        <v>429</v>
      </c>
      <c r="S13" s="150">
        <f t="shared" si="1"/>
        <v>0</v>
      </c>
      <c r="U13" s="149">
        <f t="shared" si="2"/>
        <v>0</v>
      </c>
      <c r="W13" s="151"/>
    </row>
    <row r="14" spans="2:23">
      <c r="B14" s="143">
        <v>9</v>
      </c>
      <c r="C14" s="147" t="s">
        <v>505</v>
      </c>
      <c r="D14" s="143" t="s">
        <v>496</v>
      </c>
      <c r="E14" s="148"/>
      <c r="F14" s="143" t="s">
        <v>429</v>
      </c>
      <c r="G14" s="148"/>
      <c r="H14" s="141" t="s">
        <v>497</v>
      </c>
      <c r="I14" s="148">
        <v>0</v>
      </c>
      <c r="J14" s="141" t="s">
        <v>411</v>
      </c>
      <c r="K14" s="149">
        <f t="shared" si="3"/>
        <v>0</v>
      </c>
      <c r="M14" s="148"/>
      <c r="N14" s="143" t="s">
        <v>429</v>
      </c>
      <c r="O14" s="148"/>
      <c r="Q14" s="150">
        <f t="shared" si="0"/>
        <v>0</v>
      </c>
      <c r="R14" s="143" t="s">
        <v>429</v>
      </c>
      <c r="S14" s="150">
        <f t="shared" si="1"/>
        <v>0</v>
      </c>
      <c r="U14" s="149">
        <f t="shared" si="2"/>
        <v>0</v>
      </c>
      <c r="W14" s="151"/>
    </row>
    <row r="15" spans="2:23">
      <c r="B15" s="143">
        <v>10</v>
      </c>
      <c r="C15" s="147" t="s">
        <v>506</v>
      </c>
      <c r="D15" s="143" t="s">
        <v>496</v>
      </c>
      <c r="E15" s="148"/>
      <c r="F15" s="143" t="s">
        <v>429</v>
      </c>
      <c r="G15" s="148"/>
      <c r="H15" s="141" t="s">
        <v>497</v>
      </c>
      <c r="I15" s="148">
        <v>0</v>
      </c>
      <c r="J15" s="141" t="s">
        <v>411</v>
      </c>
      <c r="K15" s="149">
        <f t="shared" si="3"/>
        <v>0</v>
      </c>
      <c r="M15" s="148"/>
      <c r="N15" s="143" t="s">
        <v>429</v>
      </c>
      <c r="O15" s="148"/>
      <c r="Q15" s="150">
        <f t="shared" si="0"/>
        <v>0</v>
      </c>
      <c r="R15" s="143" t="s">
        <v>429</v>
      </c>
      <c r="S15" s="150">
        <f>IF(G15&gt;O15,O15,G15)</f>
        <v>0</v>
      </c>
      <c r="U15" s="149">
        <f t="shared" si="2"/>
        <v>0</v>
      </c>
      <c r="W15" s="151"/>
    </row>
    <row r="16" spans="2:23">
      <c r="B16" s="143">
        <v>11</v>
      </c>
      <c r="C16" s="147" t="s">
        <v>507</v>
      </c>
      <c r="D16" s="143" t="s">
        <v>496</v>
      </c>
      <c r="E16" s="148"/>
      <c r="F16" s="143" t="s">
        <v>429</v>
      </c>
      <c r="G16" s="148"/>
      <c r="H16" s="141" t="s">
        <v>497</v>
      </c>
      <c r="I16" s="148">
        <v>0</v>
      </c>
      <c r="J16" s="141" t="s">
        <v>411</v>
      </c>
      <c r="K16" s="149">
        <f t="shared" si="3"/>
        <v>0</v>
      </c>
      <c r="M16" s="148"/>
      <c r="N16" s="143" t="s">
        <v>429</v>
      </c>
      <c r="O16" s="148"/>
      <c r="Q16" s="150">
        <f t="shared" si="0"/>
        <v>0</v>
      </c>
      <c r="R16" s="143" t="s">
        <v>429</v>
      </c>
      <c r="S16" s="150">
        <f t="shared" si="1"/>
        <v>0</v>
      </c>
      <c r="U16" s="149">
        <f t="shared" si="2"/>
        <v>0</v>
      </c>
      <c r="W16" s="151"/>
    </row>
    <row r="17" spans="2:23">
      <c r="B17" s="143">
        <v>12</v>
      </c>
      <c r="C17" s="147" t="s">
        <v>508</v>
      </c>
      <c r="D17" s="143" t="s">
        <v>496</v>
      </c>
      <c r="E17" s="148"/>
      <c r="F17" s="143" t="s">
        <v>429</v>
      </c>
      <c r="G17" s="148"/>
      <c r="H17" s="141" t="s">
        <v>497</v>
      </c>
      <c r="I17" s="148">
        <v>0</v>
      </c>
      <c r="J17" s="141" t="s">
        <v>411</v>
      </c>
      <c r="K17" s="149">
        <f t="shared" si="3"/>
        <v>0</v>
      </c>
      <c r="M17" s="148"/>
      <c r="N17" s="143" t="s">
        <v>429</v>
      </c>
      <c r="O17" s="148"/>
      <c r="Q17" s="150">
        <f t="shared" si="0"/>
        <v>0</v>
      </c>
      <c r="R17" s="143" t="s">
        <v>429</v>
      </c>
      <c r="S17" s="150">
        <f t="shared" si="1"/>
        <v>0</v>
      </c>
      <c r="U17" s="149">
        <f t="shared" si="2"/>
        <v>0</v>
      </c>
      <c r="W17" s="151"/>
    </row>
    <row r="18" spans="2:23">
      <c r="B18" s="143">
        <v>13</v>
      </c>
      <c r="C18" s="147" t="s">
        <v>509</v>
      </c>
      <c r="D18" s="143" t="s">
        <v>496</v>
      </c>
      <c r="E18" s="148"/>
      <c r="F18" s="143" t="s">
        <v>429</v>
      </c>
      <c r="G18" s="148"/>
      <c r="H18" s="141" t="s">
        <v>497</v>
      </c>
      <c r="I18" s="148">
        <v>0</v>
      </c>
      <c r="J18" s="141" t="s">
        <v>411</v>
      </c>
      <c r="K18" s="149">
        <f t="shared" si="3"/>
        <v>0</v>
      </c>
      <c r="M18" s="148"/>
      <c r="N18" s="143" t="s">
        <v>429</v>
      </c>
      <c r="O18" s="148"/>
      <c r="Q18" s="150">
        <f t="shared" si="0"/>
        <v>0</v>
      </c>
      <c r="R18" s="143" t="s">
        <v>429</v>
      </c>
      <c r="S18" s="150">
        <f t="shared" si="1"/>
        <v>0</v>
      </c>
      <c r="U18" s="149">
        <f t="shared" si="2"/>
        <v>0</v>
      </c>
      <c r="W18" s="151"/>
    </row>
    <row r="19" spans="2:23">
      <c r="B19" s="143">
        <v>14</v>
      </c>
      <c r="C19" s="147" t="s">
        <v>510</v>
      </c>
      <c r="D19" s="143" t="s">
        <v>496</v>
      </c>
      <c r="E19" s="148"/>
      <c r="F19" s="143" t="s">
        <v>429</v>
      </c>
      <c r="G19" s="148"/>
      <c r="H19" s="141" t="s">
        <v>497</v>
      </c>
      <c r="I19" s="148">
        <v>0</v>
      </c>
      <c r="J19" s="141" t="s">
        <v>411</v>
      </c>
      <c r="K19" s="149">
        <f t="shared" si="3"/>
        <v>0</v>
      </c>
      <c r="M19" s="148"/>
      <c r="N19" s="143" t="s">
        <v>429</v>
      </c>
      <c r="O19" s="148"/>
      <c r="Q19" s="150">
        <f t="shared" si="0"/>
        <v>0</v>
      </c>
      <c r="R19" s="143" t="s">
        <v>429</v>
      </c>
      <c r="S19" s="150">
        <f t="shared" si="1"/>
        <v>0</v>
      </c>
      <c r="U19" s="149">
        <f t="shared" si="2"/>
        <v>0</v>
      </c>
      <c r="W19" s="151"/>
    </row>
    <row r="20" spans="2:23">
      <c r="B20" s="143">
        <v>15</v>
      </c>
      <c r="C20" s="147" t="s">
        <v>511</v>
      </c>
      <c r="D20" s="143" t="s">
        <v>496</v>
      </c>
      <c r="E20" s="148"/>
      <c r="F20" s="143" t="s">
        <v>429</v>
      </c>
      <c r="G20" s="148"/>
      <c r="H20" s="141" t="s">
        <v>497</v>
      </c>
      <c r="I20" s="148">
        <v>0</v>
      </c>
      <c r="J20" s="141" t="s">
        <v>411</v>
      </c>
      <c r="K20" s="152">
        <f t="shared" si="3"/>
        <v>0</v>
      </c>
      <c r="M20" s="148"/>
      <c r="N20" s="143" t="s">
        <v>429</v>
      </c>
      <c r="O20" s="148"/>
      <c r="Q20" s="150">
        <f t="shared" si="0"/>
        <v>0</v>
      </c>
      <c r="R20" s="143" t="s">
        <v>429</v>
      </c>
      <c r="S20" s="150">
        <f t="shared" si="1"/>
        <v>0</v>
      </c>
      <c r="U20" s="149">
        <f t="shared" si="2"/>
        <v>0</v>
      </c>
      <c r="W20" s="151"/>
    </row>
    <row r="21" spans="2:23">
      <c r="B21" s="143">
        <v>16</v>
      </c>
      <c r="C21" s="147" t="s">
        <v>512</v>
      </c>
      <c r="D21" s="143" t="s">
        <v>496</v>
      </c>
      <c r="E21" s="148"/>
      <c r="F21" s="143" t="s">
        <v>429</v>
      </c>
      <c r="G21" s="148"/>
      <c r="H21" s="141" t="s">
        <v>497</v>
      </c>
      <c r="I21" s="148">
        <v>0</v>
      </c>
      <c r="J21" s="141" t="s">
        <v>411</v>
      </c>
      <c r="K21" s="149">
        <f t="shared" si="3"/>
        <v>0</v>
      </c>
      <c r="M21" s="148"/>
      <c r="N21" s="143" t="s">
        <v>429</v>
      </c>
      <c r="O21" s="148"/>
      <c r="Q21" s="150">
        <f t="shared" si="0"/>
        <v>0</v>
      </c>
      <c r="R21" s="143" t="s">
        <v>429</v>
      </c>
      <c r="S21" s="150">
        <f t="shared" si="1"/>
        <v>0</v>
      </c>
      <c r="U21" s="149">
        <f t="shared" si="2"/>
        <v>0</v>
      </c>
      <c r="W21" s="151"/>
    </row>
    <row r="22" spans="2:23">
      <c r="B22" s="143">
        <v>17</v>
      </c>
      <c r="C22" s="147" t="s">
        <v>513</v>
      </c>
      <c r="D22" s="143" t="s">
        <v>496</v>
      </c>
      <c r="E22" s="148"/>
      <c r="F22" s="143" t="s">
        <v>429</v>
      </c>
      <c r="G22" s="148"/>
      <c r="H22" s="141" t="s">
        <v>497</v>
      </c>
      <c r="I22" s="148">
        <v>0</v>
      </c>
      <c r="J22" s="141" t="s">
        <v>411</v>
      </c>
      <c r="K22" s="149">
        <f t="shared" si="3"/>
        <v>0</v>
      </c>
      <c r="M22" s="148"/>
      <c r="N22" s="143" t="s">
        <v>429</v>
      </c>
      <c r="O22" s="148"/>
      <c r="Q22" s="150">
        <f t="shared" si="0"/>
        <v>0</v>
      </c>
      <c r="R22" s="143" t="s">
        <v>429</v>
      </c>
      <c r="S22" s="150">
        <f t="shared" si="1"/>
        <v>0</v>
      </c>
      <c r="U22" s="149">
        <f t="shared" si="2"/>
        <v>0</v>
      </c>
      <c r="W22" s="151"/>
    </row>
    <row r="23" spans="2:23">
      <c r="B23" s="143">
        <v>18</v>
      </c>
      <c r="C23" s="147" t="s">
        <v>514</v>
      </c>
      <c r="D23" s="143" t="s">
        <v>496</v>
      </c>
      <c r="E23" s="148"/>
      <c r="F23" s="143" t="s">
        <v>429</v>
      </c>
      <c r="G23" s="148"/>
      <c r="H23" s="141" t="s">
        <v>497</v>
      </c>
      <c r="I23" s="148">
        <v>0</v>
      </c>
      <c r="J23" s="141" t="s">
        <v>411</v>
      </c>
      <c r="K23" s="149">
        <f t="shared" si="3"/>
        <v>0</v>
      </c>
      <c r="M23" s="148"/>
      <c r="N23" s="143" t="s">
        <v>429</v>
      </c>
      <c r="O23" s="148"/>
      <c r="Q23" s="150">
        <f t="shared" si="0"/>
        <v>0</v>
      </c>
      <c r="R23" s="143" t="s">
        <v>429</v>
      </c>
      <c r="S23" s="150">
        <f t="shared" si="1"/>
        <v>0</v>
      </c>
      <c r="U23" s="149">
        <f t="shared" si="2"/>
        <v>0</v>
      </c>
      <c r="W23" s="151"/>
    </row>
    <row r="24" spans="2:23">
      <c r="B24" s="143">
        <v>19</v>
      </c>
      <c r="C24" s="147" t="s">
        <v>515</v>
      </c>
      <c r="D24" s="143" t="s">
        <v>496</v>
      </c>
      <c r="E24" s="148"/>
      <c r="F24" s="143" t="s">
        <v>429</v>
      </c>
      <c r="G24" s="148"/>
      <c r="H24" s="141" t="s">
        <v>497</v>
      </c>
      <c r="I24" s="148">
        <v>0</v>
      </c>
      <c r="J24" s="141" t="s">
        <v>411</v>
      </c>
      <c r="K24" s="149">
        <f t="shared" si="3"/>
        <v>0</v>
      </c>
      <c r="M24" s="148"/>
      <c r="N24" s="143" t="s">
        <v>429</v>
      </c>
      <c r="O24" s="148"/>
      <c r="Q24" s="150">
        <f t="shared" si="0"/>
        <v>0</v>
      </c>
      <c r="R24" s="143" t="s">
        <v>429</v>
      </c>
      <c r="S24" s="150">
        <f t="shared" si="1"/>
        <v>0</v>
      </c>
      <c r="U24" s="149">
        <f t="shared" si="2"/>
        <v>0</v>
      </c>
      <c r="W24" s="151"/>
    </row>
    <row r="25" spans="2:23">
      <c r="B25" s="143">
        <v>20</v>
      </c>
      <c r="C25" s="147" t="s">
        <v>516</v>
      </c>
      <c r="D25" s="143" t="s">
        <v>496</v>
      </c>
      <c r="E25" s="148"/>
      <c r="F25" s="143" t="s">
        <v>429</v>
      </c>
      <c r="G25" s="148"/>
      <c r="H25" s="141" t="s">
        <v>497</v>
      </c>
      <c r="I25" s="148">
        <v>0</v>
      </c>
      <c r="J25" s="141" t="s">
        <v>411</v>
      </c>
      <c r="K25" s="149">
        <f t="shared" si="3"/>
        <v>0</v>
      </c>
      <c r="M25" s="148"/>
      <c r="N25" s="143" t="s">
        <v>429</v>
      </c>
      <c r="O25" s="148"/>
      <c r="Q25" s="150">
        <f t="shared" si="0"/>
        <v>0</v>
      </c>
      <c r="R25" s="143" t="s">
        <v>429</v>
      </c>
      <c r="S25" s="150">
        <f t="shared" si="1"/>
        <v>0</v>
      </c>
      <c r="U25" s="149">
        <f t="shared" si="2"/>
        <v>0</v>
      </c>
      <c r="W25" s="151"/>
    </row>
    <row r="26" spans="2:23">
      <c r="B26" s="143">
        <v>21</v>
      </c>
      <c r="C26" s="147" t="s">
        <v>517</v>
      </c>
      <c r="D26" s="143" t="s">
        <v>496</v>
      </c>
      <c r="E26" s="153"/>
      <c r="F26" s="143" t="s">
        <v>429</v>
      </c>
      <c r="G26" s="153"/>
      <c r="H26" s="141" t="s">
        <v>497</v>
      </c>
      <c r="I26" s="153"/>
      <c r="J26" s="141" t="s">
        <v>411</v>
      </c>
      <c r="K26" s="147">
        <v>1</v>
      </c>
      <c r="M26" s="149"/>
      <c r="N26" s="143" t="s">
        <v>429</v>
      </c>
      <c r="O26" s="149"/>
      <c r="Q26" s="149"/>
      <c r="R26" s="143" t="s">
        <v>429</v>
      </c>
      <c r="S26" s="149"/>
      <c r="U26" s="147">
        <v>1</v>
      </c>
      <c r="W26" s="151"/>
    </row>
    <row r="27" spans="2:23">
      <c r="B27" s="143">
        <v>22</v>
      </c>
      <c r="C27" s="147" t="s">
        <v>518</v>
      </c>
      <c r="D27" s="143" t="s">
        <v>496</v>
      </c>
      <c r="E27" s="153"/>
      <c r="F27" s="143" t="s">
        <v>429</v>
      </c>
      <c r="G27" s="153"/>
      <c r="H27" s="141" t="s">
        <v>497</v>
      </c>
      <c r="I27" s="153"/>
      <c r="J27" s="141" t="s">
        <v>411</v>
      </c>
      <c r="K27" s="147">
        <v>2</v>
      </c>
      <c r="M27" s="149"/>
      <c r="N27" s="143" t="s">
        <v>429</v>
      </c>
      <c r="O27" s="149"/>
      <c r="Q27" s="149"/>
      <c r="R27" s="143" t="s">
        <v>429</v>
      </c>
      <c r="S27" s="149"/>
      <c r="U27" s="147">
        <v>2</v>
      </c>
      <c r="W27" s="151"/>
    </row>
    <row r="28" spans="2:23">
      <c r="B28" s="143">
        <v>23</v>
      </c>
      <c r="C28" s="147" t="s">
        <v>519</v>
      </c>
      <c r="D28" s="143" t="s">
        <v>496</v>
      </c>
      <c r="E28" s="153"/>
      <c r="F28" s="143" t="s">
        <v>429</v>
      </c>
      <c r="G28" s="153"/>
      <c r="H28" s="141" t="s">
        <v>497</v>
      </c>
      <c r="I28" s="153"/>
      <c r="J28" s="141" t="s">
        <v>411</v>
      </c>
      <c r="K28" s="147">
        <v>3</v>
      </c>
      <c r="M28" s="149"/>
      <c r="N28" s="143" t="s">
        <v>429</v>
      </c>
      <c r="O28" s="149"/>
      <c r="Q28" s="149"/>
      <c r="R28" s="143" t="s">
        <v>429</v>
      </c>
      <c r="S28" s="149"/>
      <c r="U28" s="147">
        <v>3</v>
      </c>
      <c r="W28" s="151"/>
    </row>
    <row r="29" spans="2:23">
      <c r="B29" s="143">
        <v>24</v>
      </c>
      <c r="C29" s="147" t="s">
        <v>464</v>
      </c>
      <c r="D29" s="143" t="s">
        <v>496</v>
      </c>
      <c r="E29" s="153"/>
      <c r="F29" s="143" t="s">
        <v>429</v>
      </c>
      <c r="G29" s="153"/>
      <c r="H29" s="141" t="s">
        <v>497</v>
      </c>
      <c r="I29" s="153"/>
      <c r="J29" s="141" t="s">
        <v>411</v>
      </c>
      <c r="K29" s="147">
        <v>4</v>
      </c>
      <c r="M29" s="149"/>
      <c r="N29" s="143" t="s">
        <v>429</v>
      </c>
      <c r="O29" s="149"/>
      <c r="Q29" s="149"/>
      <c r="R29" s="143" t="s">
        <v>429</v>
      </c>
      <c r="S29" s="149"/>
      <c r="U29" s="147">
        <v>4</v>
      </c>
      <c r="W29" s="151"/>
    </row>
    <row r="30" spans="2:23">
      <c r="B30" s="143">
        <v>25</v>
      </c>
      <c r="C30" s="147" t="s">
        <v>476</v>
      </c>
      <c r="D30" s="143" t="s">
        <v>496</v>
      </c>
      <c r="E30" s="153"/>
      <c r="F30" s="143" t="s">
        <v>429</v>
      </c>
      <c r="G30" s="153"/>
      <c r="H30" s="141" t="s">
        <v>497</v>
      </c>
      <c r="I30" s="153"/>
      <c r="J30" s="141" t="s">
        <v>411</v>
      </c>
      <c r="K30" s="147">
        <v>4</v>
      </c>
      <c r="M30" s="149"/>
      <c r="N30" s="143" t="s">
        <v>429</v>
      </c>
      <c r="O30" s="149"/>
      <c r="Q30" s="149"/>
      <c r="R30" s="143" t="s">
        <v>429</v>
      </c>
      <c r="S30" s="149"/>
      <c r="U30" s="147">
        <v>3</v>
      </c>
      <c r="W30" s="151"/>
    </row>
    <row r="31" spans="2:23">
      <c r="B31" s="143">
        <v>26</v>
      </c>
      <c r="C31" s="147" t="s">
        <v>520</v>
      </c>
      <c r="D31" s="143" t="s">
        <v>496</v>
      </c>
      <c r="E31" s="153"/>
      <c r="F31" s="143" t="s">
        <v>429</v>
      </c>
      <c r="G31" s="153"/>
      <c r="H31" s="141" t="s">
        <v>497</v>
      </c>
      <c r="I31" s="153"/>
      <c r="J31" s="141" t="s">
        <v>411</v>
      </c>
      <c r="K31" s="147">
        <v>5</v>
      </c>
      <c r="M31" s="149"/>
      <c r="N31" s="143" t="s">
        <v>429</v>
      </c>
      <c r="O31" s="149"/>
      <c r="Q31" s="149"/>
      <c r="R31" s="143" t="s">
        <v>429</v>
      </c>
      <c r="S31" s="149"/>
      <c r="U31" s="147">
        <v>5</v>
      </c>
      <c r="W31" s="151"/>
    </row>
    <row r="32" spans="2:23">
      <c r="B32" s="143">
        <v>27</v>
      </c>
      <c r="C32" s="147" t="s">
        <v>521</v>
      </c>
      <c r="D32" s="143" t="s">
        <v>496</v>
      </c>
      <c r="E32" s="153"/>
      <c r="F32" s="143" t="s">
        <v>429</v>
      </c>
      <c r="G32" s="153"/>
      <c r="H32" s="141" t="s">
        <v>497</v>
      </c>
      <c r="I32" s="153"/>
      <c r="J32" s="141" t="s">
        <v>411</v>
      </c>
      <c r="K32" s="147">
        <v>0</v>
      </c>
      <c r="M32" s="149"/>
      <c r="N32" s="143" t="s">
        <v>429</v>
      </c>
      <c r="O32" s="149"/>
      <c r="Q32" s="149"/>
      <c r="R32" s="143" t="s">
        <v>429</v>
      </c>
      <c r="S32" s="149"/>
      <c r="U32" s="147">
        <v>0</v>
      </c>
      <c r="W32" s="151" t="s">
        <v>522</v>
      </c>
    </row>
    <row r="33" spans="2:23">
      <c r="B33" s="143">
        <v>28</v>
      </c>
      <c r="C33" s="147" t="s">
        <v>523</v>
      </c>
      <c r="D33" s="143" t="s">
        <v>496</v>
      </c>
      <c r="E33" s="153"/>
      <c r="F33" s="143" t="s">
        <v>429</v>
      </c>
      <c r="G33" s="153"/>
      <c r="H33" s="141" t="s">
        <v>497</v>
      </c>
      <c r="I33" s="153"/>
      <c r="J33" s="141" t="s">
        <v>411</v>
      </c>
      <c r="K33" s="147"/>
      <c r="M33" s="149"/>
      <c r="N33" s="143" t="s">
        <v>429</v>
      </c>
      <c r="O33" s="149"/>
      <c r="Q33" s="149"/>
      <c r="R33" s="143" t="s">
        <v>429</v>
      </c>
      <c r="S33" s="149"/>
      <c r="U33" s="147"/>
      <c r="W33" s="151"/>
    </row>
    <row r="34" spans="2:23">
      <c r="B34" s="143">
        <v>29</v>
      </c>
      <c r="C34" s="147" t="s">
        <v>523</v>
      </c>
      <c r="D34" s="143" t="s">
        <v>496</v>
      </c>
      <c r="E34" s="153"/>
      <c r="F34" s="143" t="s">
        <v>429</v>
      </c>
      <c r="G34" s="153"/>
      <c r="H34" s="141" t="s">
        <v>497</v>
      </c>
      <c r="I34" s="153"/>
      <c r="J34" s="141" t="s">
        <v>411</v>
      </c>
      <c r="K34" s="147"/>
      <c r="M34" s="149"/>
      <c r="N34" s="143" t="s">
        <v>429</v>
      </c>
      <c r="O34" s="149"/>
      <c r="Q34" s="149"/>
      <c r="R34" s="143" t="s">
        <v>429</v>
      </c>
      <c r="S34" s="149"/>
      <c r="U34" s="147"/>
      <c r="W34" s="151"/>
    </row>
    <row r="35" spans="2:23">
      <c r="B35" s="143">
        <v>30</v>
      </c>
      <c r="C35" s="147" t="s">
        <v>523</v>
      </c>
      <c r="D35" s="143" t="s">
        <v>496</v>
      </c>
      <c r="E35" s="153"/>
      <c r="F35" s="143" t="s">
        <v>429</v>
      </c>
      <c r="G35" s="153"/>
      <c r="H35" s="141" t="s">
        <v>497</v>
      </c>
      <c r="I35" s="153"/>
      <c r="J35" s="141" t="s">
        <v>411</v>
      </c>
      <c r="K35" s="147"/>
      <c r="M35" s="149"/>
      <c r="N35" s="143" t="s">
        <v>429</v>
      </c>
      <c r="O35" s="149"/>
      <c r="Q35" s="149"/>
      <c r="R35" s="143" t="s">
        <v>429</v>
      </c>
      <c r="S35" s="149"/>
      <c r="U35" s="147"/>
      <c r="W35" s="151"/>
    </row>
    <row r="36" spans="2:23">
      <c r="C36" s="154"/>
    </row>
    <row r="37" spans="2:23">
      <c r="C37" s="141" t="s">
        <v>524</v>
      </c>
    </row>
    <row r="38" spans="2:23">
      <c r="C38" s="141" t="s">
        <v>525</v>
      </c>
    </row>
    <row r="39" spans="2:23">
      <c r="C39" s="141" t="s">
        <v>526</v>
      </c>
    </row>
    <row r="40" spans="2:23">
      <c r="C40" s="141" t="s">
        <v>527</v>
      </c>
    </row>
    <row r="41" spans="2:23">
      <c r="C41" s="144" t="s">
        <v>528</v>
      </c>
    </row>
    <row r="42" spans="2:23">
      <c r="C42" s="144" t="s">
        <v>529</v>
      </c>
    </row>
  </sheetData>
  <mergeCells count="4">
    <mergeCell ref="E4:K4"/>
    <mergeCell ref="M4:O4"/>
    <mergeCell ref="Q4:U4"/>
    <mergeCell ref="W4:W5"/>
  </mergeCells>
  <phoneticPr fontId="10"/>
  <conditionalFormatting sqref="S24 S65:BA71">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Z24">
    <cfRule type="expression" dxfId="270" priority="271">
      <formula>INDIRECT(ADDRESS(ROW(),COLUMN()))=TRUNC(INDIRECT(ADDRESS(ROW(),COLUMN())))</formula>
    </cfRule>
  </conditionalFormatting>
  <conditionalFormatting sqref="Z23">
    <cfRule type="expression" dxfId="269" priority="270">
      <formula>INDIRECT(ADDRESS(ROW(),COLUMN()))=TRUNC(INDIRECT(ADDRESS(ROW(),COLUMN())))</formula>
    </cfRule>
  </conditionalFormatting>
  <conditionalFormatting sqref="AA24:AF24">
    <cfRule type="expression" dxfId="268" priority="269">
      <formula>INDIRECT(ADDRESS(ROW(),COLUMN()))=TRUNC(INDIRECT(ADDRESS(ROW(),COLUMN())))</formula>
    </cfRule>
  </conditionalFormatting>
  <conditionalFormatting sqref="AA23:AF23">
    <cfRule type="expression" dxfId="267" priority="268">
      <formula>INDIRECT(ADDRESS(ROW(),COLUMN()))=TRUNC(INDIRECT(ADDRESS(ROW(),COLUMN())))</formula>
    </cfRule>
  </conditionalFormatting>
  <conditionalFormatting sqref="AG24">
    <cfRule type="expression" dxfId="266" priority="267">
      <formula>INDIRECT(ADDRESS(ROW(),COLUMN()))=TRUNC(INDIRECT(ADDRESS(ROW(),COLUMN())))</formula>
    </cfRule>
  </conditionalFormatting>
  <conditionalFormatting sqref="AG23">
    <cfRule type="expression" dxfId="265" priority="266">
      <formula>INDIRECT(ADDRESS(ROW(),COLUMN()))=TRUNC(INDIRECT(ADDRESS(ROW(),COLUMN())))</formula>
    </cfRule>
  </conditionalFormatting>
  <conditionalFormatting sqref="AH24:AM24">
    <cfRule type="expression" dxfId="264" priority="265">
      <formula>INDIRECT(ADDRESS(ROW(),COLUMN()))=TRUNC(INDIRECT(ADDRESS(ROW(),COLUMN())))</formula>
    </cfRule>
  </conditionalFormatting>
  <conditionalFormatting sqref="AH23:AM23">
    <cfRule type="expression" dxfId="263" priority="264">
      <formula>INDIRECT(ADDRESS(ROW(),COLUMN()))=TRUNC(INDIRECT(ADDRESS(ROW(),COLUMN())))</formula>
    </cfRule>
  </conditionalFormatting>
  <conditionalFormatting sqref="AN24">
    <cfRule type="expression" dxfId="262" priority="263">
      <formula>INDIRECT(ADDRESS(ROW(),COLUMN()))=TRUNC(INDIRECT(ADDRESS(ROW(),COLUMN())))</formula>
    </cfRule>
  </conditionalFormatting>
  <conditionalFormatting sqref="AN23">
    <cfRule type="expression" dxfId="261" priority="262">
      <formula>INDIRECT(ADDRESS(ROW(),COLUMN()))=TRUNC(INDIRECT(ADDRESS(ROW(),COLUMN())))</formula>
    </cfRule>
  </conditionalFormatting>
  <conditionalFormatting sqref="AO24:AT24">
    <cfRule type="expression" dxfId="260" priority="261">
      <formula>INDIRECT(ADDRESS(ROW(),COLUMN()))=TRUNC(INDIRECT(ADDRESS(ROW(),COLUMN())))</formula>
    </cfRule>
  </conditionalFormatting>
  <conditionalFormatting sqref="AO23:AT23">
    <cfRule type="expression" dxfId="259" priority="260">
      <formula>INDIRECT(ADDRESS(ROW(),COLUMN()))=TRUNC(INDIRECT(ADDRESS(ROW(),COLUMN())))</formula>
    </cfRule>
  </conditionalFormatting>
  <conditionalFormatting sqref="AU24">
    <cfRule type="expression" dxfId="258" priority="259">
      <formula>INDIRECT(ADDRESS(ROW(),COLUMN()))=TRUNC(INDIRECT(ADDRESS(ROW(),COLUMN())))</formula>
    </cfRule>
  </conditionalFormatting>
  <conditionalFormatting sqref="AU23">
    <cfRule type="expression" dxfId="257" priority="258">
      <formula>INDIRECT(ADDRESS(ROW(),COLUMN()))=TRUNC(INDIRECT(ADDRESS(ROW(),COLUMN())))</formula>
    </cfRule>
  </conditionalFormatting>
  <conditionalFormatting sqref="AV24:AW24">
    <cfRule type="expression" dxfId="256" priority="257">
      <formula>INDIRECT(ADDRESS(ROW(),COLUMN()))=TRUNC(INDIRECT(ADDRESS(ROW(),COLUMN())))</formula>
    </cfRule>
  </conditionalFormatting>
  <conditionalFormatting sqref="AV23:AW23">
    <cfRule type="expression" dxfId="255" priority="256">
      <formula>INDIRECT(ADDRESS(ROW(),COLUMN()))=TRUNC(INDIRECT(ADDRESS(ROW(),COLUMN())))</formula>
    </cfRule>
  </conditionalFormatting>
  <conditionalFormatting sqref="AX23:BA24">
    <cfRule type="expression" dxfId="254" priority="255">
      <formula>INDIRECT(ADDRESS(ROW(),COLUMN()))=TRUNC(INDIRECT(ADDRESS(ROW(),COLUMN())))</formula>
    </cfRule>
  </conditionalFormatting>
  <conditionalFormatting sqref="S27">
    <cfRule type="expression" dxfId="253" priority="254">
      <formula>INDIRECT(ADDRESS(ROW(),COLUMN()))=TRUNC(INDIRECT(ADDRESS(ROW(),COLUMN())))</formula>
    </cfRule>
  </conditionalFormatting>
  <conditionalFormatting sqref="S26">
    <cfRule type="expression" dxfId="252" priority="253">
      <formula>INDIRECT(ADDRESS(ROW(),COLUMN()))=TRUNC(INDIRECT(ADDRESS(ROW(),COLUMN())))</formula>
    </cfRule>
  </conditionalFormatting>
  <conditionalFormatting sqref="T27:Y27">
    <cfRule type="expression" dxfId="251" priority="252">
      <formula>INDIRECT(ADDRESS(ROW(),COLUMN()))=TRUNC(INDIRECT(ADDRESS(ROW(),COLUMN())))</formula>
    </cfRule>
  </conditionalFormatting>
  <conditionalFormatting sqref="T26:Y26">
    <cfRule type="expression" dxfId="250" priority="251">
      <formula>INDIRECT(ADDRESS(ROW(),COLUMN()))=TRUNC(INDIRECT(ADDRESS(ROW(),COLUMN())))</formula>
    </cfRule>
  </conditionalFormatting>
  <conditionalFormatting sqref="Z27">
    <cfRule type="expression" dxfId="249" priority="250">
      <formula>INDIRECT(ADDRESS(ROW(),COLUMN()))=TRUNC(INDIRECT(ADDRESS(ROW(),COLUMN())))</formula>
    </cfRule>
  </conditionalFormatting>
  <conditionalFormatting sqref="Z26">
    <cfRule type="expression" dxfId="248" priority="249">
      <formula>INDIRECT(ADDRESS(ROW(),COLUMN()))=TRUNC(INDIRECT(ADDRESS(ROW(),COLUMN())))</formula>
    </cfRule>
  </conditionalFormatting>
  <conditionalFormatting sqref="AA27:AF27">
    <cfRule type="expression" dxfId="247" priority="248">
      <formula>INDIRECT(ADDRESS(ROW(),COLUMN()))=TRUNC(INDIRECT(ADDRESS(ROW(),COLUMN())))</formula>
    </cfRule>
  </conditionalFormatting>
  <conditionalFormatting sqref="AA26:AF26">
    <cfRule type="expression" dxfId="246" priority="247">
      <formula>INDIRECT(ADDRESS(ROW(),COLUMN()))=TRUNC(INDIRECT(ADDRESS(ROW(),COLUMN())))</formula>
    </cfRule>
  </conditionalFormatting>
  <conditionalFormatting sqref="AG27">
    <cfRule type="expression" dxfId="245" priority="246">
      <formula>INDIRECT(ADDRESS(ROW(),COLUMN()))=TRUNC(INDIRECT(ADDRESS(ROW(),COLUMN())))</formula>
    </cfRule>
  </conditionalFormatting>
  <conditionalFormatting sqref="AG26">
    <cfRule type="expression" dxfId="244" priority="245">
      <formula>INDIRECT(ADDRESS(ROW(),COLUMN()))=TRUNC(INDIRECT(ADDRESS(ROW(),COLUMN())))</formula>
    </cfRule>
  </conditionalFormatting>
  <conditionalFormatting sqref="AH27:AM27">
    <cfRule type="expression" dxfId="243" priority="244">
      <formula>INDIRECT(ADDRESS(ROW(),COLUMN()))=TRUNC(INDIRECT(ADDRESS(ROW(),COLUMN())))</formula>
    </cfRule>
  </conditionalFormatting>
  <conditionalFormatting sqref="AH26:AM26">
    <cfRule type="expression" dxfId="242" priority="243">
      <formula>INDIRECT(ADDRESS(ROW(),COLUMN()))=TRUNC(INDIRECT(ADDRESS(ROW(),COLUMN())))</formula>
    </cfRule>
  </conditionalFormatting>
  <conditionalFormatting sqref="AN27">
    <cfRule type="expression" dxfId="241" priority="242">
      <formula>INDIRECT(ADDRESS(ROW(),COLUMN()))=TRUNC(INDIRECT(ADDRESS(ROW(),COLUMN())))</formula>
    </cfRule>
  </conditionalFormatting>
  <conditionalFormatting sqref="AN26">
    <cfRule type="expression" dxfId="240" priority="241">
      <formula>INDIRECT(ADDRESS(ROW(),COLUMN()))=TRUNC(INDIRECT(ADDRESS(ROW(),COLUMN())))</formula>
    </cfRule>
  </conditionalFormatting>
  <conditionalFormatting sqref="AO27:AT27">
    <cfRule type="expression" dxfId="239" priority="240">
      <formula>INDIRECT(ADDRESS(ROW(),COLUMN()))=TRUNC(INDIRECT(ADDRESS(ROW(),COLUMN())))</formula>
    </cfRule>
  </conditionalFormatting>
  <conditionalFormatting sqref="AO26:AT26">
    <cfRule type="expression" dxfId="238" priority="239">
      <formula>INDIRECT(ADDRESS(ROW(),COLUMN()))=TRUNC(INDIRECT(ADDRESS(ROW(),COLUMN())))</formula>
    </cfRule>
  </conditionalFormatting>
  <conditionalFormatting sqref="AU27">
    <cfRule type="expression" dxfId="237" priority="238">
      <formula>INDIRECT(ADDRESS(ROW(),COLUMN()))=TRUNC(INDIRECT(ADDRESS(ROW(),COLUMN())))</formula>
    </cfRule>
  </conditionalFormatting>
  <conditionalFormatting sqref="AU26">
    <cfRule type="expression" dxfId="236" priority="237">
      <formula>INDIRECT(ADDRESS(ROW(),COLUMN()))=TRUNC(INDIRECT(ADDRESS(ROW(),COLUMN())))</formula>
    </cfRule>
  </conditionalFormatting>
  <conditionalFormatting sqref="AV27:AW27">
    <cfRule type="expression" dxfId="235" priority="236">
      <formula>INDIRECT(ADDRESS(ROW(),COLUMN()))=TRUNC(INDIRECT(ADDRESS(ROW(),COLUMN())))</formula>
    </cfRule>
  </conditionalFormatting>
  <conditionalFormatting sqref="AV26:AW26">
    <cfRule type="expression" dxfId="234" priority="235">
      <formula>INDIRECT(ADDRESS(ROW(),COLUMN()))=TRUNC(INDIRECT(ADDRESS(ROW(),COLUMN())))</formula>
    </cfRule>
  </conditionalFormatting>
  <conditionalFormatting sqref="AX26:BA27">
    <cfRule type="expression" dxfId="233" priority="234">
      <formula>INDIRECT(ADDRESS(ROW(),COLUMN()))=TRUNC(INDIRECT(ADDRESS(ROW(),COLUMN())))</formula>
    </cfRule>
  </conditionalFormatting>
  <conditionalFormatting sqref="S30">
    <cfRule type="expression" dxfId="232" priority="233">
      <formula>INDIRECT(ADDRESS(ROW(),COLUMN()))=TRUNC(INDIRECT(ADDRESS(ROW(),COLUMN())))</formula>
    </cfRule>
  </conditionalFormatting>
  <conditionalFormatting sqref="S29">
    <cfRule type="expression" dxfId="231" priority="232">
      <formula>INDIRECT(ADDRESS(ROW(),COLUMN()))=TRUNC(INDIRECT(ADDRESS(ROW(),COLUMN())))</formula>
    </cfRule>
  </conditionalFormatting>
  <conditionalFormatting sqref="T30:Y30">
    <cfRule type="expression" dxfId="230" priority="231">
      <formula>INDIRECT(ADDRESS(ROW(),COLUMN()))=TRUNC(INDIRECT(ADDRESS(ROW(),COLUMN())))</formula>
    </cfRule>
  </conditionalFormatting>
  <conditionalFormatting sqref="T29:Y29">
    <cfRule type="expression" dxfId="229" priority="230">
      <formula>INDIRECT(ADDRESS(ROW(),COLUMN()))=TRUNC(INDIRECT(ADDRESS(ROW(),COLUMN())))</formula>
    </cfRule>
  </conditionalFormatting>
  <conditionalFormatting sqref="Z30">
    <cfRule type="expression" dxfId="228" priority="229">
      <formula>INDIRECT(ADDRESS(ROW(),COLUMN()))=TRUNC(INDIRECT(ADDRESS(ROW(),COLUMN())))</formula>
    </cfRule>
  </conditionalFormatting>
  <conditionalFormatting sqref="Z29">
    <cfRule type="expression" dxfId="227" priority="228">
      <formula>INDIRECT(ADDRESS(ROW(),COLUMN()))=TRUNC(INDIRECT(ADDRESS(ROW(),COLUMN())))</formula>
    </cfRule>
  </conditionalFormatting>
  <conditionalFormatting sqref="AA30:AF30">
    <cfRule type="expression" dxfId="226" priority="227">
      <formula>INDIRECT(ADDRESS(ROW(),COLUMN()))=TRUNC(INDIRECT(ADDRESS(ROW(),COLUMN())))</formula>
    </cfRule>
  </conditionalFormatting>
  <conditionalFormatting sqref="AA29:AF29">
    <cfRule type="expression" dxfId="225" priority="226">
      <formula>INDIRECT(ADDRESS(ROW(),COLUMN()))=TRUNC(INDIRECT(ADDRESS(ROW(),COLUMN())))</formula>
    </cfRule>
  </conditionalFormatting>
  <conditionalFormatting sqref="AG30">
    <cfRule type="expression" dxfId="224" priority="225">
      <formula>INDIRECT(ADDRESS(ROW(),COLUMN()))=TRUNC(INDIRECT(ADDRESS(ROW(),COLUMN())))</formula>
    </cfRule>
  </conditionalFormatting>
  <conditionalFormatting sqref="AG29">
    <cfRule type="expression" dxfId="223" priority="224">
      <formula>INDIRECT(ADDRESS(ROW(),COLUMN()))=TRUNC(INDIRECT(ADDRESS(ROW(),COLUMN())))</formula>
    </cfRule>
  </conditionalFormatting>
  <conditionalFormatting sqref="AH30:AM30">
    <cfRule type="expression" dxfId="222" priority="223">
      <formula>INDIRECT(ADDRESS(ROW(),COLUMN()))=TRUNC(INDIRECT(ADDRESS(ROW(),COLUMN())))</formula>
    </cfRule>
  </conditionalFormatting>
  <conditionalFormatting sqref="AH29:AM29">
    <cfRule type="expression" dxfId="221" priority="222">
      <formula>INDIRECT(ADDRESS(ROW(),COLUMN()))=TRUNC(INDIRECT(ADDRESS(ROW(),COLUMN())))</formula>
    </cfRule>
  </conditionalFormatting>
  <conditionalFormatting sqref="AN30">
    <cfRule type="expression" dxfId="220" priority="221">
      <formula>INDIRECT(ADDRESS(ROW(),COLUMN()))=TRUNC(INDIRECT(ADDRESS(ROW(),COLUMN())))</formula>
    </cfRule>
  </conditionalFormatting>
  <conditionalFormatting sqref="AN29">
    <cfRule type="expression" dxfId="219" priority="220">
      <formula>INDIRECT(ADDRESS(ROW(),COLUMN()))=TRUNC(INDIRECT(ADDRESS(ROW(),COLUMN())))</formula>
    </cfRule>
  </conditionalFormatting>
  <conditionalFormatting sqref="AO30:AT30">
    <cfRule type="expression" dxfId="218" priority="219">
      <formula>INDIRECT(ADDRESS(ROW(),COLUMN()))=TRUNC(INDIRECT(ADDRESS(ROW(),COLUMN())))</formula>
    </cfRule>
  </conditionalFormatting>
  <conditionalFormatting sqref="AO29:AT29">
    <cfRule type="expression" dxfId="217" priority="218">
      <formula>INDIRECT(ADDRESS(ROW(),COLUMN()))=TRUNC(INDIRECT(ADDRESS(ROW(),COLUMN())))</formula>
    </cfRule>
  </conditionalFormatting>
  <conditionalFormatting sqref="AU30">
    <cfRule type="expression" dxfId="216" priority="217">
      <formula>INDIRECT(ADDRESS(ROW(),COLUMN()))=TRUNC(INDIRECT(ADDRESS(ROW(),COLUMN())))</formula>
    </cfRule>
  </conditionalFormatting>
  <conditionalFormatting sqref="AU29">
    <cfRule type="expression" dxfId="215" priority="216">
      <formula>INDIRECT(ADDRESS(ROW(),COLUMN()))=TRUNC(INDIRECT(ADDRESS(ROW(),COLUMN())))</formula>
    </cfRule>
  </conditionalFormatting>
  <conditionalFormatting sqref="AV30:AW30">
    <cfRule type="expression" dxfId="214" priority="215">
      <formula>INDIRECT(ADDRESS(ROW(),COLUMN()))=TRUNC(INDIRECT(ADDRESS(ROW(),COLUMN())))</formula>
    </cfRule>
  </conditionalFormatting>
  <conditionalFormatting sqref="AV29:AW29">
    <cfRule type="expression" dxfId="213" priority="214">
      <formula>INDIRECT(ADDRESS(ROW(),COLUMN()))=TRUNC(INDIRECT(ADDRESS(ROW(),COLUMN())))</formula>
    </cfRule>
  </conditionalFormatting>
  <conditionalFormatting sqref="AX29:BA30">
    <cfRule type="expression" dxfId="212" priority="213">
      <formula>INDIRECT(ADDRESS(ROW(),COLUMN()))=TRUNC(INDIRECT(ADDRESS(ROW(),COLUMN())))</formula>
    </cfRule>
  </conditionalFormatting>
  <conditionalFormatting sqref="S33">
    <cfRule type="expression" dxfId="211" priority="212">
      <formula>INDIRECT(ADDRESS(ROW(),COLUMN()))=TRUNC(INDIRECT(ADDRESS(ROW(),COLUMN())))</formula>
    </cfRule>
  </conditionalFormatting>
  <conditionalFormatting sqref="S32">
    <cfRule type="expression" dxfId="210" priority="211">
      <formula>INDIRECT(ADDRESS(ROW(),COLUMN()))=TRUNC(INDIRECT(ADDRESS(ROW(),COLUMN())))</formula>
    </cfRule>
  </conditionalFormatting>
  <conditionalFormatting sqref="T33:Y33">
    <cfRule type="expression" dxfId="209" priority="210">
      <formula>INDIRECT(ADDRESS(ROW(),COLUMN()))=TRUNC(INDIRECT(ADDRESS(ROW(),COLUMN())))</formula>
    </cfRule>
  </conditionalFormatting>
  <conditionalFormatting sqref="T32:Y32">
    <cfRule type="expression" dxfId="208" priority="209">
      <formula>INDIRECT(ADDRESS(ROW(),COLUMN()))=TRUNC(INDIRECT(ADDRESS(ROW(),COLUMN())))</formula>
    </cfRule>
  </conditionalFormatting>
  <conditionalFormatting sqref="Z33">
    <cfRule type="expression" dxfId="207" priority="208">
      <formula>INDIRECT(ADDRESS(ROW(),COLUMN()))=TRUNC(INDIRECT(ADDRESS(ROW(),COLUMN())))</formula>
    </cfRule>
  </conditionalFormatting>
  <conditionalFormatting sqref="Z32">
    <cfRule type="expression" dxfId="206" priority="207">
      <formula>INDIRECT(ADDRESS(ROW(),COLUMN()))=TRUNC(INDIRECT(ADDRESS(ROW(),COLUMN())))</formula>
    </cfRule>
  </conditionalFormatting>
  <conditionalFormatting sqref="AA33:AF33">
    <cfRule type="expression" dxfId="205" priority="206">
      <formula>INDIRECT(ADDRESS(ROW(),COLUMN()))=TRUNC(INDIRECT(ADDRESS(ROW(),COLUMN())))</formula>
    </cfRule>
  </conditionalFormatting>
  <conditionalFormatting sqref="AA32:AF32">
    <cfRule type="expression" dxfId="204" priority="205">
      <formula>INDIRECT(ADDRESS(ROW(),COLUMN()))=TRUNC(INDIRECT(ADDRESS(ROW(),COLUMN())))</formula>
    </cfRule>
  </conditionalFormatting>
  <conditionalFormatting sqref="AG33">
    <cfRule type="expression" dxfId="203" priority="204">
      <formula>INDIRECT(ADDRESS(ROW(),COLUMN()))=TRUNC(INDIRECT(ADDRESS(ROW(),COLUMN())))</formula>
    </cfRule>
  </conditionalFormatting>
  <conditionalFormatting sqref="AG32">
    <cfRule type="expression" dxfId="202" priority="203">
      <formula>INDIRECT(ADDRESS(ROW(),COLUMN()))=TRUNC(INDIRECT(ADDRESS(ROW(),COLUMN())))</formula>
    </cfRule>
  </conditionalFormatting>
  <conditionalFormatting sqref="AH33:AM33">
    <cfRule type="expression" dxfId="201" priority="202">
      <formula>INDIRECT(ADDRESS(ROW(),COLUMN()))=TRUNC(INDIRECT(ADDRESS(ROW(),COLUMN())))</formula>
    </cfRule>
  </conditionalFormatting>
  <conditionalFormatting sqref="AH32:AM32">
    <cfRule type="expression" dxfId="200" priority="201">
      <formula>INDIRECT(ADDRESS(ROW(),COLUMN()))=TRUNC(INDIRECT(ADDRESS(ROW(),COLUMN())))</formula>
    </cfRule>
  </conditionalFormatting>
  <conditionalFormatting sqref="AN33">
    <cfRule type="expression" dxfId="199" priority="200">
      <formula>INDIRECT(ADDRESS(ROW(),COLUMN()))=TRUNC(INDIRECT(ADDRESS(ROW(),COLUMN())))</formula>
    </cfRule>
  </conditionalFormatting>
  <conditionalFormatting sqref="AN32">
    <cfRule type="expression" dxfId="198" priority="199">
      <formula>INDIRECT(ADDRESS(ROW(),COLUMN()))=TRUNC(INDIRECT(ADDRESS(ROW(),COLUMN())))</formula>
    </cfRule>
  </conditionalFormatting>
  <conditionalFormatting sqref="AO33:AT33">
    <cfRule type="expression" dxfId="197" priority="198">
      <formula>INDIRECT(ADDRESS(ROW(),COLUMN()))=TRUNC(INDIRECT(ADDRESS(ROW(),COLUMN())))</formula>
    </cfRule>
  </conditionalFormatting>
  <conditionalFormatting sqref="AO32:AT32">
    <cfRule type="expression" dxfId="196" priority="197">
      <formula>INDIRECT(ADDRESS(ROW(),COLUMN()))=TRUNC(INDIRECT(ADDRESS(ROW(),COLUMN())))</formula>
    </cfRule>
  </conditionalFormatting>
  <conditionalFormatting sqref="AU33">
    <cfRule type="expression" dxfId="195" priority="196">
      <formula>INDIRECT(ADDRESS(ROW(),COLUMN()))=TRUNC(INDIRECT(ADDRESS(ROW(),COLUMN())))</formula>
    </cfRule>
  </conditionalFormatting>
  <conditionalFormatting sqref="AU32">
    <cfRule type="expression" dxfId="194" priority="195">
      <formula>INDIRECT(ADDRESS(ROW(),COLUMN()))=TRUNC(INDIRECT(ADDRESS(ROW(),COLUMN())))</formula>
    </cfRule>
  </conditionalFormatting>
  <conditionalFormatting sqref="AV33:AW33">
    <cfRule type="expression" dxfId="193" priority="194">
      <formula>INDIRECT(ADDRESS(ROW(),COLUMN()))=TRUNC(INDIRECT(ADDRESS(ROW(),COLUMN())))</formula>
    </cfRule>
  </conditionalFormatting>
  <conditionalFormatting sqref="AV32:AW32">
    <cfRule type="expression" dxfId="192" priority="193">
      <formula>INDIRECT(ADDRESS(ROW(),COLUMN()))=TRUNC(INDIRECT(ADDRESS(ROW(),COLUMN())))</formula>
    </cfRule>
  </conditionalFormatting>
  <conditionalFormatting sqref="AX32:BA33">
    <cfRule type="expression" dxfId="191" priority="192">
      <formula>INDIRECT(ADDRESS(ROW(),COLUMN()))=TRUNC(INDIRECT(ADDRESS(ROW(),COLUMN())))</formula>
    </cfRule>
  </conditionalFormatting>
  <conditionalFormatting sqref="S36">
    <cfRule type="expression" dxfId="190" priority="191">
      <formula>INDIRECT(ADDRESS(ROW(),COLUMN()))=TRUNC(INDIRECT(ADDRESS(ROW(),COLUMN())))</formula>
    </cfRule>
  </conditionalFormatting>
  <conditionalFormatting sqref="S35">
    <cfRule type="expression" dxfId="189" priority="190">
      <formula>INDIRECT(ADDRESS(ROW(),COLUMN()))=TRUNC(INDIRECT(ADDRESS(ROW(),COLUMN())))</formula>
    </cfRule>
  </conditionalFormatting>
  <conditionalFormatting sqref="T36:Y36">
    <cfRule type="expression" dxfId="188" priority="189">
      <formula>INDIRECT(ADDRESS(ROW(),COLUMN()))=TRUNC(INDIRECT(ADDRESS(ROW(),COLUMN())))</formula>
    </cfRule>
  </conditionalFormatting>
  <conditionalFormatting sqref="T35:Y35">
    <cfRule type="expression" dxfId="187" priority="188">
      <formula>INDIRECT(ADDRESS(ROW(),COLUMN()))=TRUNC(INDIRECT(ADDRESS(ROW(),COLUMN())))</formula>
    </cfRule>
  </conditionalFormatting>
  <conditionalFormatting sqref="Z36">
    <cfRule type="expression" dxfId="186" priority="187">
      <formula>INDIRECT(ADDRESS(ROW(),COLUMN()))=TRUNC(INDIRECT(ADDRESS(ROW(),COLUMN())))</formula>
    </cfRule>
  </conditionalFormatting>
  <conditionalFormatting sqref="Z35">
    <cfRule type="expression" dxfId="185" priority="186">
      <formula>INDIRECT(ADDRESS(ROW(),COLUMN()))=TRUNC(INDIRECT(ADDRESS(ROW(),COLUMN())))</formula>
    </cfRule>
  </conditionalFormatting>
  <conditionalFormatting sqref="AA36:AF36">
    <cfRule type="expression" dxfId="184" priority="185">
      <formula>INDIRECT(ADDRESS(ROW(),COLUMN()))=TRUNC(INDIRECT(ADDRESS(ROW(),COLUMN())))</formula>
    </cfRule>
  </conditionalFormatting>
  <conditionalFormatting sqref="AA35:AF35">
    <cfRule type="expression" dxfId="183" priority="184">
      <formula>INDIRECT(ADDRESS(ROW(),COLUMN()))=TRUNC(INDIRECT(ADDRESS(ROW(),COLUMN())))</formula>
    </cfRule>
  </conditionalFormatting>
  <conditionalFormatting sqref="AG36">
    <cfRule type="expression" dxfId="182" priority="183">
      <formula>INDIRECT(ADDRESS(ROW(),COLUMN()))=TRUNC(INDIRECT(ADDRESS(ROW(),COLUMN())))</formula>
    </cfRule>
  </conditionalFormatting>
  <conditionalFormatting sqref="AG35">
    <cfRule type="expression" dxfId="181" priority="182">
      <formula>INDIRECT(ADDRESS(ROW(),COLUMN()))=TRUNC(INDIRECT(ADDRESS(ROW(),COLUMN())))</formula>
    </cfRule>
  </conditionalFormatting>
  <conditionalFormatting sqref="AH36:AM36">
    <cfRule type="expression" dxfId="180" priority="181">
      <formula>INDIRECT(ADDRESS(ROW(),COLUMN()))=TRUNC(INDIRECT(ADDRESS(ROW(),COLUMN())))</formula>
    </cfRule>
  </conditionalFormatting>
  <conditionalFormatting sqref="AH35:AM35">
    <cfRule type="expression" dxfId="179" priority="180">
      <formula>INDIRECT(ADDRESS(ROW(),COLUMN()))=TRUNC(INDIRECT(ADDRESS(ROW(),COLUMN())))</formula>
    </cfRule>
  </conditionalFormatting>
  <conditionalFormatting sqref="AN36">
    <cfRule type="expression" dxfId="178" priority="179">
      <formula>INDIRECT(ADDRESS(ROW(),COLUMN()))=TRUNC(INDIRECT(ADDRESS(ROW(),COLUMN())))</formula>
    </cfRule>
  </conditionalFormatting>
  <conditionalFormatting sqref="AN35">
    <cfRule type="expression" dxfId="177" priority="178">
      <formula>INDIRECT(ADDRESS(ROW(),COLUMN()))=TRUNC(INDIRECT(ADDRESS(ROW(),COLUMN())))</formula>
    </cfRule>
  </conditionalFormatting>
  <conditionalFormatting sqref="AO36:AT36">
    <cfRule type="expression" dxfId="176" priority="177">
      <formula>INDIRECT(ADDRESS(ROW(),COLUMN()))=TRUNC(INDIRECT(ADDRESS(ROW(),COLUMN())))</formula>
    </cfRule>
  </conditionalFormatting>
  <conditionalFormatting sqref="AO35:AT35">
    <cfRule type="expression" dxfId="175" priority="176">
      <formula>INDIRECT(ADDRESS(ROW(),COLUMN()))=TRUNC(INDIRECT(ADDRESS(ROW(),COLUMN())))</formula>
    </cfRule>
  </conditionalFormatting>
  <conditionalFormatting sqref="AU36">
    <cfRule type="expression" dxfId="174" priority="175">
      <formula>INDIRECT(ADDRESS(ROW(),COLUMN()))=TRUNC(INDIRECT(ADDRESS(ROW(),COLUMN())))</formula>
    </cfRule>
  </conditionalFormatting>
  <conditionalFormatting sqref="AU35">
    <cfRule type="expression" dxfId="173" priority="174">
      <formula>INDIRECT(ADDRESS(ROW(),COLUMN()))=TRUNC(INDIRECT(ADDRESS(ROW(),COLUMN())))</formula>
    </cfRule>
  </conditionalFormatting>
  <conditionalFormatting sqref="AV36:AW36">
    <cfRule type="expression" dxfId="172" priority="173">
      <formula>INDIRECT(ADDRESS(ROW(),COLUMN()))=TRUNC(INDIRECT(ADDRESS(ROW(),COLUMN())))</formula>
    </cfRule>
  </conditionalFormatting>
  <conditionalFormatting sqref="AV35:AW35">
    <cfRule type="expression" dxfId="171" priority="172">
      <formula>INDIRECT(ADDRESS(ROW(),COLUMN()))=TRUNC(INDIRECT(ADDRESS(ROW(),COLUMN())))</formula>
    </cfRule>
  </conditionalFormatting>
  <conditionalFormatting sqref="AX35:BA36">
    <cfRule type="expression" dxfId="170" priority="171">
      <formula>INDIRECT(ADDRESS(ROW(),COLUMN()))=TRUNC(INDIRECT(ADDRESS(ROW(),COLUMN())))</formula>
    </cfRule>
  </conditionalFormatting>
  <conditionalFormatting sqref="S39">
    <cfRule type="expression" dxfId="169" priority="170">
      <formula>INDIRECT(ADDRESS(ROW(),COLUMN()))=TRUNC(INDIRECT(ADDRESS(ROW(),COLUMN())))</formula>
    </cfRule>
  </conditionalFormatting>
  <conditionalFormatting sqref="S38">
    <cfRule type="expression" dxfId="168" priority="169">
      <formula>INDIRECT(ADDRESS(ROW(),COLUMN()))=TRUNC(INDIRECT(ADDRESS(ROW(),COLUMN())))</formula>
    </cfRule>
  </conditionalFormatting>
  <conditionalFormatting sqref="T39:Y39">
    <cfRule type="expression" dxfId="167" priority="168">
      <formula>INDIRECT(ADDRESS(ROW(),COLUMN()))=TRUNC(INDIRECT(ADDRESS(ROW(),COLUMN())))</formula>
    </cfRule>
  </conditionalFormatting>
  <conditionalFormatting sqref="T38:Y38">
    <cfRule type="expression" dxfId="166" priority="167">
      <formula>INDIRECT(ADDRESS(ROW(),COLUMN()))=TRUNC(INDIRECT(ADDRESS(ROW(),COLUMN())))</formula>
    </cfRule>
  </conditionalFormatting>
  <conditionalFormatting sqref="Z39">
    <cfRule type="expression" dxfId="165" priority="166">
      <formula>INDIRECT(ADDRESS(ROW(),COLUMN()))=TRUNC(INDIRECT(ADDRESS(ROW(),COLUMN())))</formula>
    </cfRule>
  </conditionalFormatting>
  <conditionalFormatting sqref="Z38">
    <cfRule type="expression" dxfId="164" priority="165">
      <formula>INDIRECT(ADDRESS(ROW(),COLUMN()))=TRUNC(INDIRECT(ADDRESS(ROW(),COLUMN())))</formula>
    </cfRule>
  </conditionalFormatting>
  <conditionalFormatting sqref="AA39:AF39">
    <cfRule type="expression" dxfId="163" priority="164">
      <formula>INDIRECT(ADDRESS(ROW(),COLUMN()))=TRUNC(INDIRECT(ADDRESS(ROW(),COLUMN())))</formula>
    </cfRule>
  </conditionalFormatting>
  <conditionalFormatting sqref="AA38:AF38">
    <cfRule type="expression" dxfId="162" priority="163">
      <formula>INDIRECT(ADDRESS(ROW(),COLUMN()))=TRUNC(INDIRECT(ADDRESS(ROW(),COLUMN())))</formula>
    </cfRule>
  </conditionalFormatting>
  <conditionalFormatting sqref="AG39">
    <cfRule type="expression" dxfId="161" priority="162">
      <formula>INDIRECT(ADDRESS(ROW(),COLUMN()))=TRUNC(INDIRECT(ADDRESS(ROW(),COLUMN())))</formula>
    </cfRule>
  </conditionalFormatting>
  <conditionalFormatting sqref="AG38">
    <cfRule type="expression" dxfId="160" priority="161">
      <formula>INDIRECT(ADDRESS(ROW(),COLUMN()))=TRUNC(INDIRECT(ADDRESS(ROW(),COLUMN())))</formula>
    </cfRule>
  </conditionalFormatting>
  <conditionalFormatting sqref="AH39:AM39">
    <cfRule type="expression" dxfId="159" priority="160">
      <formula>INDIRECT(ADDRESS(ROW(),COLUMN()))=TRUNC(INDIRECT(ADDRESS(ROW(),COLUMN())))</formula>
    </cfRule>
  </conditionalFormatting>
  <conditionalFormatting sqref="AH38:AM38">
    <cfRule type="expression" dxfId="158" priority="159">
      <formula>INDIRECT(ADDRESS(ROW(),COLUMN()))=TRUNC(INDIRECT(ADDRESS(ROW(),COLUMN())))</formula>
    </cfRule>
  </conditionalFormatting>
  <conditionalFormatting sqref="AN39">
    <cfRule type="expression" dxfId="157" priority="158">
      <formula>INDIRECT(ADDRESS(ROW(),COLUMN()))=TRUNC(INDIRECT(ADDRESS(ROW(),COLUMN())))</formula>
    </cfRule>
  </conditionalFormatting>
  <conditionalFormatting sqref="AN38">
    <cfRule type="expression" dxfId="156" priority="157">
      <formula>INDIRECT(ADDRESS(ROW(),COLUMN()))=TRUNC(INDIRECT(ADDRESS(ROW(),COLUMN())))</formula>
    </cfRule>
  </conditionalFormatting>
  <conditionalFormatting sqref="AO39:AT39">
    <cfRule type="expression" dxfId="155" priority="156">
      <formula>INDIRECT(ADDRESS(ROW(),COLUMN()))=TRUNC(INDIRECT(ADDRESS(ROW(),COLUMN())))</formula>
    </cfRule>
  </conditionalFormatting>
  <conditionalFormatting sqref="AO38:AT38">
    <cfRule type="expression" dxfId="154" priority="155">
      <formula>INDIRECT(ADDRESS(ROW(),COLUMN()))=TRUNC(INDIRECT(ADDRESS(ROW(),COLUMN())))</formula>
    </cfRule>
  </conditionalFormatting>
  <conditionalFormatting sqref="AU39">
    <cfRule type="expression" dxfId="153" priority="154">
      <formula>INDIRECT(ADDRESS(ROW(),COLUMN()))=TRUNC(INDIRECT(ADDRESS(ROW(),COLUMN())))</formula>
    </cfRule>
  </conditionalFormatting>
  <conditionalFormatting sqref="AU38">
    <cfRule type="expression" dxfId="152" priority="153">
      <formula>INDIRECT(ADDRESS(ROW(),COLUMN()))=TRUNC(INDIRECT(ADDRESS(ROW(),COLUMN())))</formula>
    </cfRule>
  </conditionalFormatting>
  <conditionalFormatting sqref="AV39:AW39">
    <cfRule type="expression" dxfId="151" priority="152">
      <formula>INDIRECT(ADDRESS(ROW(),COLUMN()))=TRUNC(INDIRECT(ADDRESS(ROW(),COLUMN())))</formula>
    </cfRule>
  </conditionalFormatting>
  <conditionalFormatting sqref="AV38:AW38">
    <cfRule type="expression" dxfId="150" priority="151">
      <formula>INDIRECT(ADDRESS(ROW(),COLUMN()))=TRUNC(INDIRECT(ADDRESS(ROW(),COLUMN())))</formula>
    </cfRule>
  </conditionalFormatting>
  <conditionalFormatting sqref="AX38:BA39">
    <cfRule type="expression" dxfId="149" priority="150">
      <formula>INDIRECT(ADDRESS(ROW(),COLUMN()))=TRUNC(INDIRECT(ADDRESS(ROW(),COLUMN())))</formula>
    </cfRule>
  </conditionalFormatting>
  <conditionalFormatting sqref="S42">
    <cfRule type="expression" dxfId="148" priority="149">
      <formula>INDIRECT(ADDRESS(ROW(),COLUMN()))=TRUNC(INDIRECT(ADDRESS(ROW(),COLUMN())))</formula>
    </cfRule>
  </conditionalFormatting>
  <conditionalFormatting sqref="S41">
    <cfRule type="expression" dxfId="147" priority="148">
      <formula>INDIRECT(ADDRESS(ROW(),COLUMN()))=TRUNC(INDIRECT(ADDRESS(ROW(),COLUMN())))</formula>
    </cfRule>
  </conditionalFormatting>
  <conditionalFormatting sqref="T42:Y42">
    <cfRule type="expression" dxfId="146" priority="147">
      <formula>INDIRECT(ADDRESS(ROW(),COLUMN()))=TRUNC(INDIRECT(ADDRESS(ROW(),COLUMN())))</formula>
    </cfRule>
  </conditionalFormatting>
  <conditionalFormatting sqref="T41:Y41">
    <cfRule type="expression" dxfId="145" priority="146">
      <formula>INDIRECT(ADDRESS(ROW(),COLUMN()))=TRUNC(INDIRECT(ADDRESS(ROW(),COLUMN())))</formula>
    </cfRule>
  </conditionalFormatting>
  <conditionalFormatting sqref="Z42">
    <cfRule type="expression" dxfId="144" priority="145">
      <formula>INDIRECT(ADDRESS(ROW(),COLUMN()))=TRUNC(INDIRECT(ADDRESS(ROW(),COLUMN())))</formula>
    </cfRule>
  </conditionalFormatting>
  <conditionalFormatting sqref="Z41">
    <cfRule type="expression" dxfId="143" priority="144">
      <formula>INDIRECT(ADDRESS(ROW(),COLUMN()))=TRUNC(INDIRECT(ADDRESS(ROW(),COLUMN())))</formula>
    </cfRule>
  </conditionalFormatting>
  <conditionalFormatting sqref="AA42:AF42">
    <cfRule type="expression" dxfId="142" priority="143">
      <formula>INDIRECT(ADDRESS(ROW(),COLUMN()))=TRUNC(INDIRECT(ADDRESS(ROW(),COLUMN())))</formula>
    </cfRule>
  </conditionalFormatting>
  <conditionalFormatting sqref="AA41:AF41">
    <cfRule type="expression" dxfId="141" priority="142">
      <formula>INDIRECT(ADDRESS(ROW(),COLUMN()))=TRUNC(INDIRECT(ADDRESS(ROW(),COLUMN())))</formula>
    </cfRule>
  </conditionalFormatting>
  <conditionalFormatting sqref="AG42">
    <cfRule type="expression" dxfId="140" priority="141">
      <formula>INDIRECT(ADDRESS(ROW(),COLUMN()))=TRUNC(INDIRECT(ADDRESS(ROW(),COLUMN())))</formula>
    </cfRule>
  </conditionalFormatting>
  <conditionalFormatting sqref="AG41">
    <cfRule type="expression" dxfId="139" priority="140">
      <formula>INDIRECT(ADDRESS(ROW(),COLUMN()))=TRUNC(INDIRECT(ADDRESS(ROW(),COLUMN())))</formula>
    </cfRule>
  </conditionalFormatting>
  <conditionalFormatting sqref="AH42:AM42">
    <cfRule type="expression" dxfId="138" priority="139">
      <formula>INDIRECT(ADDRESS(ROW(),COLUMN()))=TRUNC(INDIRECT(ADDRESS(ROW(),COLUMN())))</formula>
    </cfRule>
  </conditionalFormatting>
  <conditionalFormatting sqref="AH41:AM41">
    <cfRule type="expression" dxfId="137" priority="138">
      <formula>INDIRECT(ADDRESS(ROW(),COLUMN()))=TRUNC(INDIRECT(ADDRESS(ROW(),COLUMN())))</formula>
    </cfRule>
  </conditionalFormatting>
  <conditionalFormatting sqref="AN42">
    <cfRule type="expression" dxfId="136" priority="137">
      <formula>INDIRECT(ADDRESS(ROW(),COLUMN()))=TRUNC(INDIRECT(ADDRESS(ROW(),COLUMN())))</formula>
    </cfRule>
  </conditionalFormatting>
  <conditionalFormatting sqref="AN41">
    <cfRule type="expression" dxfId="135" priority="136">
      <formula>INDIRECT(ADDRESS(ROW(),COLUMN()))=TRUNC(INDIRECT(ADDRESS(ROW(),COLUMN())))</formula>
    </cfRule>
  </conditionalFormatting>
  <conditionalFormatting sqref="AO42:AT42">
    <cfRule type="expression" dxfId="134" priority="135">
      <formula>INDIRECT(ADDRESS(ROW(),COLUMN()))=TRUNC(INDIRECT(ADDRESS(ROW(),COLUMN())))</formula>
    </cfRule>
  </conditionalFormatting>
  <conditionalFormatting sqref="AO41:AT41">
    <cfRule type="expression" dxfId="133" priority="134">
      <formula>INDIRECT(ADDRESS(ROW(),COLUMN()))=TRUNC(INDIRECT(ADDRESS(ROW(),COLUMN())))</formula>
    </cfRule>
  </conditionalFormatting>
  <conditionalFormatting sqref="AU42">
    <cfRule type="expression" dxfId="132" priority="133">
      <formula>INDIRECT(ADDRESS(ROW(),COLUMN()))=TRUNC(INDIRECT(ADDRESS(ROW(),COLUMN())))</formula>
    </cfRule>
  </conditionalFormatting>
  <conditionalFormatting sqref="AU41">
    <cfRule type="expression" dxfId="131" priority="132">
      <formula>INDIRECT(ADDRESS(ROW(),COLUMN()))=TRUNC(INDIRECT(ADDRESS(ROW(),COLUMN())))</formula>
    </cfRule>
  </conditionalFormatting>
  <conditionalFormatting sqref="AV42:AW42">
    <cfRule type="expression" dxfId="130" priority="131">
      <formula>INDIRECT(ADDRESS(ROW(),COLUMN()))=TRUNC(INDIRECT(ADDRESS(ROW(),COLUMN())))</formula>
    </cfRule>
  </conditionalFormatting>
  <conditionalFormatting sqref="AV41:AW41">
    <cfRule type="expression" dxfId="129" priority="130">
      <formula>INDIRECT(ADDRESS(ROW(),COLUMN()))=TRUNC(INDIRECT(ADDRESS(ROW(),COLUMN())))</formula>
    </cfRule>
  </conditionalFormatting>
  <conditionalFormatting sqref="AX41:BA42">
    <cfRule type="expression" dxfId="128" priority="129">
      <formula>INDIRECT(ADDRESS(ROW(),COLUMN()))=TRUNC(INDIRECT(ADDRESS(ROW(),COLUMN())))</formula>
    </cfRule>
  </conditionalFormatting>
  <conditionalFormatting sqref="S45">
    <cfRule type="expression" dxfId="127" priority="128">
      <formula>INDIRECT(ADDRESS(ROW(),COLUMN()))=TRUNC(INDIRECT(ADDRESS(ROW(),COLUMN())))</formula>
    </cfRule>
  </conditionalFormatting>
  <conditionalFormatting sqref="S44">
    <cfRule type="expression" dxfId="126" priority="127">
      <formula>INDIRECT(ADDRESS(ROW(),COLUMN()))=TRUNC(INDIRECT(ADDRESS(ROW(),COLUMN())))</formula>
    </cfRule>
  </conditionalFormatting>
  <conditionalFormatting sqref="T45:Y45">
    <cfRule type="expression" dxfId="125" priority="126">
      <formula>INDIRECT(ADDRESS(ROW(),COLUMN()))=TRUNC(INDIRECT(ADDRESS(ROW(),COLUMN())))</formula>
    </cfRule>
  </conditionalFormatting>
  <conditionalFormatting sqref="T44:Y44">
    <cfRule type="expression" dxfId="124" priority="125">
      <formula>INDIRECT(ADDRESS(ROW(),COLUMN()))=TRUNC(INDIRECT(ADDRESS(ROW(),COLUMN())))</formula>
    </cfRule>
  </conditionalFormatting>
  <conditionalFormatting sqref="Z45">
    <cfRule type="expression" dxfId="123" priority="124">
      <formula>INDIRECT(ADDRESS(ROW(),COLUMN()))=TRUNC(INDIRECT(ADDRESS(ROW(),COLUMN())))</formula>
    </cfRule>
  </conditionalFormatting>
  <conditionalFormatting sqref="Z44">
    <cfRule type="expression" dxfId="122" priority="123">
      <formula>INDIRECT(ADDRESS(ROW(),COLUMN()))=TRUNC(INDIRECT(ADDRESS(ROW(),COLUMN())))</formula>
    </cfRule>
  </conditionalFormatting>
  <conditionalFormatting sqref="AA45:AF45">
    <cfRule type="expression" dxfId="121" priority="122">
      <formula>INDIRECT(ADDRESS(ROW(),COLUMN()))=TRUNC(INDIRECT(ADDRESS(ROW(),COLUMN())))</formula>
    </cfRule>
  </conditionalFormatting>
  <conditionalFormatting sqref="AA44:AF44">
    <cfRule type="expression" dxfId="120" priority="121">
      <formula>INDIRECT(ADDRESS(ROW(),COLUMN()))=TRUNC(INDIRECT(ADDRESS(ROW(),COLUMN())))</formula>
    </cfRule>
  </conditionalFormatting>
  <conditionalFormatting sqref="AG45">
    <cfRule type="expression" dxfId="119" priority="120">
      <formula>INDIRECT(ADDRESS(ROW(),COLUMN()))=TRUNC(INDIRECT(ADDRESS(ROW(),COLUMN())))</formula>
    </cfRule>
  </conditionalFormatting>
  <conditionalFormatting sqref="AG44">
    <cfRule type="expression" dxfId="118" priority="119">
      <formula>INDIRECT(ADDRESS(ROW(),COLUMN()))=TRUNC(INDIRECT(ADDRESS(ROW(),COLUMN())))</formula>
    </cfRule>
  </conditionalFormatting>
  <conditionalFormatting sqref="AH45:AM45">
    <cfRule type="expression" dxfId="117" priority="118">
      <formula>INDIRECT(ADDRESS(ROW(),COLUMN()))=TRUNC(INDIRECT(ADDRESS(ROW(),COLUMN())))</formula>
    </cfRule>
  </conditionalFormatting>
  <conditionalFormatting sqref="AH44:AM44">
    <cfRule type="expression" dxfId="116" priority="117">
      <formula>INDIRECT(ADDRESS(ROW(),COLUMN()))=TRUNC(INDIRECT(ADDRESS(ROW(),COLUMN())))</formula>
    </cfRule>
  </conditionalFormatting>
  <conditionalFormatting sqref="AN45">
    <cfRule type="expression" dxfId="115" priority="116">
      <formula>INDIRECT(ADDRESS(ROW(),COLUMN()))=TRUNC(INDIRECT(ADDRESS(ROW(),COLUMN())))</formula>
    </cfRule>
  </conditionalFormatting>
  <conditionalFormatting sqref="AN44">
    <cfRule type="expression" dxfId="114" priority="115">
      <formula>INDIRECT(ADDRESS(ROW(),COLUMN()))=TRUNC(INDIRECT(ADDRESS(ROW(),COLUMN())))</formula>
    </cfRule>
  </conditionalFormatting>
  <conditionalFormatting sqref="AO45:AT45">
    <cfRule type="expression" dxfId="113" priority="114">
      <formula>INDIRECT(ADDRESS(ROW(),COLUMN()))=TRUNC(INDIRECT(ADDRESS(ROW(),COLUMN())))</formula>
    </cfRule>
  </conditionalFormatting>
  <conditionalFormatting sqref="AO44:AT44">
    <cfRule type="expression" dxfId="112" priority="113">
      <formula>INDIRECT(ADDRESS(ROW(),COLUMN()))=TRUNC(INDIRECT(ADDRESS(ROW(),COLUMN())))</formula>
    </cfRule>
  </conditionalFormatting>
  <conditionalFormatting sqref="AU45">
    <cfRule type="expression" dxfId="111" priority="112">
      <formula>INDIRECT(ADDRESS(ROW(),COLUMN()))=TRUNC(INDIRECT(ADDRESS(ROW(),COLUMN())))</formula>
    </cfRule>
  </conditionalFormatting>
  <conditionalFormatting sqref="AU44">
    <cfRule type="expression" dxfId="110" priority="111">
      <formula>INDIRECT(ADDRESS(ROW(),COLUMN()))=TRUNC(INDIRECT(ADDRESS(ROW(),COLUMN())))</formula>
    </cfRule>
  </conditionalFormatting>
  <conditionalFormatting sqref="AV45:AW45">
    <cfRule type="expression" dxfId="109" priority="110">
      <formula>INDIRECT(ADDRESS(ROW(),COLUMN()))=TRUNC(INDIRECT(ADDRESS(ROW(),COLUMN())))</formula>
    </cfRule>
  </conditionalFormatting>
  <conditionalFormatting sqref="AV44:AW44">
    <cfRule type="expression" dxfId="108" priority="109">
      <formula>INDIRECT(ADDRESS(ROW(),COLUMN()))=TRUNC(INDIRECT(ADDRESS(ROW(),COLUMN())))</formula>
    </cfRule>
  </conditionalFormatting>
  <conditionalFormatting sqref="AX44:BA45">
    <cfRule type="expression" dxfId="107" priority="108">
      <formula>INDIRECT(ADDRESS(ROW(),COLUMN()))=TRUNC(INDIRECT(ADDRESS(ROW(),COLUMN())))</formula>
    </cfRule>
  </conditionalFormatting>
  <conditionalFormatting sqref="S48">
    <cfRule type="expression" dxfId="106" priority="107">
      <formula>INDIRECT(ADDRESS(ROW(),COLUMN()))=TRUNC(INDIRECT(ADDRESS(ROW(),COLUMN())))</formula>
    </cfRule>
  </conditionalFormatting>
  <conditionalFormatting sqref="S47">
    <cfRule type="expression" dxfId="105" priority="106">
      <formula>INDIRECT(ADDRESS(ROW(),COLUMN()))=TRUNC(INDIRECT(ADDRESS(ROW(),COLUMN())))</formula>
    </cfRule>
  </conditionalFormatting>
  <conditionalFormatting sqref="T48:Y48">
    <cfRule type="expression" dxfId="104" priority="105">
      <formula>INDIRECT(ADDRESS(ROW(),COLUMN()))=TRUNC(INDIRECT(ADDRESS(ROW(),COLUMN())))</formula>
    </cfRule>
  </conditionalFormatting>
  <conditionalFormatting sqref="T47:Y47">
    <cfRule type="expression" dxfId="103" priority="104">
      <formula>INDIRECT(ADDRESS(ROW(),COLUMN()))=TRUNC(INDIRECT(ADDRESS(ROW(),COLUMN())))</formula>
    </cfRule>
  </conditionalFormatting>
  <conditionalFormatting sqref="Z48">
    <cfRule type="expression" dxfId="102" priority="103">
      <formula>INDIRECT(ADDRESS(ROW(),COLUMN()))=TRUNC(INDIRECT(ADDRESS(ROW(),COLUMN())))</formula>
    </cfRule>
  </conditionalFormatting>
  <conditionalFormatting sqref="Z47">
    <cfRule type="expression" dxfId="101" priority="102">
      <formula>INDIRECT(ADDRESS(ROW(),COLUMN()))=TRUNC(INDIRECT(ADDRESS(ROW(),COLUMN())))</formula>
    </cfRule>
  </conditionalFormatting>
  <conditionalFormatting sqref="AA48:AF48">
    <cfRule type="expression" dxfId="100" priority="101">
      <formula>INDIRECT(ADDRESS(ROW(),COLUMN()))=TRUNC(INDIRECT(ADDRESS(ROW(),COLUMN())))</formula>
    </cfRule>
  </conditionalFormatting>
  <conditionalFormatting sqref="AA47:AF47">
    <cfRule type="expression" dxfId="99" priority="100">
      <formula>INDIRECT(ADDRESS(ROW(),COLUMN()))=TRUNC(INDIRECT(ADDRESS(ROW(),COLUMN())))</formula>
    </cfRule>
  </conditionalFormatting>
  <conditionalFormatting sqref="AG48">
    <cfRule type="expression" dxfId="98" priority="99">
      <formula>INDIRECT(ADDRESS(ROW(),COLUMN()))=TRUNC(INDIRECT(ADDRESS(ROW(),COLUMN())))</formula>
    </cfRule>
  </conditionalFormatting>
  <conditionalFormatting sqref="AG47">
    <cfRule type="expression" dxfId="97" priority="98">
      <formula>INDIRECT(ADDRESS(ROW(),COLUMN()))=TRUNC(INDIRECT(ADDRESS(ROW(),COLUMN())))</formula>
    </cfRule>
  </conditionalFormatting>
  <conditionalFormatting sqref="AH48:AM48">
    <cfRule type="expression" dxfId="96" priority="97">
      <formula>INDIRECT(ADDRESS(ROW(),COLUMN()))=TRUNC(INDIRECT(ADDRESS(ROW(),COLUMN())))</formula>
    </cfRule>
  </conditionalFormatting>
  <conditionalFormatting sqref="AH47:AM47">
    <cfRule type="expression" dxfId="95" priority="96">
      <formula>INDIRECT(ADDRESS(ROW(),COLUMN()))=TRUNC(INDIRECT(ADDRESS(ROW(),COLUMN())))</formula>
    </cfRule>
  </conditionalFormatting>
  <conditionalFormatting sqref="AN48">
    <cfRule type="expression" dxfId="94" priority="95">
      <formula>INDIRECT(ADDRESS(ROW(),COLUMN()))=TRUNC(INDIRECT(ADDRESS(ROW(),COLUMN())))</formula>
    </cfRule>
  </conditionalFormatting>
  <conditionalFormatting sqref="AN47">
    <cfRule type="expression" dxfId="93" priority="94">
      <formula>INDIRECT(ADDRESS(ROW(),COLUMN()))=TRUNC(INDIRECT(ADDRESS(ROW(),COLUMN())))</formula>
    </cfRule>
  </conditionalFormatting>
  <conditionalFormatting sqref="AO48:AT48">
    <cfRule type="expression" dxfId="92" priority="93">
      <formula>INDIRECT(ADDRESS(ROW(),COLUMN()))=TRUNC(INDIRECT(ADDRESS(ROW(),COLUMN())))</formula>
    </cfRule>
  </conditionalFormatting>
  <conditionalFormatting sqref="AO47:AT47">
    <cfRule type="expression" dxfId="91" priority="92">
      <formula>INDIRECT(ADDRESS(ROW(),COLUMN()))=TRUNC(INDIRECT(ADDRESS(ROW(),COLUMN())))</formula>
    </cfRule>
  </conditionalFormatting>
  <conditionalFormatting sqref="AU48">
    <cfRule type="expression" dxfId="90" priority="91">
      <formula>INDIRECT(ADDRESS(ROW(),COLUMN()))=TRUNC(INDIRECT(ADDRESS(ROW(),COLUMN())))</formula>
    </cfRule>
  </conditionalFormatting>
  <conditionalFormatting sqref="AU47">
    <cfRule type="expression" dxfId="89" priority="90">
      <formula>INDIRECT(ADDRESS(ROW(),COLUMN()))=TRUNC(INDIRECT(ADDRESS(ROW(),COLUMN())))</formula>
    </cfRule>
  </conditionalFormatting>
  <conditionalFormatting sqref="AV48:AW48">
    <cfRule type="expression" dxfId="88" priority="89">
      <formula>INDIRECT(ADDRESS(ROW(),COLUMN()))=TRUNC(INDIRECT(ADDRESS(ROW(),COLUMN())))</formula>
    </cfRule>
  </conditionalFormatting>
  <conditionalFormatting sqref="AV47:AW47">
    <cfRule type="expression" dxfId="87" priority="88">
      <formula>INDIRECT(ADDRESS(ROW(),COLUMN()))=TRUNC(INDIRECT(ADDRESS(ROW(),COLUMN())))</formula>
    </cfRule>
  </conditionalFormatting>
  <conditionalFormatting sqref="AX47:BA48">
    <cfRule type="expression" dxfId="86" priority="87">
      <formula>INDIRECT(ADDRESS(ROW(),COLUMN()))=TRUNC(INDIRECT(ADDRESS(ROW(),COLUMN())))</formula>
    </cfRule>
  </conditionalFormatting>
  <conditionalFormatting sqref="S51">
    <cfRule type="expression" dxfId="85" priority="86">
      <formula>INDIRECT(ADDRESS(ROW(),COLUMN()))=TRUNC(INDIRECT(ADDRESS(ROW(),COLUMN())))</formula>
    </cfRule>
  </conditionalFormatting>
  <conditionalFormatting sqref="S50">
    <cfRule type="expression" dxfId="84" priority="85">
      <formula>INDIRECT(ADDRESS(ROW(),COLUMN()))=TRUNC(INDIRECT(ADDRESS(ROW(),COLUMN())))</formula>
    </cfRule>
  </conditionalFormatting>
  <conditionalFormatting sqref="T51:Y51">
    <cfRule type="expression" dxfId="83" priority="84">
      <formula>INDIRECT(ADDRESS(ROW(),COLUMN()))=TRUNC(INDIRECT(ADDRESS(ROW(),COLUMN())))</formula>
    </cfRule>
  </conditionalFormatting>
  <conditionalFormatting sqref="T50:Y50">
    <cfRule type="expression" dxfId="82" priority="83">
      <formula>INDIRECT(ADDRESS(ROW(),COLUMN()))=TRUNC(INDIRECT(ADDRESS(ROW(),COLUMN())))</formula>
    </cfRule>
  </conditionalFormatting>
  <conditionalFormatting sqref="Z51">
    <cfRule type="expression" dxfId="81" priority="82">
      <formula>INDIRECT(ADDRESS(ROW(),COLUMN()))=TRUNC(INDIRECT(ADDRESS(ROW(),COLUMN())))</formula>
    </cfRule>
  </conditionalFormatting>
  <conditionalFormatting sqref="Z50">
    <cfRule type="expression" dxfId="80" priority="81">
      <formula>INDIRECT(ADDRESS(ROW(),COLUMN()))=TRUNC(INDIRECT(ADDRESS(ROW(),COLUMN())))</formula>
    </cfRule>
  </conditionalFormatting>
  <conditionalFormatting sqref="AA51:AF51">
    <cfRule type="expression" dxfId="79" priority="80">
      <formula>INDIRECT(ADDRESS(ROW(),COLUMN()))=TRUNC(INDIRECT(ADDRESS(ROW(),COLUMN())))</formula>
    </cfRule>
  </conditionalFormatting>
  <conditionalFormatting sqref="AA50:AF50">
    <cfRule type="expression" dxfId="78" priority="79">
      <formula>INDIRECT(ADDRESS(ROW(),COLUMN()))=TRUNC(INDIRECT(ADDRESS(ROW(),COLUMN())))</formula>
    </cfRule>
  </conditionalFormatting>
  <conditionalFormatting sqref="AG51">
    <cfRule type="expression" dxfId="77" priority="78">
      <formula>INDIRECT(ADDRESS(ROW(),COLUMN()))=TRUNC(INDIRECT(ADDRESS(ROW(),COLUMN())))</formula>
    </cfRule>
  </conditionalFormatting>
  <conditionalFormatting sqref="AG50">
    <cfRule type="expression" dxfId="76" priority="77">
      <formula>INDIRECT(ADDRESS(ROW(),COLUMN()))=TRUNC(INDIRECT(ADDRESS(ROW(),COLUMN())))</formula>
    </cfRule>
  </conditionalFormatting>
  <conditionalFormatting sqref="AH51:AM51">
    <cfRule type="expression" dxfId="75" priority="76">
      <formula>INDIRECT(ADDRESS(ROW(),COLUMN()))=TRUNC(INDIRECT(ADDRESS(ROW(),COLUMN())))</formula>
    </cfRule>
  </conditionalFormatting>
  <conditionalFormatting sqref="AH50:AM50">
    <cfRule type="expression" dxfId="74" priority="75">
      <formula>INDIRECT(ADDRESS(ROW(),COLUMN()))=TRUNC(INDIRECT(ADDRESS(ROW(),COLUMN())))</formula>
    </cfRule>
  </conditionalFormatting>
  <conditionalFormatting sqref="AN51">
    <cfRule type="expression" dxfId="73" priority="74">
      <formula>INDIRECT(ADDRESS(ROW(),COLUMN()))=TRUNC(INDIRECT(ADDRESS(ROW(),COLUMN())))</formula>
    </cfRule>
  </conditionalFormatting>
  <conditionalFormatting sqref="AN50">
    <cfRule type="expression" dxfId="72" priority="73">
      <formula>INDIRECT(ADDRESS(ROW(),COLUMN()))=TRUNC(INDIRECT(ADDRESS(ROW(),COLUMN())))</formula>
    </cfRule>
  </conditionalFormatting>
  <conditionalFormatting sqref="AO51:AT51">
    <cfRule type="expression" dxfId="71" priority="72">
      <formula>INDIRECT(ADDRESS(ROW(),COLUMN()))=TRUNC(INDIRECT(ADDRESS(ROW(),COLUMN())))</formula>
    </cfRule>
  </conditionalFormatting>
  <conditionalFormatting sqref="AO50:AT50">
    <cfRule type="expression" dxfId="70" priority="71">
      <formula>INDIRECT(ADDRESS(ROW(),COLUMN()))=TRUNC(INDIRECT(ADDRESS(ROW(),COLUMN())))</formula>
    </cfRule>
  </conditionalFormatting>
  <conditionalFormatting sqref="AU51">
    <cfRule type="expression" dxfId="69" priority="70">
      <formula>INDIRECT(ADDRESS(ROW(),COLUMN()))=TRUNC(INDIRECT(ADDRESS(ROW(),COLUMN())))</formula>
    </cfRule>
  </conditionalFormatting>
  <conditionalFormatting sqref="AU50">
    <cfRule type="expression" dxfId="68" priority="69">
      <formula>INDIRECT(ADDRESS(ROW(),COLUMN()))=TRUNC(INDIRECT(ADDRESS(ROW(),COLUMN())))</formula>
    </cfRule>
  </conditionalFormatting>
  <conditionalFormatting sqref="AV51:AW51">
    <cfRule type="expression" dxfId="67" priority="68">
      <formula>INDIRECT(ADDRESS(ROW(),COLUMN()))=TRUNC(INDIRECT(ADDRESS(ROW(),COLUMN())))</formula>
    </cfRule>
  </conditionalFormatting>
  <conditionalFormatting sqref="AV50:AW50">
    <cfRule type="expression" dxfId="66" priority="67">
      <formula>INDIRECT(ADDRESS(ROW(),COLUMN()))=TRUNC(INDIRECT(ADDRESS(ROW(),COLUMN())))</formula>
    </cfRule>
  </conditionalFormatting>
  <conditionalFormatting sqref="AX50:BA51">
    <cfRule type="expression" dxfId="65" priority="66">
      <formula>INDIRECT(ADDRESS(ROW(),COLUMN()))=TRUNC(INDIRECT(ADDRESS(ROW(),COLUMN())))</formula>
    </cfRule>
  </conditionalFormatting>
  <conditionalFormatting sqref="S54">
    <cfRule type="expression" dxfId="64" priority="65">
      <formula>INDIRECT(ADDRESS(ROW(),COLUMN()))=TRUNC(INDIRECT(ADDRESS(ROW(),COLUMN())))</formula>
    </cfRule>
  </conditionalFormatting>
  <conditionalFormatting sqref="S53">
    <cfRule type="expression" dxfId="63" priority="64">
      <formula>INDIRECT(ADDRESS(ROW(),COLUMN()))=TRUNC(INDIRECT(ADDRESS(ROW(),COLUMN())))</formula>
    </cfRule>
  </conditionalFormatting>
  <conditionalFormatting sqref="T54:Y54">
    <cfRule type="expression" dxfId="62" priority="63">
      <formula>INDIRECT(ADDRESS(ROW(),COLUMN()))=TRUNC(INDIRECT(ADDRESS(ROW(),COLUMN())))</formula>
    </cfRule>
  </conditionalFormatting>
  <conditionalFormatting sqref="T53:Y53">
    <cfRule type="expression" dxfId="61" priority="62">
      <formula>INDIRECT(ADDRESS(ROW(),COLUMN()))=TRUNC(INDIRECT(ADDRESS(ROW(),COLUMN())))</formula>
    </cfRule>
  </conditionalFormatting>
  <conditionalFormatting sqref="Z54">
    <cfRule type="expression" dxfId="60" priority="61">
      <formula>INDIRECT(ADDRESS(ROW(),COLUMN()))=TRUNC(INDIRECT(ADDRESS(ROW(),COLUMN())))</formula>
    </cfRule>
  </conditionalFormatting>
  <conditionalFormatting sqref="Z53">
    <cfRule type="expression" dxfId="59" priority="60">
      <formula>INDIRECT(ADDRESS(ROW(),COLUMN()))=TRUNC(INDIRECT(ADDRESS(ROW(),COLUMN())))</formula>
    </cfRule>
  </conditionalFormatting>
  <conditionalFormatting sqref="AA54:AF54">
    <cfRule type="expression" dxfId="58" priority="59">
      <formula>INDIRECT(ADDRESS(ROW(),COLUMN()))=TRUNC(INDIRECT(ADDRESS(ROW(),COLUMN())))</formula>
    </cfRule>
  </conditionalFormatting>
  <conditionalFormatting sqref="AA53:AF53">
    <cfRule type="expression" dxfId="57" priority="58">
      <formula>INDIRECT(ADDRESS(ROW(),COLUMN()))=TRUNC(INDIRECT(ADDRESS(ROW(),COLUMN())))</formula>
    </cfRule>
  </conditionalFormatting>
  <conditionalFormatting sqref="AG54">
    <cfRule type="expression" dxfId="56" priority="57">
      <formula>INDIRECT(ADDRESS(ROW(),COLUMN()))=TRUNC(INDIRECT(ADDRESS(ROW(),COLUMN())))</formula>
    </cfRule>
  </conditionalFormatting>
  <conditionalFormatting sqref="AG53">
    <cfRule type="expression" dxfId="55" priority="56">
      <formula>INDIRECT(ADDRESS(ROW(),COLUMN()))=TRUNC(INDIRECT(ADDRESS(ROW(),COLUMN())))</formula>
    </cfRule>
  </conditionalFormatting>
  <conditionalFormatting sqref="AH54:AM54">
    <cfRule type="expression" dxfId="54" priority="55">
      <formula>INDIRECT(ADDRESS(ROW(),COLUMN()))=TRUNC(INDIRECT(ADDRESS(ROW(),COLUMN())))</formula>
    </cfRule>
  </conditionalFormatting>
  <conditionalFormatting sqref="AH53:AM53">
    <cfRule type="expression" dxfId="53" priority="54">
      <formula>INDIRECT(ADDRESS(ROW(),COLUMN()))=TRUNC(INDIRECT(ADDRESS(ROW(),COLUMN())))</formula>
    </cfRule>
  </conditionalFormatting>
  <conditionalFormatting sqref="AN54">
    <cfRule type="expression" dxfId="52" priority="53">
      <formula>INDIRECT(ADDRESS(ROW(),COLUMN()))=TRUNC(INDIRECT(ADDRESS(ROW(),COLUMN())))</formula>
    </cfRule>
  </conditionalFormatting>
  <conditionalFormatting sqref="AN53">
    <cfRule type="expression" dxfId="51" priority="52">
      <formula>INDIRECT(ADDRESS(ROW(),COLUMN()))=TRUNC(INDIRECT(ADDRESS(ROW(),COLUMN())))</formula>
    </cfRule>
  </conditionalFormatting>
  <conditionalFormatting sqref="AO54:AT54">
    <cfRule type="expression" dxfId="50" priority="51">
      <formula>INDIRECT(ADDRESS(ROW(),COLUMN()))=TRUNC(INDIRECT(ADDRESS(ROW(),COLUMN())))</formula>
    </cfRule>
  </conditionalFormatting>
  <conditionalFormatting sqref="AO53:AT53">
    <cfRule type="expression" dxfId="49" priority="50">
      <formula>INDIRECT(ADDRESS(ROW(),COLUMN()))=TRUNC(INDIRECT(ADDRESS(ROW(),COLUMN())))</formula>
    </cfRule>
  </conditionalFormatting>
  <conditionalFormatting sqref="AU54">
    <cfRule type="expression" dxfId="48" priority="49">
      <formula>INDIRECT(ADDRESS(ROW(),COLUMN()))=TRUNC(INDIRECT(ADDRESS(ROW(),COLUMN())))</formula>
    </cfRule>
  </conditionalFormatting>
  <conditionalFormatting sqref="AU53">
    <cfRule type="expression" dxfId="47" priority="48">
      <formula>INDIRECT(ADDRESS(ROW(),COLUMN()))=TRUNC(INDIRECT(ADDRESS(ROW(),COLUMN())))</formula>
    </cfRule>
  </conditionalFormatting>
  <conditionalFormatting sqref="AV54:AW54">
    <cfRule type="expression" dxfId="46" priority="47">
      <formula>INDIRECT(ADDRESS(ROW(),COLUMN()))=TRUNC(INDIRECT(ADDRESS(ROW(),COLUMN())))</formula>
    </cfRule>
  </conditionalFormatting>
  <conditionalFormatting sqref="AV53:AW53">
    <cfRule type="expression" dxfId="45" priority="46">
      <formula>INDIRECT(ADDRESS(ROW(),COLUMN()))=TRUNC(INDIRECT(ADDRESS(ROW(),COLUMN())))</formula>
    </cfRule>
  </conditionalFormatting>
  <conditionalFormatting sqref="AX53:BA54">
    <cfRule type="expression" dxfId="44" priority="45">
      <formula>INDIRECT(ADDRESS(ROW(),COLUMN()))=TRUNC(INDIRECT(ADDRESS(ROW(),COLUMN())))</formula>
    </cfRule>
  </conditionalFormatting>
  <conditionalFormatting sqref="S57">
    <cfRule type="expression" dxfId="43" priority="44">
      <formula>INDIRECT(ADDRESS(ROW(),COLUMN()))=TRUNC(INDIRECT(ADDRESS(ROW(),COLUMN())))</formula>
    </cfRule>
  </conditionalFormatting>
  <conditionalFormatting sqref="S56">
    <cfRule type="expression" dxfId="42" priority="43">
      <formula>INDIRECT(ADDRESS(ROW(),COLUMN()))=TRUNC(INDIRECT(ADDRESS(ROW(),COLUMN())))</formula>
    </cfRule>
  </conditionalFormatting>
  <conditionalFormatting sqref="T57:Y57">
    <cfRule type="expression" dxfId="41" priority="42">
      <formula>INDIRECT(ADDRESS(ROW(),COLUMN()))=TRUNC(INDIRECT(ADDRESS(ROW(),COLUMN())))</formula>
    </cfRule>
  </conditionalFormatting>
  <conditionalFormatting sqref="T56:Y56">
    <cfRule type="expression" dxfId="40" priority="41">
      <formula>INDIRECT(ADDRESS(ROW(),COLUMN()))=TRUNC(INDIRECT(ADDRESS(ROW(),COLUMN())))</formula>
    </cfRule>
  </conditionalFormatting>
  <conditionalFormatting sqref="Z57">
    <cfRule type="expression" dxfId="39" priority="40">
      <formula>INDIRECT(ADDRESS(ROW(),COLUMN()))=TRUNC(INDIRECT(ADDRESS(ROW(),COLUMN())))</formula>
    </cfRule>
  </conditionalFormatting>
  <conditionalFormatting sqref="Z56">
    <cfRule type="expression" dxfId="38" priority="39">
      <formula>INDIRECT(ADDRESS(ROW(),COLUMN()))=TRUNC(INDIRECT(ADDRESS(ROW(),COLUMN())))</formula>
    </cfRule>
  </conditionalFormatting>
  <conditionalFormatting sqref="AA57:AF57">
    <cfRule type="expression" dxfId="37" priority="38">
      <formula>INDIRECT(ADDRESS(ROW(),COLUMN()))=TRUNC(INDIRECT(ADDRESS(ROW(),COLUMN())))</formula>
    </cfRule>
  </conditionalFormatting>
  <conditionalFormatting sqref="AA56:AF56">
    <cfRule type="expression" dxfId="36" priority="37">
      <formula>INDIRECT(ADDRESS(ROW(),COLUMN()))=TRUNC(INDIRECT(ADDRESS(ROW(),COLUMN())))</formula>
    </cfRule>
  </conditionalFormatting>
  <conditionalFormatting sqref="AG57">
    <cfRule type="expression" dxfId="35" priority="36">
      <formula>INDIRECT(ADDRESS(ROW(),COLUMN()))=TRUNC(INDIRECT(ADDRESS(ROW(),COLUMN())))</formula>
    </cfRule>
  </conditionalFormatting>
  <conditionalFormatting sqref="AG56">
    <cfRule type="expression" dxfId="34" priority="35">
      <formula>INDIRECT(ADDRESS(ROW(),COLUMN()))=TRUNC(INDIRECT(ADDRESS(ROW(),COLUMN())))</formula>
    </cfRule>
  </conditionalFormatting>
  <conditionalFormatting sqref="AH57:AM57">
    <cfRule type="expression" dxfId="33" priority="34">
      <formula>INDIRECT(ADDRESS(ROW(),COLUMN()))=TRUNC(INDIRECT(ADDRESS(ROW(),COLUMN())))</formula>
    </cfRule>
  </conditionalFormatting>
  <conditionalFormatting sqref="AH56:AM56">
    <cfRule type="expression" dxfId="32" priority="33">
      <formula>INDIRECT(ADDRESS(ROW(),COLUMN()))=TRUNC(INDIRECT(ADDRESS(ROW(),COLUMN())))</formula>
    </cfRule>
  </conditionalFormatting>
  <conditionalFormatting sqref="AN57">
    <cfRule type="expression" dxfId="31" priority="32">
      <formula>INDIRECT(ADDRESS(ROW(),COLUMN()))=TRUNC(INDIRECT(ADDRESS(ROW(),COLUMN())))</formula>
    </cfRule>
  </conditionalFormatting>
  <conditionalFormatting sqref="AN56">
    <cfRule type="expression" dxfId="30" priority="31">
      <formula>INDIRECT(ADDRESS(ROW(),COLUMN()))=TRUNC(INDIRECT(ADDRESS(ROW(),COLUMN())))</formula>
    </cfRule>
  </conditionalFormatting>
  <conditionalFormatting sqref="AO57:AT57">
    <cfRule type="expression" dxfId="29" priority="30">
      <formula>INDIRECT(ADDRESS(ROW(),COLUMN()))=TRUNC(INDIRECT(ADDRESS(ROW(),COLUMN())))</formula>
    </cfRule>
  </conditionalFormatting>
  <conditionalFormatting sqref="AO56:AT56">
    <cfRule type="expression" dxfId="28" priority="29">
      <formula>INDIRECT(ADDRESS(ROW(),COLUMN()))=TRUNC(INDIRECT(ADDRESS(ROW(),COLUMN())))</formula>
    </cfRule>
  </conditionalFormatting>
  <conditionalFormatting sqref="AU57">
    <cfRule type="expression" dxfId="27" priority="28">
      <formula>INDIRECT(ADDRESS(ROW(),COLUMN()))=TRUNC(INDIRECT(ADDRESS(ROW(),COLUMN())))</formula>
    </cfRule>
  </conditionalFormatting>
  <conditionalFormatting sqref="AU56">
    <cfRule type="expression" dxfId="26" priority="27">
      <formula>INDIRECT(ADDRESS(ROW(),COLUMN()))=TRUNC(INDIRECT(ADDRESS(ROW(),COLUMN())))</formula>
    </cfRule>
  </conditionalFormatting>
  <conditionalFormatting sqref="AV57:AW57">
    <cfRule type="expression" dxfId="25" priority="26">
      <formula>INDIRECT(ADDRESS(ROW(),COLUMN()))=TRUNC(INDIRECT(ADDRESS(ROW(),COLUMN())))</formula>
    </cfRule>
  </conditionalFormatting>
  <conditionalFormatting sqref="AV56:AW56">
    <cfRule type="expression" dxfId="24" priority="25">
      <formula>INDIRECT(ADDRESS(ROW(),COLUMN()))=TRUNC(INDIRECT(ADDRESS(ROW(),COLUMN())))</formula>
    </cfRule>
  </conditionalFormatting>
  <conditionalFormatting sqref="AX56:BA57">
    <cfRule type="expression" dxfId="23" priority="24">
      <formula>INDIRECT(ADDRESS(ROW(),COLUMN()))=TRUNC(INDIRECT(ADDRESS(ROW(),COLUMN())))</formula>
    </cfRule>
  </conditionalFormatting>
  <conditionalFormatting sqref="S60">
    <cfRule type="expression" dxfId="22" priority="23">
      <formula>INDIRECT(ADDRESS(ROW(),COLUMN()))=TRUNC(INDIRECT(ADDRESS(ROW(),COLUMN())))</formula>
    </cfRule>
  </conditionalFormatting>
  <conditionalFormatting sqref="S59">
    <cfRule type="expression" dxfId="21" priority="22">
      <formula>INDIRECT(ADDRESS(ROW(),COLUMN()))=TRUNC(INDIRECT(ADDRESS(ROW(),COLUMN())))</formula>
    </cfRule>
  </conditionalFormatting>
  <conditionalFormatting sqref="T60:Y60">
    <cfRule type="expression" dxfId="20" priority="21">
      <formula>INDIRECT(ADDRESS(ROW(),COLUMN()))=TRUNC(INDIRECT(ADDRESS(ROW(),COLUMN())))</formula>
    </cfRule>
  </conditionalFormatting>
  <conditionalFormatting sqref="T59:Y59">
    <cfRule type="expression" dxfId="19" priority="20">
      <formula>INDIRECT(ADDRESS(ROW(),COLUMN()))=TRUNC(INDIRECT(ADDRESS(ROW(),COLUMN())))</formula>
    </cfRule>
  </conditionalFormatting>
  <conditionalFormatting sqref="Z60">
    <cfRule type="expression" dxfId="18" priority="19">
      <formula>INDIRECT(ADDRESS(ROW(),COLUMN()))=TRUNC(INDIRECT(ADDRESS(ROW(),COLUMN())))</formula>
    </cfRule>
  </conditionalFormatting>
  <conditionalFormatting sqref="Z59">
    <cfRule type="expression" dxfId="17" priority="18">
      <formula>INDIRECT(ADDRESS(ROW(),COLUMN()))=TRUNC(INDIRECT(ADDRESS(ROW(),COLUMN())))</formula>
    </cfRule>
  </conditionalFormatting>
  <conditionalFormatting sqref="AA60:AF60">
    <cfRule type="expression" dxfId="16" priority="17">
      <formula>INDIRECT(ADDRESS(ROW(),COLUMN()))=TRUNC(INDIRECT(ADDRESS(ROW(),COLUMN())))</formula>
    </cfRule>
  </conditionalFormatting>
  <conditionalFormatting sqref="AA59:AF59">
    <cfRule type="expression" dxfId="15" priority="16">
      <formula>INDIRECT(ADDRESS(ROW(),COLUMN()))=TRUNC(INDIRECT(ADDRESS(ROW(),COLUMN())))</formula>
    </cfRule>
  </conditionalFormatting>
  <conditionalFormatting sqref="AG60">
    <cfRule type="expression" dxfId="14" priority="15">
      <formula>INDIRECT(ADDRESS(ROW(),COLUMN()))=TRUNC(INDIRECT(ADDRESS(ROW(),COLUMN())))</formula>
    </cfRule>
  </conditionalFormatting>
  <conditionalFormatting sqref="AG59">
    <cfRule type="expression" dxfId="13" priority="14">
      <formula>INDIRECT(ADDRESS(ROW(),COLUMN()))=TRUNC(INDIRECT(ADDRESS(ROW(),COLUMN())))</formula>
    </cfRule>
  </conditionalFormatting>
  <conditionalFormatting sqref="AH60:AM60">
    <cfRule type="expression" dxfId="12" priority="13">
      <formula>INDIRECT(ADDRESS(ROW(),COLUMN()))=TRUNC(INDIRECT(ADDRESS(ROW(),COLUMN())))</formula>
    </cfRule>
  </conditionalFormatting>
  <conditionalFormatting sqref="AH59:AM59">
    <cfRule type="expression" dxfId="11" priority="12">
      <formula>INDIRECT(ADDRESS(ROW(),COLUMN()))=TRUNC(INDIRECT(ADDRESS(ROW(),COLUMN())))</formula>
    </cfRule>
  </conditionalFormatting>
  <conditionalFormatting sqref="AN60">
    <cfRule type="expression" dxfId="10" priority="11">
      <formula>INDIRECT(ADDRESS(ROW(),COLUMN()))=TRUNC(INDIRECT(ADDRESS(ROW(),COLUMN())))</formula>
    </cfRule>
  </conditionalFormatting>
  <conditionalFormatting sqref="AN59">
    <cfRule type="expression" dxfId="9" priority="10">
      <formula>INDIRECT(ADDRESS(ROW(),COLUMN()))=TRUNC(INDIRECT(ADDRESS(ROW(),COLUMN())))</formula>
    </cfRule>
  </conditionalFormatting>
  <conditionalFormatting sqref="AO60:AT60">
    <cfRule type="expression" dxfId="8" priority="9">
      <formula>INDIRECT(ADDRESS(ROW(),COLUMN()))=TRUNC(INDIRECT(ADDRESS(ROW(),COLUMN())))</formula>
    </cfRule>
  </conditionalFormatting>
  <conditionalFormatting sqref="AO59:AT59">
    <cfRule type="expression" dxfId="7" priority="8">
      <formula>INDIRECT(ADDRESS(ROW(),COLUMN()))=TRUNC(INDIRECT(ADDRESS(ROW(),COLUMN())))</formula>
    </cfRule>
  </conditionalFormatting>
  <conditionalFormatting sqref="AU60">
    <cfRule type="expression" dxfId="6" priority="7">
      <formula>INDIRECT(ADDRESS(ROW(),COLUMN()))=TRUNC(INDIRECT(ADDRESS(ROW(),COLUMN())))</formula>
    </cfRule>
  </conditionalFormatting>
  <conditionalFormatting sqref="AU59">
    <cfRule type="expression" dxfId="5" priority="6">
      <formula>INDIRECT(ADDRESS(ROW(),COLUMN()))=TRUNC(INDIRECT(ADDRESS(ROW(),COLUMN())))</formula>
    </cfRule>
  </conditionalFormatting>
  <conditionalFormatting sqref="AV60:AW60">
    <cfRule type="expression" dxfId="4" priority="5">
      <formula>INDIRECT(ADDRESS(ROW(),COLUMN()))=TRUNC(INDIRECT(ADDRESS(ROW(),COLUMN())))</formula>
    </cfRule>
  </conditionalFormatting>
  <conditionalFormatting sqref="AV59:AW59">
    <cfRule type="expression" dxfId="3" priority="4">
      <formula>INDIRECT(ADDRESS(ROW(),COLUMN()))=TRUNC(INDIRECT(ADDRESS(ROW(),COLUMN())))</formula>
    </cfRule>
  </conditionalFormatting>
  <conditionalFormatting sqref="AX59:BA60">
    <cfRule type="expression" dxfId="2" priority="3">
      <formula>INDIRECT(ADDRESS(ROW(),COLUMN()))=TRUNC(INDIRECT(ADDRESS(ROW(),COLUMN())))</formula>
    </cfRule>
  </conditionalFormatting>
  <conditionalFormatting sqref="BC14:BD14">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6">
    <dataValidation type="decimal" allowBlank="1" showInputMessage="1" showErrorMessage="1" error="入力可能範囲　32～40" sqref="AX6" xr:uid="{00000000-0002-0000-0800-000000000000}">
      <formula1>32</formula1>
      <formula2>40</formula2>
    </dataValidation>
    <dataValidation type="list" allowBlank="1" showInputMessage="1" sqref="G22:G60" xr:uid="{00000000-0002-0000-0800-000001000000}">
      <formula1>"A, B, C, D"</formula1>
    </dataValidation>
    <dataValidation type="list" allowBlank="1" showInputMessage="1" showErrorMessage="1" sqref="BB4:BE4" xr:uid="{00000000-0002-0000-0800-000002000000}">
      <formula1>"予定,実績,予定・実績"</formula1>
    </dataValidation>
    <dataValidation type="list" errorStyle="warning" allowBlank="1" showInputMessage="1" error="リストにない場合のみ、入力してください。" sqref="H22:K60" xr:uid="{00000000-0002-0000-0800-000003000000}">
      <formula1>INDIRECT(C22)</formula1>
    </dataValidation>
    <dataValidation type="list" allowBlank="1" showInputMessage="1" showErrorMessage="1" sqref="BB3:BE3" xr:uid="{00000000-0002-0000-0800-000004000000}">
      <formula1>"４週,暦月"</formula1>
    </dataValidation>
    <dataValidation type="list" allowBlank="1" showInputMessage="1" showErrorMessage="1" sqref="AC3" xr:uid="{00000000-0002-0000-0800-000005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認知症デイ</vt:lpstr>
      <vt:lpstr>人員・設備</vt:lpstr>
      <vt:lpstr>運営</vt:lpstr>
      <vt:lpstr>報酬</vt:lpstr>
      <vt:lpstr>認知症対応通所（１枚版）</vt:lpstr>
      <vt:lpstr>シフト記号表（勤務時間帯）</vt:lpstr>
      <vt:lpstr>記入方法</vt:lpstr>
      <vt:lpstr>【記入例】認知症対応型通所</vt:lpstr>
      <vt:lpstr>【記入例】シフト表</vt:lpstr>
      <vt:lpstr>プルダウン・リスト</vt:lpstr>
      <vt:lpstr>運営!Print_Area</vt:lpstr>
      <vt:lpstr>人員・設備!Print_Area</vt:lpstr>
      <vt:lpstr>認知症デイ!Print_Area</vt:lpstr>
      <vt:lpstr>報酬!Print_Area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06071</dc:creator>
  <cp:lastModifiedBy>MSPC577</cp:lastModifiedBy>
  <cp:lastPrinted>2020-06-25T11:19:21Z</cp:lastPrinted>
  <dcterms:created xsi:type="dcterms:W3CDTF">2006-09-25T07:19:22Z</dcterms:created>
  <dcterms:modified xsi:type="dcterms:W3CDTF">2026-05-07T04:16:40Z</dcterms:modified>
</cp:coreProperties>
</file>