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never"/>
  <mc:AlternateContent xmlns:mc="http://schemas.openxmlformats.org/markup-compatibility/2006">
    <mc:Choice Requires="x15">
      <x15ac:absPath xmlns:x15ac="http://schemas.microsoft.com/office/spreadsheetml/2010/11/ac" url="Y:\145　指定班所管事業\040　指導\005　運営状況点検書\R８運営状況点検書\"/>
    </mc:Choice>
  </mc:AlternateContent>
  <xr:revisionPtr revIDLastSave="0" documentId="8_{A586B2F4-F1CB-46E4-B40D-B49C533FBD90}" xr6:coauthVersionLast="47" xr6:coauthVersionMax="47" xr10:uidLastSave="{00000000-0000-0000-0000-000000000000}"/>
  <bookViews>
    <workbookView xWindow="-108" yWindow="-108" windowWidth="23256" windowHeight="13896" firstSheet="1" activeTab="4" xr2:uid="{00000000-000D-0000-FFFF-FFFF00000000}"/>
  </bookViews>
  <sheets>
    <sheet name="認知症対応型共同生活介護" sheetId="1" r:id="rId1"/>
    <sheet name="人員・設備" sheetId="2" r:id="rId2"/>
    <sheet name="運営" sheetId="3" r:id="rId3"/>
    <sheet name="報酬" sheetId="4" r:id="rId4"/>
    <sheet name="勤務形態一覧" sheetId="13" r:id="rId5"/>
    <sheet name="シフト記号表" sheetId="14" r:id="rId6"/>
    <sheet name="記入方法" sheetId="15" r:id="rId7"/>
    <sheet name="勤務形態一覧（記入例）" sheetId="16" r:id="rId8"/>
    <sheet name="シフト記号表（記入例）" sheetId="17" r:id="rId9"/>
  </sheets>
  <externalReferences>
    <externalReference r:id="rId10"/>
    <externalReference r:id="rId11"/>
  </externalReferences>
  <definedNames>
    <definedName name="【記載例】シフト記号">'[1]【記載例】シフト記号表（勤務時間帯）'!$C$6:$C$47</definedName>
    <definedName name="_xlnm.Print_Area" localSheetId="1">人員・設備!$A$1:$AN$106</definedName>
    <definedName name="_xlnm.Print_Area" localSheetId="0">認知症対応型共同生活介護!$A$1:$AN$40</definedName>
    <definedName name="_xlnm.Print_Area" localSheetId="3">報酬!$A$1:$AN$272</definedName>
    <definedName name="シフト記号表">'[2]シフト記号表（勤務時間帯）'!$C$6:$C$47</definedName>
    <definedName name="職種">[2]プルダウン・リスト!$C$14:$L$14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17" l="1"/>
  <c r="T46" i="17"/>
  <c r="R46" i="17"/>
  <c r="X46" i="17" s="1"/>
  <c r="P46" i="17"/>
  <c r="N46" i="17"/>
  <c r="L46" i="17"/>
  <c r="T45" i="17"/>
  <c r="R45" i="17"/>
  <c r="X45" i="17" s="1"/>
  <c r="P45" i="17"/>
  <c r="N45" i="17"/>
  <c r="L45" i="17"/>
  <c r="L47" i="17" s="1"/>
  <c r="D44" i="17"/>
  <c r="T43" i="17"/>
  <c r="R43" i="17"/>
  <c r="X43" i="17" s="1"/>
  <c r="P43" i="17"/>
  <c r="N43" i="17"/>
  <c r="L43" i="17"/>
  <c r="T42" i="17"/>
  <c r="R42" i="17"/>
  <c r="X42" i="17" s="1"/>
  <c r="P42" i="17"/>
  <c r="N42" i="17"/>
  <c r="L42" i="17"/>
  <c r="D41" i="17"/>
  <c r="P40" i="17"/>
  <c r="T40" i="17" s="1"/>
  <c r="N40" i="17"/>
  <c r="L40" i="17"/>
  <c r="P39" i="17"/>
  <c r="T39" i="17" s="1"/>
  <c r="N39" i="17"/>
  <c r="L39" i="17"/>
  <c r="D38" i="17"/>
  <c r="D37" i="17"/>
  <c r="D36" i="17"/>
  <c r="D35" i="17"/>
  <c r="D34" i="17"/>
  <c r="D33" i="17"/>
  <c r="D32" i="17"/>
  <c r="D31" i="17"/>
  <c r="D30" i="17"/>
  <c r="D29" i="17"/>
  <c r="D28" i="17"/>
  <c r="D27" i="17"/>
  <c r="D26" i="17"/>
  <c r="D25" i="17"/>
  <c r="D24" i="17"/>
  <c r="D23" i="17"/>
  <c r="T22" i="17"/>
  <c r="R22" i="17"/>
  <c r="X22" i="17" s="1"/>
  <c r="Z22" i="17" s="1"/>
  <c r="P22" i="17"/>
  <c r="N22" i="17"/>
  <c r="L22" i="17"/>
  <c r="D22" i="17"/>
  <c r="T21" i="17"/>
  <c r="R21" i="17"/>
  <c r="X21" i="17" s="1"/>
  <c r="Z21" i="17" s="1"/>
  <c r="P21" i="17"/>
  <c r="N21" i="17"/>
  <c r="L21" i="17"/>
  <c r="D21" i="17"/>
  <c r="T20" i="17"/>
  <c r="R20" i="17"/>
  <c r="X20" i="17" s="1"/>
  <c r="P20" i="17"/>
  <c r="N20" i="17"/>
  <c r="L20" i="17"/>
  <c r="D20" i="17"/>
  <c r="T19" i="17"/>
  <c r="R19" i="17"/>
  <c r="X19" i="17" s="1"/>
  <c r="P19" i="17"/>
  <c r="N19" i="17"/>
  <c r="L19" i="17"/>
  <c r="D19" i="17"/>
  <c r="T18" i="17"/>
  <c r="R18" i="17"/>
  <c r="X18" i="17" s="1"/>
  <c r="P18" i="17"/>
  <c r="N18" i="17"/>
  <c r="L18" i="17"/>
  <c r="D18" i="17"/>
  <c r="T17" i="17"/>
  <c r="R17" i="17"/>
  <c r="X17" i="17" s="1"/>
  <c r="P17" i="17"/>
  <c r="N17" i="17"/>
  <c r="L17" i="17"/>
  <c r="D17" i="17"/>
  <c r="T16" i="17"/>
  <c r="R16" i="17"/>
  <c r="X16" i="17" s="1"/>
  <c r="Z16" i="17" s="1"/>
  <c r="P16" i="17"/>
  <c r="N16" i="17"/>
  <c r="L16" i="17"/>
  <c r="D16" i="17"/>
  <c r="P15" i="17"/>
  <c r="T15" i="17" s="1"/>
  <c r="N15" i="17"/>
  <c r="R15" i="17" s="1"/>
  <c r="L15" i="17"/>
  <c r="D15" i="17"/>
  <c r="P14" i="17"/>
  <c r="T14" i="17" s="1"/>
  <c r="N14" i="17"/>
  <c r="R14" i="17" s="1"/>
  <c r="X14" i="17" s="1"/>
  <c r="Z14" i="17" s="1"/>
  <c r="L14" i="17"/>
  <c r="D14" i="17"/>
  <c r="P13" i="17"/>
  <c r="T13" i="17" s="1"/>
  <c r="N13" i="17"/>
  <c r="L13" i="17"/>
  <c r="D13" i="17"/>
  <c r="P12" i="17"/>
  <c r="T12" i="17" s="1"/>
  <c r="N12" i="17"/>
  <c r="L12" i="17"/>
  <c r="D12" i="17"/>
  <c r="P11" i="17"/>
  <c r="T11" i="17" s="1"/>
  <c r="N11" i="17"/>
  <c r="R11" i="17" s="1"/>
  <c r="L11" i="17"/>
  <c r="D11" i="17"/>
  <c r="P10" i="17"/>
  <c r="T10" i="17" s="1"/>
  <c r="N10" i="17"/>
  <c r="L10" i="17"/>
  <c r="D10" i="17"/>
  <c r="P9" i="17"/>
  <c r="T9" i="17" s="1"/>
  <c r="N9" i="17"/>
  <c r="L9" i="17"/>
  <c r="D9" i="17"/>
  <c r="P8" i="17"/>
  <c r="T8" i="17" s="1"/>
  <c r="N8" i="17"/>
  <c r="L8" i="17"/>
  <c r="D8" i="17"/>
  <c r="P7" i="17"/>
  <c r="T7" i="17" s="1"/>
  <c r="N7" i="17"/>
  <c r="R7" i="17" s="1"/>
  <c r="L7" i="17"/>
  <c r="D7" i="17"/>
  <c r="P6" i="17"/>
  <c r="T6" i="17" s="1"/>
  <c r="N6" i="17"/>
  <c r="L6" i="17"/>
  <c r="D6" i="17"/>
  <c r="AY68" i="16"/>
  <c r="AX68" i="16"/>
  <c r="AW68" i="16"/>
  <c r="AV68" i="16"/>
  <c r="AU68" i="16"/>
  <c r="AT68" i="16"/>
  <c r="AS68" i="16"/>
  <c r="AR68" i="16"/>
  <c r="AQ68" i="16"/>
  <c r="AP68" i="16"/>
  <c r="AO68" i="16"/>
  <c r="AN68" i="16"/>
  <c r="AM68" i="16"/>
  <c r="AL68" i="16"/>
  <c r="AK68" i="16"/>
  <c r="AJ68" i="16"/>
  <c r="AI68" i="16"/>
  <c r="AH68" i="16"/>
  <c r="AG68" i="16"/>
  <c r="AF68" i="16"/>
  <c r="AE68" i="16"/>
  <c r="AD68" i="16"/>
  <c r="AC68" i="16"/>
  <c r="AB68" i="16"/>
  <c r="AA68" i="16"/>
  <c r="Z68" i="16"/>
  <c r="Y68" i="16"/>
  <c r="X68" i="16"/>
  <c r="W68" i="16"/>
  <c r="V68" i="16"/>
  <c r="U68" i="16"/>
  <c r="G68" i="16"/>
  <c r="AY67" i="16"/>
  <c r="AX67" i="16"/>
  <c r="AW67" i="16"/>
  <c r="AV67" i="16"/>
  <c r="AU67" i="16"/>
  <c r="AT67" i="16"/>
  <c r="AS67" i="16"/>
  <c r="AR67" i="16"/>
  <c r="AQ67" i="16"/>
  <c r="AP67" i="16"/>
  <c r="AO67" i="16"/>
  <c r="AN67" i="16"/>
  <c r="AM67" i="16"/>
  <c r="AL67" i="16"/>
  <c r="AK67" i="16"/>
  <c r="AJ67" i="16"/>
  <c r="AI67" i="16"/>
  <c r="AH67" i="16"/>
  <c r="AG67" i="16"/>
  <c r="AF67" i="16"/>
  <c r="AE67" i="16"/>
  <c r="AD67" i="16"/>
  <c r="AC67" i="16"/>
  <c r="AB67" i="16"/>
  <c r="AA67" i="16"/>
  <c r="Z67" i="16"/>
  <c r="Y67" i="16"/>
  <c r="X67" i="16"/>
  <c r="W67" i="16"/>
  <c r="V67" i="16"/>
  <c r="U67" i="16"/>
  <c r="F67" i="16"/>
  <c r="AY65" i="16"/>
  <c r="AX65" i="16"/>
  <c r="AW65" i="16"/>
  <c r="AV65" i="16"/>
  <c r="AU65" i="16"/>
  <c r="AT65" i="16"/>
  <c r="AS65" i="16"/>
  <c r="AR65" i="16"/>
  <c r="AQ65" i="16"/>
  <c r="AP65" i="16"/>
  <c r="AO65" i="16"/>
  <c r="AN65" i="16"/>
  <c r="AM65" i="16"/>
  <c r="AL65" i="16"/>
  <c r="AK65" i="16"/>
  <c r="AJ65" i="16"/>
  <c r="AI65" i="16"/>
  <c r="AH65" i="16"/>
  <c r="AG65" i="16"/>
  <c r="AF65" i="16"/>
  <c r="AE65" i="16"/>
  <c r="AD65" i="16"/>
  <c r="AC65" i="16"/>
  <c r="AB65" i="16"/>
  <c r="AA65" i="16"/>
  <c r="Z65" i="16"/>
  <c r="Y65" i="16"/>
  <c r="X65" i="16"/>
  <c r="W65" i="16"/>
  <c r="V65" i="16"/>
  <c r="U65" i="16"/>
  <c r="G65" i="16"/>
  <c r="AY64" i="16"/>
  <c r="AX64" i="16"/>
  <c r="AW64" i="16"/>
  <c r="AV64" i="16"/>
  <c r="AU64" i="16"/>
  <c r="AT64" i="16"/>
  <c r="AS64" i="16"/>
  <c r="AR64" i="16"/>
  <c r="AQ64" i="16"/>
  <c r="AP64" i="16"/>
  <c r="AO64" i="16"/>
  <c r="AN64" i="16"/>
  <c r="AM64" i="16"/>
  <c r="AL64" i="16"/>
  <c r="AK64" i="16"/>
  <c r="AJ64" i="16"/>
  <c r="AI64" i="16"/>
  <c r="AH64" i="16"/>
  <c r="AG64" i="16"/>
  <c r="AF64" i="16"/>
  <c r="AE64" i="16"/>
  <c r="AD64" i="16"/>
  <c r="AC64" i="16"/>
  <c r="AB64" i="16"/>
  <c r="AA64" i="16"/>
  <c r="Z64" i="16"/>
  <c r="Y64" i="16"/>
  <c r="X64" i="16"/>
  <c r="W64" i="16"/>
  <c r="V64" i="16"/>
  <c r="U64" i="16"/>
  <c r="F64" i="16"/>
  <c r="AY62" i="16"/>
  <c r="AX62" i="16"/>
  <c r="AW62" i="16"/>
  <c r="AV62" i="16"/>
  <c r="AU62" i="16"/>
  <c r="AT62" i="16"/>
  <c r="AS62" i="16"/>
  <c r="AR62" i="16"/>
  <c r="AQ62" i="16"/>
  <c r="AP62" i="16"/>
  <c r="AO62" i="16"/>
  <c r="AN62" i="16"/>
  <c r="AM62" i="16"/>
  <c r="AL62" i="16"/>
  <c r="AK62" i="16"/>
  <c r="AJ62" i="16"/>
  <c r="AI62" i="16"/>
  <c r="AH62" i="16"/>
  <c r="AG62" i="16"/>
  <c r="AF62" i="16"/>
  <c r="AE62" i="16"/>
  <c r="AD62" i="16"/>
  <c r="AC62" i="16"/>
  <c r="AB62" i="16"/>
  <c r="AA62" i="16"/>
  <c r="Z62" i="16"/>
  <c r="Y62" i="16"/>
  <c r="X62" i="16"/>
  <c r="W62" i="16"/>
  <c r="V62" i="16"/>
  <c r="U62" i="16"/>
  <c r="G62" i="16"/>
  <c r="AY61" i="16"/>
  <c r="AX61" i="16"/>
  <c r="AW61" i="16"/>
  <c r="AV61" i="16"/>
  <c r="AU61" i="16"/>
  <c r="AT61" i="16"/>
  <c r="AS61" i="16"/>
  <c r="AR61" i="16"/>
  <c r="AQ61" i="16"/>
  <c r="AP61" i="16"/>
  <c r="AO61" i="16"/>
  <c r="AN61" i="16"/>
  <c r="AM61" i="16"/>
  <c r="AL61" i="16"/>
  <c r="AK61" i="16"/>
  <c r="AJ61" i="16"/>
  <c r="AI61" i="16"/>
  <c r="AH61" i="16"/>
  <c r="AG61" i="16"/>
  <c r="AF61" i="16"/>
  <c r="AE61" i="16"/>
  <c r="AD61" i="16"/>
  <c r="AC61" i="16"/>
  <c r="AB61" i="16"/>
  <c r="AA61" i="16"/>
  <c r="Z61" i="16"/>
  <c r="Y61" i="16"/>
  <c r="X61" i="16"/>
  <c r="W61" i="16"/>
  <c r="V61" i="16"/>
  <c r="U61" i="16"/>
  <c r="F61" i="16"/>
  <c r="AY59" i="16"/>
  <c r="AX59" i="16"/>
  <c r="AW59" i="16"/>
  <c r="AV59" i="16"/>
  <c r="AU59" i="16"/>
  <c r="AT59" i="16"/>
  <c r="AS59" i="16"/>
  <c r="AR59" i="16"/>
  <c r="AQ59" i="16"/>
  <c r="AP59" i="16"/>
  <c r="AO59" i="16"/>
  <c r="AN59" i="16"/>
  <c r="AM59" i="16"/>
  <c r="AL59" i="16"/>
  <c r="AK59" i="16"/>
  <c r="AJ59" i="16"/>
  <c r="AI59" i="16"/>
  <c r="AH59" i="16"/>
  <c r="AG59" i="16"/>
  <c r="AF59" i="16"/>
  <c r="AE59" i="16"/>
  <c r="AD59" i="16"/>
  <c r="AC59" i="16"/>
  <c r="AB59" i="16"/>
  <c r="AA59" i="16"/>
  <c r="Z59" i="16"/>
  <c r="Y59" i="16"/>
  <c r="X59" i="16"/>
  <c r="W59" i="16"/>
  <c r="V59" i="16"/>
  <c r="U59" i="16"/>
  <c r="G59" i="16"/>
  <c r="AY58" i="16"/>
  <c r="AX58" i="16"/>
  <c r="AW58" i="16"/>
  <c r="AV58" i="16"/>
  <c r="AU58" i="16"/>
  <c r="AT58" i="16"/>
  <c r="AS58" i="16"/>
  <c r="AR58" i="16"/>
  <c r="AQ58" i="16"/>
  <c r="AP58" i="16"/>
  <c r="AO58" i="16"/>
  <c r="AN58" i="16"/>
  <c r="AM58" i="16"/>
  <c r="AL58" i="16"/>
  <c r="AK58" i="16"/>
  <c r="AJ58" i="16"/>
  <c r="AI58" i="16"/>
  <c r="AH58" i="16"/>
  <c r="AG58" i="16"/>
  <c r="AF58" i="16"/>
  <c r="AE58" i="16"/>
  <c r="AD58" i="16"/>
  <c r="AC58" i="16"/>
  <c r="AB58" i="16"/>
  <c r="AA58" i="16"/>
  <c r="Z58" i="16"/>
  <c r="Y58" i="16"/>
  <c r="X58" i="16"/>
  <c r="W58" i="16"/>
  <c r="V58" i="16"/>
  <c r="U58" i="16"/>
  <c r="F58" i="16"/>
  <c r="AY56" i="16"/>
  <c r="AX56" i="16"/>
  <c r="AW56" i="16"/>
  <c r="AV56" i="16"/>
  <c r="AU56" i="16"/>
  <c r="AT56" i="16"/>
  <c r="AS56" i="16"/>
  <c r="AR56" i="16"/>
  <c r="AQ56" i="16"/>
  <c r="AP56" i="16"/>
  <c r="AO56" i="16"/>
  <c r="AN56" i="16"/>
  <c r="AM56" i="16"/>
  <c r="AL56" i="16"/>
  <c r="AK56" i="16"/>
  <c r="AJ56" i="16"/>
  <c r="AI56" i="16"/>
  <c r="AH56" i="16"/>
  <c r="AG56" i="16"/>
  <c r="AF56" i="16"/>
  <c r="AE56" i="16"/>
  <c r="AD56" i="16"/>
  <c r="AC56" i="16"/>
  <c r="AB56" i="16"/>
  <c r="AA56" i="16"/>
  <c r="Z56" i="16"/>
  <c r="Y56" i="16"/>
  <c r="X56" i="16"/>
  <c r="W56" i="16"/>
  <c r="V56" i="16"/>
  <c r="U56" i="16"/>
  <c r="G56" i="16"/>
  <c r="AY55" i="16"/>
  <c r="AX55" i="16"/>
  <c r="AW55" i="16"/>
  <c r="AV55" i="16"/>
  <c r="AU55" i="16"/>
  <c r="AT55" i="16"/>
  <c r="AS55" i="16"/>
  <c r="AR55" i="16"/>
  <c r="AQ55" i="16"/>
  <c r="AP55" i="16"/>
  <c r="AO55" i="16"/>
  <c r="AN55" i="16"/>
  <c r="AM55" i="16"/>
  <c r="AL55" i="16"/>
  <c r="AK55" i="16"/>
  <c r="AJ55" i="16"/>
  <c r="AI55" i="16"/>
  <c r="AH55" i="16"/>
  <c r="AG55" i="16"/>
  <c r="AF55" i="16"/>
  <c r="AE55" i="16"/>
  <c r="AD55" i="16"/>
  <c r="AC55" i="16"/>
  <c r="AB55" i="16"/>
  <c r="AA55" i="16"/>
  <c r="Z55" i="16"/>
  <c r="Y55" i="16"/>
  <c r="X55" i="16"/>
  <c r="W55" i="16"/>
  <c r="V55" i="16"/>
  <c r="U55" i="16"/>
  <c r="F55" i="16"/>
  <c r="AY53" i="16"/>
  <c r="AX53" i="16"/>
  <c r="AW53" i="16"/>
  <c r="AV53" i="16"/>
  <c r="AU53" i="16"/>
  <c r="AT53" i="16"/>
  <c r="AS53" i="16"/>
  <c r="AR53" i="16"/>
  <c r="AQ53" i="16"/>
  <c r="AP53" i="16"/>
  <c r="AO53" i="16"/>
  <c r="AN53" i="16"/>
  <c r="AM53" i="16"/>
  <c r="AL53" i="16"/>
  <c r="AK53" i="16"/>
  <c r="AJ53" i="16"/>
  <c r="AI53" i="16"/>
  <c r="AH53" i="16"/>
  <c r="AG53" i="16"/>
  <c r="AF53" i="16"/>
  <c r="AE53" i="16"/>
  <c r="AD53" i="16"/>
  <c r="AC53" i="16"/>
  <c r="AB53" i="16"/>
  <c r="AA53" i="16"/>
  <c r="Z53" i="16"/>
  <c r="Y53" i="16"/>
  <c r="X53" i="16"/>
  <c r="W53" i="16"/>
  <c r="V53" i="16"/>
  <c r="U53" i="16"/>
  <c r="G53" i="16"/>
  <c r="AY52" i="16"/>
  <c r="AX52" i="16"/>
  <c r="AW52" i="16"/>
  <c r="AV52" i="16"/>
  <c r="AU52" i="16"/>
  <c r="AT52" i="16"/>
  <c r="AS52" i="16"/>
  <c r="AR52" i="16"/>
  <c r="AQ52" i="16"/>
  <c r="AP52" i="16"/>
  <c r="AO52" i="16"/>
  <c r="AN52" i="16"/>
  <c r="AM52" i="16"/>
  <c r="AL52" i="16"/>
  <c r="AK52" i="16"/>
  <c r="AJ52" i="16"/>
  <c r="AI52" i="16"/>
  <c r="AH52" i="16"/>
  <c r="AG52" i="16"/>
  <c r="AF52" i="16"/>
  <c r="AE52" i="16"/>
  <c r="AD52" i="16"/>
  <c r="AC52" i="16"/>
  <c r="AB52" i="16"/>
  <c r="AA52" i="16"/>
  <c r="Z52" i="16"/>
  <c r="Y52" i="16"/>
  <c r="X52" i="16"/>
  <c r="W52" i="16"/>
  <c r="V52" i="16"/>
  <c r="U52" i="16"/>
  <c r="F52" i="16"/>
  <c r="AY50" i="16"/>
  <c r="AX50" i="16"/>
  <c r="AW50" i="16"/>
  <c r="AV50" i="16"/>
  <c r="AU50" i="16"/>
  <c r="AT50" i="16"/>
  <c r="AS50" i="16"/>
  <c r="AR50" i="16"/>
  <c r="AQ50" i="16"/>
  <c r="AP50" i="16"/>
  <c r="AO50" i="16"/>
  <c r="AN50" i="16"/>
  <c r="AM50" i="16"/>
  <c r="AL50" i="16"/>
  <c r="AK50" i="16"/>
  <c r="AJ50" i="16"/>
  <c r="AI50" i="16"/>
  <c r="AH50" i="16"/>
  <c r="AG50" i="16"/>
  <c r="AF50" i="16"/>
  <c r="AE50" i="16"/>
  <c r="AD50" i="16"/>
  <c r="AC50" i="16"/>
  <c r="AB50" i="16"/>
  <c r="AA50" i="16"/>
  <c r="Z50" i="16"/>
  <c r="Y50" i="16"/>
  <c r="X50" i="16"/>
  <c r="W50" i="16"/>
  <c r="V50" i="16"/>
  <c r="U50" i="16"/>
  <c r="G50" i="16"/>
  <c r="AY49" i="16"/>
  <c r="AX49" i="16"/>
  <c r="AW49" i="16"/>
  <c r="AV49" i="16"/>
  <c r="AU49" i="16"/>
  <c r="AT49" i="16"/>
  <c r="AS49" i="16"/>
  <c r="AR49" i="16"/>
  <c r="AQ49" i="16"/>
  <c r="AP49" i="16"/>
  <c r="AO49" i="16"/>
  <c r="AN49" i="16"/>
  <c r="AM49" i="16"/>
  <c r="AL49" i="16"/>
  <c r="AK49" i="16"/>
  <c r="AJ49" i="16"/>
  <c r="AI49" i="16"/>
  <c r="AH49" i="16"/>
  <c r="AG49" i="16"/>
  <c r="AF49" i="16"/>
  <c r="AE49" i="16"/>
  <c r="AD49" i="16"/>
  <c r="AC49" i="16"/>
  <c r="AB49" i="16"/>
  <c r="AA49" i="16"/>
  <c r="Z49" i="16"/>
  <c r="Y49" i="16"/>
  <c r="X49" i="16"/>
  <c r="W49" i="16"/>
  <c r="V49" i="16"/>
  <c r="U49" i="16"/>
  <c r="F49" i="16"/>
  <c r="AY47" i="16"/>
  <c r="AX47" i="16"/>
  <c r="AW47" i="16"/>
  <c r="AV47" i="16"/>
  <c r="AU47" i="16"/>
  <c r="AT47" i="16"/>
  <c r="AS47" i="16"/>
  <c r="AR47" i="16"/>
  <c r="AQ47" i="16"/>
  <c r="AP47" i="16"/>
  <c r="AO47" i="16"/>
  <c r="AN47" i="16"/>
  <c r="AM47" i="16"/>
  <c r="AL47" i="16"/>
  <c r="AK47" i="16"/>
  <c r="AJ47" i="16"/>
  <c r="AI47" i="16"/>
  <c r="AH47" i="16"/>
  <c r="AG47" i="16"/>
  <c r="AF47" i="16"/>
  <c r="AE47" i="16"/>
  <c r="AD47" i="16"/>
  <c r="AC47" i="16"/>
  <c r="AB47" i="16"/>
  <c r="AA47" i="16"/>
  <c r="Z47" i="16"/>
  <c r="Y47" i="16"/>
  <c r="X47" i="16"/>
  <c r="W47" i="16"/>
  <c r="V47" i="16"/>
  <c r="U47" i="16"/>
  <c r="G47" i="16"/>
  <c r="AY46" i="16"/>
  <c r="AX46" i="16"/>
  <c r="AW46" i="16"/>
  <c r="AV46" i="16"/>
  <c r="AU46" i="16"/>
  <c r="AT46" i="16"/>
  <c r="AS46" i="16"/>
  <c r="AR46" i="16"/>
  <c r="AQ46" i="16"/>
  <c r="AP46" i="16"/>
  <c r="AO46" i="16"/>
  <c r="AN46" i="16"/>
  <c r="AM46" i="16"/>
  <c r="AL46" i="16"/>
  <c r="AK46" i="16"/>
  <c r="AJ46" i="16"/>
  <c r="AI46" i="16"/>
  <c r="AH46" i="16"/>
  <c r="AG46" i="16"/>
  <c r="AF46" i="16"/>
  <c r="AE46" i="16"/>
  <c r="AD46" i="16"/>
  <c r="AC46" i="16"/>
  <c r="AB46" i="16"/>
  <c r="AA46" i="16"/>
  <c r="Z46" i="16"/>
  <c r="Y46" i="16"/>
  <c r="X46" i="16"/>
  <c r="W46" i="16"/>
  <c r="V46" i="16"/>
  <c r="U46" i="16"/>
  <c r="F46" i="16"/>
  <c r="AY44" i="16"/>
  <c r="AX44" i="16"/>
  <c r="AW44" i="16"/>
  <c r="AV44" i="16"/>
  <c r="AU44" i="16"/>
  <c r="AT44" i="16"/>
  <c r="AS44" i="16"/>
  <c r="AR44" i="16"/>
  <c r="AQ44" i="16"/>
  <c r="AP44" i="16"/>
  <c r="AO44" i="16"/>
  <c r="AN44" i="16"/>
  <c r="AM44" i="16"/>
  <c r="AL44" i="16"/>
  <c r="AK44" i="16"/>
  <c r="AJ44" i="16"/>
  <c r="AI44" i="16"/>
  <c r="AH44" i="16"/>
  <c r="AG44" i="16"/>
  <c r="AF44" i="16"/>
  <c r="AE44" i="16"/>
  <c r="AD44" i="16"/>
  <c r="AC44" i="16"/>
  <c r="AB44" i="16"/>
  <c r="AA44" i="16"/>
  <c r="Z44" i="16"/>
  <c r="Y44" i="16"/>
  <c r="X44" i="16"/>
  <c r="W44" i="16"/>
  <c r="V44" i="16"/>
  <c r="U44" i="16"/>
  <c r="G44" i="16"/>
  <c r="AY43" i="16"/>
  <c r="AX43" i="16"/>
  <c r="AW43" i="16"/>
  <c r="AV43" i="16"/>
  <c r="AU43" i="16"/>
  <c r="AT43" i="16"/>
  <c r="AS43" i="16"/>
  <c r="AR43" i="16"/>
  <c r="AQ43" i="16"/>
  <c r="AP43" i="16"/>
  <c r="AO43" i="16"/>
  <c r="AN43" i="16"/>
  <c r="AM43" i="16"/>
  <c r="AL43" i="16"/>
  <c r="AK43" i="16"/>
  <c r="AJ43" i="16"/>
  <c r="AI43" i="16"/>
  <c r="AH43" i="16"/>
  <c r="AG43" i="16"/>
  <c r="AF43" i="16"/>
  <c r="AE43" i="16"/>
  <c r="AD43" i="16"/>
  <c r="AC43" i="16"/>
  <c r="AB43" i="16"/>
  <c r="AA43" i="16"/>
  <c r="Z43" i="16"/>
  <c r="Y43" i="16"/>
  <c r="X43" i="16"/>
  <c r="W43" i="16"/>
  <c r="V43" i="16"/>
  <c r="U43" i="16"/>
  <c r="F43" i="16"/>
  <c r="AY41" i="16"/>
  <c r="AX41" i="16"/>
  <c r="AW41" i="16"/>
  <c r="AV41" i="16"/>
  <c r="AU41" i="16"/>
  <c r="AT41" i="16"/>
  <c r="AS41" i="16"/>
  <c r="AR41" i="16"/>
  <c r="AQ41" i="16"/>
  <c r="AP41" i="16"/>
  <c r="AO41" i="16"/>
  <c r="AN41" i="16"/>
  <c r="AM41" i="16"/>
  <c r="AL41" i="16"/>
  <c r="AK41" i="16"/>
  <c r="AJ41" i="16"/>
  <c r="AI41" i="16"/>
  <c r="AH41" i="16"/>
  <c r="AG41" i="16"/>
  <c r="AF41" i="16"/>
  <c r="AE41" i="16"/>
  <c r="AD41" i="16"/>
  <c r="AC41" i="16"/>
  <c r="AB41" i="16"/>
  <c r="AA41" i="16"/>
  <c r="Z41" i="16"/>
  <c r="Y41" i="16"/>
  <c r="X41" i="16"/>
  <c r="W41" i="16"/>
  <c r="V41" i="16"/>
  <c r="U41" i="16"/>
  <c r="G41" i="16"/>
  <c r="AY40" i="16"/>
  <c r="AX40" i="16"/>
  <c r="AW40" i="16"/>
  <c r="AV40" i="16"/>
  <c r="AU40" i="16"/>
  <c r="AT40" i="16"/>
  <c r="AS40" i="16"/>
  <c r="AR40" i="16"/>
  <c r="AQ40" i="16"/>
  <c r="AP40" i="16"/>
  <c r="AO40" i="16"/>
  <c r="AN40" i="16"/>
  <c r="AM40" i="16"/>
  <c r="AL40" i="16"/>
  <c r="AK40" i="16"/>
  <c r="AJ40" i="16"/>
  <c r="AI40" i="16"/>
  <c r="AH40" i="16"/>
  <c r="AG40" i="16"/>
  <c r="AF40" i="16"/>
  <c r="AE40" i="16"/>
  <c r="AD40" i="16"/>
  <c r="AC40" i="16"/>
  <c r="AB40" i="16"/>
  <c r="AA40" i="16"/>
  <c r="Z40" i="16"/>
  <c r="Y40" i="16"/>
  <c r="X40" i="16"/>
  <c r="W40" i="16"/>
  <c r="V40" i="16"/>
  <c r="U40" i="16"/>
  <c r="F40" i="16"/>
  <c r="AY38" i="16"/>
  <c r="AX38" i="16"/>
  <c r="AW38" i="16"/>
  <c r="AV38" i="16"/>
  <c r="AU38" i="16"/>
  <c r="AT38" i="16"/>
  <c r="AS38" i="16"/>
  <c r="AR38" i="16"/>
  <c r="AQ38" i="16"/>
  <c r="AP38" i="16"/>
  <c r="AO38" i="16"/>
  <c r="AN38" i="16"/>
  <c r="AM38" i="16"/>
  <c r="AL38" i="16"/>
  <c r="AK38" i="16"/>
  <c r="AJ38" i="16"/>
  <c r="AI38" i="16"/>
  <c r="AH38" i="16"/>
  <c r="AG38" i="16"/>
  <c r="AF38" i="16"/>
  <c r="AE38" i="16"/>
  <c r="AD38" i="16"/>
  <c r="AC38" i="16"/>
  <c r="AB38" i="16"/>
  <c r="AA38" i="16"/>
  <c r="Z38" i="16"/>
  <c r="Y38" i="16"/>
  <c r="X38" i="16"/>
  <c r="W38" i="16"/>
  <c r="V38" i="16"/>
  <c r="U38" i="16"/>
  <c r="G38" i="16"/>
  <c r="AY37" i="16"/>
  <c r="AX37" i="16"/>
  <c r="AW37" i="16"/>
  <c r="AV37" i="16"/>
  <c r="AU37" i="16"/>
  <c r="AT37" i="16"/>
  <c r="AS37" i="16"/>
  <c r="AR37" i="16"/>
  <c r="AQ37" i="16"/>
  <c r="AP37" i="16"/>
  <c r="AO37" i="16"/>
  <c r="AN37" i="16"/>
  <c r="AM37" i="16"/>
  <c r="AL37" i="16"/>
  <c r="AK37" i="16"/>
  <c r="AJ37" i="16"/>
  <c r="AI37" i="16"/>
  <c r="AH37" i="16"/>
  <c r="AG37" i="16"/>
  <c r="AF37" i="16"/>
  <c r="AE37" i="16"/>
  <c r="AD37" i="16"/>
  <c r="AC37" i="16"/>
  <c r="AB37" i="16"/>
  <c r="AA37" i="16"/>
  <c r="Z37" i="16"/>
  <c r="Y37" i="16"/>
  <c r="X37" i="16"/>
  <c r="W37" i="16"/>
  <c r="V37" i="16"/>
  <c r="U37" i="16"/>
  <c r="F37" i="16"/>
  <c r="AY35" i="16"/>
  <c r="AX35" i="16"/>
  <c r="AW35" i="16"/>
  <c r="AV35" i="16"/>
  <c r="AU35" i="16"/>
  <c r="AT35" i="16"/>
  <c r="AS35" i="16"/>
  <c r="AR35" i="16"/>
  <c r="AQ35" i="16"/>
  <c r="AP35" i="16"/>
  <c r="AO35" i="16"/>
  <c r="AN35" i="16"/>
  <c r="AM35" i="16"/>
  <c r="AL35" i="16"/>
  <c r="AK35" i="16"/>
  <c r="AJ35" i="16"/>
  <c r="AI35" i="16"/>
  <c r="AH35" i="16"/>
  <c r="AG35" i="16"/>
  <c r="AF35" i="16"/>
  <c r="AE35" i="16"/>
  <c r="AD35" i="16"/>
  <c r="AC35" i="16"/>
  <c r="AB35" i="16"/>
  <c r="AA35" i="16"/>
  <c r="Z35" i="16"/>
  <c r="Y35" i="16"/>
  <c r="X35" i="16"/>
  <c r="W35" i="16"/>
  <c r="V35" i="16"/>
  <c r="U35" i="16"/>
  <c r="G35" i="16"/>
  <c r="AY34" i="16"/>
  <c r="AX34" i="16"/>
  <c r="AW34" i="16"/>
  <c r="AV34" i="16"/>
  <c r="AU34" i="16"/>
  <c r="AT34" i="16"/>
  <c r="AS34" i="16"/>
  <c r="AR34" i="16"/>
  <c r="AQ34" i="16"/>
  <c r="AP34" i="16"/>
  <c r="AO34" i="16"/>
  <c r="AN34" i="16"/>
  <c r="AM34" i="16"/>
  <c r="AL34" i="16"/>
  <c r="AK34" i="16"/>
  <c r="AJ34" i="16"/>
  <c r="AI34" i="16"/>
  <c r="AH34" i="16"/>
  <c r="AG34" i="16"/>
  <c r="AF34" i="16"/>
  <c r="AE34" i="16"/>
  <c r="AD34" i="16"/>
  <c r="AC34" i="16"/>
  <c r="AB34" i="16"/>
  <c r="AA34" i="16"/>
  <c r="Z34" i="16"/>
  <c r="Y34" i="16"/>
  <c r="X34" i="16"/>
  <c r="W34" i="16"/>
  <c r="V34" i="16"/>
  <c r="U34" i="16"/>
  <c r="F34" i="16"/>
  <c r="AY32" i="16"/>
  <c r="AX32" i="16"/>
  <c r="AW32" i="16"/>
  <c r="AV32" i="16"/>
  <c r="AU32" i="16"/>
  <c r="AT32" i="16"/>
  <c r="AS32" i="16"/>
  <c r="AR32" i="16"/>
  <c r="AQ32" i="16"/>
  <c r="AP32" i="16"/>
  <c r="AO32" i="16"/>
  <c r="AN32" i="16"/>
  <c r="AM32" i="16"/>
  <c r="AL32" i="16"/>
  <c r="AK32" i="16"/>
  <c r="AJ32" i="16"/>
  <c r="AI32" i="16"/>
  <c r="AH32" i="16"/>
  <c r="AG32" i="16"/>
  <c r="AF32" i="16"/>
  <c r="AE32" i="16"/>
  <c r="AD32" i="16"/>
  <c r="AC32" i="16"/>
  <c r="AB32" i="16"/>
  <c r="AA32" i="16"/>
  <c r="Z32" i="16"/>
  <c r="Y32" i="16"/>
  <c r="X32" i="16"/>
  <c r="W32" i="16"/>
  <c r="V32" i="16"/>
  <c r="U32" i="16"/>
  <c r="G32" i="16"/>
  <c r="AY31" i="16"/>
  <c r="AX31" i="16"/>
  <c r="AW31" i="16"/>
  <c r="AV31" i="16"/>
  <c r="AU31" i="16"/>
  <c r="AT31" i="16"/>
  <c r="AS31" i="16"/>
  <c r="AR31" i="16"/>
  <c r="AQ31" i="16"/>
  <c r="AP31" i="16"/>
  <c r="AO31" i="16"/>
  <c r="AN31" i="16"/>
  <c r="AM31" i="16"/>
  <c r="AL31" i="16"/>
  <c r="AK31" i="16"/>
  <c r="AJ31" i="16"/>
  <c r="AI31" i="16"/>
  <c r="AH31" i="16"/>
  <c r="AG31" i="16"/>
  <c r="AF31" i="16"/>
  <c r="AE31" i="16"/>
  <c r="AD31" i="16"/>
  <c r="AC31" i="16"/>
  <c r="AB31" i="16"/>
  <c r="AA31" i="16"/>
  <c r="Z31" i="16"/>
  <c r="Y31" i="16"/>
  <c r="X31" i="16"/>
  <c r="W31" i="16"/>
  <c r="V31" i="16"/>
  <c r="U31" i="16"/>
  <c r="F31" i="16"/>
  <c r="AY29" i="16"/>
  <c r="AX29" i="16"/>
  <c r="AW29" i="16"/>
  <c r="AV29" i="16"/>
  <c r="AU29" i="16"/>
  <c r="AT29" i="16"/>
  <c r="AS29" i="16"/>
  <c r="AS73" i="16" s="1"/>
  <c r="AR29" i="16"/>
  <c r="AQ29" i="16"/>
  <c r="AP29" i="16"/>
  <c r="AO29" i="16"/>
  <c r="AN29" i="16"/>
  <c r="AM29" i="16"/>
  <c r="AL29" i="16"/>
  <c r="AK29" i="16"/>
  <c r="AJ29" i="16"/>
  <c r="AI29" i="16"/>
  <c r="AH29" i="16"/>
  <c r="AG29" i="16"/>
  <c r="AF29" i="16"/>
  <c r="AE29" i="16"/>
  <c r="AD29" i="16"/>
  <c r="AC29" i="16"/>
  <c r="AB29" i="16"/>
  <c r="AA29" i="16"/>
  <c r="Z29" i="16"/>
  <c r="Y29" i="16"/>
  <c r="X29" i="16"/>
  <c r="W29" i="16"/>
  <c r="V29" i="16"/>
  <c r="U29" i="16"/>
  <c r="G29" i="16"/>
  <c r="AY28" i="16"/>
  <c r="AX28" i="16"/>
  <c r="AW28" i="16"/>
  <c r="AV28" i="16"/>
  <c r="AU28" i="16"/>
  <c r="AT28" i="16"/>
  <c r="AS28" i="16"/>
  <c r="AR28" i="16"/>
  <c r="AQ28" i="16"/>
  <c r="AP28" i="16"/>
  <c r="AO28" i="16"/>
  <c r="AN28" i="16"/>
  <c r="AM28" i="16"/>
  <c r="AL28" i="16"/>
  <c r="AK28" i="16"/>
  <c r="AJ28" i="16"/>
  <c r="AI28" i="16"/>
  <c r="AH28" i="16"/>
  <c r="AG28" i="16"/>
  <c r="AF28" i="16"/>
  <c r="AE28" i="16"/>
  <c r="AD28" i="16"/>
  <c r="AC28" i="16"/>
  <c r="AB28" i="16"/>
  <c r="AA28" i="16"/>
  <c r="Z28" i="16"/>
  <c r="Y28" i="16"/>
  <c r="X28" i="16"/>
  <c r="W28" i="16"/>
  <c r="V28" i="16"/>
  <c r="U28" i="16"/>
  <c r="F28" i="16"/>
  <c r="AY26" i="16"/>
  <c r="AX26" i="16"/>
  <c r="AW26" i="16"/>
  <c r="AV26" i="16"/>
  <c r="AU26" i="16"/>
  <c r="AT26" i="16"/>
  <c r="AS26" i="16"/>
  <c r="AR26" i="16"/>
  <c r="AQ26" i="16"/>
  <c r="AP26" i="16"/>
  <c r="AO26" i="16"/>
  <c r="AN26" i="16"/>
  <c r="AM26" i="16"/>
  <c r="AL26" i="16"/>
  <c r="AK26" i="16"/>
  <c r="AJ26" i="16"/>
  <c r="AI26" i="16"/>
  <c r="AH26" i="16"/>
  <c r="AG26" i="16"/>
  <c r="AF26" i="16"/>
  <c r="AE26" i="16"/>
  <c r="AD26" i="16"/>
  <c r="AC26" i="16"/>
  <c r="AB26" i="16"/>
  <c r="AA26" i="16"/>
  <c r="Z26" i="16"/>
  <c r="Y26" i="16"/>
  <c r="X26" i="16"/>
  <c r="W26" i="16"/>
  <c r="V26" i="16"/>
  <c r="U26" i="16"/>
  <c r="G26" i="16"/>
  <c r="AY25" i="16"/>
  <c r="AX25" i="16"/>
  <c r="AW25" i="16"/>
  <c r="AV25" i="16"/>
  <c r="AU25" i="16"/>
  <c r="AT25" i="16"/>
  <c r="AS25" i="16"/>
  <c r="AR25" i="16"/>
  <c r="AQ25" i="16"/>
  <c r="AP25" i="16"/>
  <c r="AO25" i="16"/>
  <c r="AN25" i="16"/>
  <c r="AM25" i="16"/>
  <c r="AL25" i="16"/>
  <c r="AK25" i="16"/>
  <c r="AJ25" i="16"/>
  <c r="AI25" i="16"/>
  <c r="AH25" i="16"/>
  <c r="AG25" i="16"/>
  <c r="AF25" i="16"/>
  <c r="AE25" i="16"/>
  <c r="AD25" i="16"/>
  <c r="AC25" i="16"/>
  <c r="AB25" i="16"/>
  <c r="AA25" i="16"/>
  <c r="Z25" i="16"/>
  <c r="Y25" i="16"/>
  <c r="X25" i="16"/>
  <c r="W25" i="16"/>
  <c r="V25" i="16"/>
  <c r="U25" i="16"/>
  <c r="F25" i="16"/>
  <c r="B25" i="16"/>
  <c r="B28" i="16" s="1"/>
  <c r="B31" i="16" s="1"/>
  <c r="B34" i="16" s="1"/>
  <c r="B37" i="16" s="1"/>
  <c r="B40" i="16" s="1"/>
  <c r="B43" i="16" s="1"/>
  <c r="B46" i="16" s="1"/>
  <c r="B49" i="16" s="1"/>
  <c r="B52" i="16" s="1"/>
  <c r="B55" i="16" s="1"/>
  <c r="B58" i="16" s="1"/>
  <c r="B61" i="16" s="1"/>
  <c r="B64" i="16" s="1"/>
  <c r="B67" i="16" s="1"/>
  <c r="AY23" i="16"/>
  <c r="AX23" i="16"/>
  <c r="AW23" i="16"/>
  <c r="AV23" i="16"/>
  <c r="AU23" i="16"/>
  <c r="AT23" i="16"/>
  <c r="AS23" i="16"/>
  <c r="AR23" i="16"/>
  <c r="AQ23" i="16"/>
  <c r="AP23" i="16"/>
  <c r="AO23" i="16"/>
  <c r="AN23" i="16"/>
  <c r="AM23" i="16"/>
  <c r="AL23" i="16"/>
  <c r="AK23" i="16"/>
  <c r="AJ23" i="16"/>
  <c r="AI23" i="16"/>
  <c r="AH23" i="16"/>
  <c r="AG23" i="16"/>
  <c r="AF23" i="16"/>
  <c r="AE23" i="16"/>
  <c r="AD23" i="16"/>
  <c r="AC23" i="16"/>
  <c r="AB23" i="16"/>
  <c r="AA23" i="16"/>
  <c r="Z23" i="16"/>
  <c r="Y23" i="16"/>
  <c r="X23" i="16"/>
  <c r="W23" i="16"/>
  <c r="V23" i="16"/>
  <c r="U23" i="16"/>
  <c r="G23" i="16"/>
  <c r="AY22" i="16"/>
  <c r="AX22" i="16"/>
  <c r="AW22" i="16"/>
  <c r="AV22" i="16"/>
  <c r="AU22" i="16"/>
  <c r="AT22" i="16"/>
  <c r="AS22" i="16"/>
  <c r="AR22" i="16"/>
  <c r="AQ22" i="16"/>
  <c r="AP22" i="16"/>
  <c r="AO22" i="16"/>
  <c r="AN22" i="16"/>
  <c r="AM22" i="16"/>
  <c r="AL22" i="16"/>
  <c r="AK22" i="16"/>
  <c r="AJ22" i="16"/>
  <c r="AI22" i="16"/>
  <c r="AH22" i="16"/>
  <c r="AG22" i="16"/>
  <c r="AF22" i="16"/>
  <c r="AE22" i="16"/>
  <c r="AD22" i="16"/>
  <c r="AC22" i="16"/>
  <c r="AB22" i="16"/>
  <c r="AA22" i="16"/>
  <c r="Z22" i="16"/>
  <c r="Y22" i="16"/>
  <c r="X22" i="16"/>
  <c r="W22" i="16"/>
  <c r="V22" i="16"/>
  <c r="U22" i="16"/>
  <c r="F22" i="16"/>
  <c r="AR72" i="16" s="1"/>
  <c r="AY18" i="16"/>
  <c r="AY19" i="16" s="1"/>
  <c r="AY20" i="16" s="1"/>
  <c r="AX18" i="16"/>
  <c r="AX19" i="16" s="1"/>
  <c r="AX20" i="16" s="1"/>
  <c r="AW18" i="16"/>
  <c r="AW19" i="16" s="1"/>
  <c r="AW20" i="16" s="1"/>
  <c r="AZ16" i="16"/>
  <c r="AD2" i="16"/>
  <c r="AO19" i="16" s="1"/>
  <c r="AO20" i="16" s="1"/>
  <c r="T47" i="14"/>
  <c r="R47" i="14"/>
  <c r="D47" i="14"/>
  <c r="T46" i="14"/>
  <c r="R46" i="14"/>
  <c r="X46" i="14" s="1"/>
  <c r="Z46" i="14" s="1"/>
  <c r="P46" i="14"/>
  <c r="N46" i="14"/>
  <c r="L46" i="14"/>
  <c r="L47" i="14" s="1"/>
  <c r="T45" i="14"/>
  <c r="R45" i="14"/>
  <c r="X45" i="14" s="1"/>
  <c r="P45" i="14"/>
  <c r="N45" i="14"/>
  <c r="L45" i="14"/>
  <c r="T44" i="14"/>
  <c r="R44" i="14"/>
  <c r="D44" i="14"/>
  <c r="X43" i="14"/>
  <c r="Z43" i="14" s="1"/>
  <c r="T43" i="14"/>
  <c r="R43" i="14"/>
  <c r="P43" i="14"/>
  <c r="N43" i="14"/>
  <c r="L43" i="14"/>
  <c r="T42" i="14"/>
  <c r="R42" i="14"/>
  <c r="X42" i="14" s="1"/>
  <c r="P42" i="14"/>
  <c r="N42" i="14"/>
  <c r="L42" i="14"/>
  <c r="T41" i="14"/>
  <c r="R41" i="14"/>
  <c r="D41" i="14"/>
  <c r="T40" i="14"/>
  <c r="R40" i="14"/>
  <c r="X40" i="14" s="1"/>
  <c r="Z40" i="14" s="1"/>
  <c r="P40" i="14"/>
  <c r="N40" i="14"/>
  <c r="L40" i="14"/>
  <c r="T39" i="14"/>
  <c r="R39" i="14"/>
  <c r="X39" i="14" s="1"/>
  <c r="P39" i="14"/>
  <c r="N39" i="14"/>
  <c r="L39" i="14"/>
  <c r="D38" i="14"/>
  <c r="D37" i="14"/>
  <c r="D36" i="14"/>
  <c r="D35" i="14"/>
  <c r="D34" i="14"/>
  <c r="D33" i="14"/>
  <c r="D32" i="14"/>
  <c r="D31" i="14"/>
  <c r="D30" i="14"/>
  <c r="D29" i="14"/>
  <c r="D28" i="14"/>
  <c r="D27" i="14"/>
  <c r="D26" i="14"/>
  <c r="D25" i="14"/>
  <c r="D24" i="14"/>
  <c r="D23" i="14"/>
  <c r="T22" i="14"/>
  <c r="R22" i="14"/>
  <c r="X22" i="14" s="1"/>
  <c r="Z22" i="14" s="1"/>
  <c r="P22" i="14"/>
  <c r="N22" i="14"/>
  <c r="L22" i="14"/>
  <c r="D22" i="14"/>
  <c r="T21" i="14"/>
  <c r="R21" i="14"/>
  <c r="X21" i="14" s="1"/>
  <c r="Z21" i="14" s="1"/>
  <c r="P21" i="14"/>
  <c r="N21" i="14"/>
  <c r="L21" i="14"/>
  <c r="D21" i="14"/>
  <c r="T20" i="14"/>
  <c r="R20" i="14"/>
  <c r="X20" i="14" s="1"/>
  <c r="P20" i="14"/>
  <c r="N20" i="14"/>
  <c r="L20" i="14"/>
  <c r="D20" i="14"/>
  <c r="T19" i="14"/>
  <c r="R19" i="14"/>
  <c r="X19" i="14" s="1"/>
  <c r="Z19" i="14" s="1"/>
  <c r="P19" i="14"/>
  <c r="N19" i="14"/>
  <c r="L19" i="14"/>
  <c r="D19" i="14"/>
  <c r="T18" i="14"/>
  <c r="R18" i="14"/>
  <c r="X18" i="14" s="1"/>
  <c r="P18" i="14"/>
  <c r="N18" i="14"/>
  <c r="L18" i="14"/>
  <c r="D18" i="14"/>
  <c r="T17" i="14"/>
  <c r="R17" i="14"/>
  <c r="X17" i="14" s="1"/>
  <c r="Z17" i="14" s="1"/>
  <c r="P17" i="14"/>
  <c r="N17" i="14"/>
  <c r="L17" i="14"/>
  <c r="D17" i="14"/>
  <c r="T16" i="14"/>
  <c r="R16" i="14"/>
  <c r="X16" i="14" s="1"/>
  <c r="P16" i="14"/>
  <c r="N16" i="14"/>
  <c r="L16" i="14"/>
  <c r="D16" i="14"/>
  <c r="T15" i="14"/>
  <c r="R15" i="14"/>
  <c r="X15" i="14" s="1"/>
  <c r="P15" i="14"/>
  <c r="N15" i="14"/>
  <c r="L15" i="14"/>
  <c r="D15" i="14"/>
  <c r="T14" i="14"/>
  <c r="R14" i="14"/>
  <c r="X14" i="14" s="1"/>
  <c r="Z14" i="14" s="1"/>
  <c r="P14" i="14"/>
  <c r="N14" i="14"/>
  <c r="L14" i="14"/>
  <c r="D14" i="14"/>
  <c r="T13" i="14"/>
  <c r="R13" i="14"/>
  <c r="X13" i="14" s="1"/>
  <c r="Z13" i="14" s="1"/>
  <c r="P13" i="14"/>
  <c r="N13" i="14"/>
  <c r="L13" i="14"/>
  <c r="D13" i="14"/>
  <c r="T12" i="14"/>
  <c r="R12" i="14"/>
  <c r="X12" i="14" s="1"/>
  <c r="P12" i="14"/>
  <c r="N12" i="14"/>
  <c r="L12" i="14"/>
  <c r="D12" i="14"/>
  <c r="T11" i="14"/>
  <c r="R11" i="14"/>
  <c r="X11" i="14" s="1"/>
  <c r="Z11" i="14" s="1"/>
  <c r="P11" i="14"/>
  <c r="N11" i="14"/>
  <c r="L11" i="14"/>
  <c r="D11" i="14"/>
  <c r="T10" i="14"/>
  <c r="R10" i="14"/>
  <c r="X10" i="14" s="1"/>
  <c r="P10" i="14"/>
  <c r="N10" i="14"/>
  <c r="L10" i="14"/>
  <c r="D10" i="14"/>
  <c r="T9" i="14"/>
  <c r="R9" i="14"/>
  <c r="X9" i="14" s="1"/>
  <c r="Z9" i="14" s="1"/>
  <c r="P9" i="14"/>
  <c r="N9" i="14"/>
  <c r="L9" i="14"/>
  <c r="D9" i="14"/>
  <c r="T8" i="14"/>
  <c r="R8" i="14"/>
  <c r="X8" i="14" s="1"/>
  <c r="P8" i="14"/>
  <c r="N8" i="14"/>
  <c r="L8" i="14"/>
  <c r="D8" i="14"/>
  <c r="T7" i="14"/>
  <c r="R7" i="14"/>
  <c r="X7" i="14" s="1"/>
  <c r="P7" i="14"/>
  <c r="N7" i="14"/>
  <c r="L7" i="14"/>
  <c r="D7" i="14"/>
  <c r="T6" i="14"/>
  <c r="R6" i="14"/>
  <c r="X6" i="14" s="1"/>
  <c r="Z6" i="14" s="1"/>
  <c r="L6" i="14"/>
  <c r="D6" i="14"/>
  <c r="R8" i="17" l="1"/>
  <c r="AR73" i="16"/>
  <c r="R13" i="17"/>
  <c r="X13" i="17" s="1"/>
  <c r="Z13" i="17" s="1"/>
  <c r="X8" i="17"/>
  <c r="Z8" i="17" s="1"/>
  <c r="U73" i="16"/>
  <c r="AC72" i="16"/>
  <c r="R6" i="17"/>
  <c r="Z17" i="17"/>
  <c r="L41" i="17"/>
  <c r="Z43" i="17"/>
  <c r="AZ26" i="16"/>
  <c r="BB26" i="16" s="1"/>
  <c r="Z12" i="14"/>
  <c r="Z20" i="14"/>
  <c r="AA19" i="16"/>
  <c r="AA20" i="16" s="1"/>
  <c r="Z20" i="17"/>
  <c r="AK19" i="16"/>
  <c r="AK20" i="16" s="1"/>
  <c r="U19" i="16"/>
  <c r="U20" i="16" s="1"/>
  <c r="V19" i="16"/>
  <c r="V20" i="16" s="1"/>
  <c r="AZ55" i="16"/>
  <c r="BB55" i="16" s="1"/>
  <c r="Z19" i="16"/>
  <c r="Z20" i="16" s="1"/>
  <c r="L44" i="14"/>
  <c r="AC19" i="16"/>
  <c r="AC20" i="16" s="1"/>
  <c r="Z7" i="14"/>
  <c r="Z15" i="14"/>
  <c r="AD19" i="16"/>
  <c r="AD20" i="16" s="1"/>
  <c r="L41" i="14"/>
  <c r="AH19" i="16"/>
  <c r="AH20" i="16" s="1"/>
  <c r="Z10" i="14"/>
  <c r="Z18" i="14"/>
  <c r="AI19" i="16"/>
  <c r="AI20" i="16" s="1"/>
  <c r="R12" i="17"/>
  <c r="X12" i="17" s="1"/>
  <c r="Z12" i="17" s="1"/>
  <c r="Z18" i="17"/>
  <c r="X47" i="17"/>
  <c r="Z47" i="17" s="1"/>
  <c r="R9" i="17"/>
  <c r="X9" i="17" s="1"/>
  <c r="Z9" i="17" s="1"/>
  <c r="AP19" i="16"/>
  <c r="AP20" i="16" s="1"/>
  <c r="Z8" i="14"/>
  <c r="Z16" i="14"/>
  <c r="AQ19" i="16"/>
  <c r="AQ20" i="16" s="1"/>
  <c r="AS19" i="16"/>
  <c r="AS20" i="16" s="1"/>
  <c r="Z46" i="17"/>
  <c r="AL19" i="16"/>
  <c r="AL20" i="16" s="1"/>
  <c r="AT19" i="16"/>
  <c r="AT20" i="16" s="1"/>
  <c r="Z19" i="17"/>
  <c r="R10" i="17"/>
  <c r="L44" i="17"/>
  <c r="X6" i="17"/>
  <c r="Z6" i="17" s="1"/>
  <c r="X10" i="17"/>
  <c r="Z10" i="17" s="1"/>
  <c r="AZ44" i="16"/>
  <c r="BB44" i="16" s="1"/>
  <c r="X7" i="17"/>
  <c r="Z7" i="17" s="1"/>
  <c r="X11" i="17"/>
  <c r="Z11" i="17" s="1"/>
  <c r="AZ31" i="16"/>
  <c r="BB31" i="16" s="1"/>
  <c r="AZ50" i="16"/>
  <c r="BB50" i="16" s="1"/>
  <c r="AZ47" i="16"/>
  <c r="BB47" i="16" s="1"/>
  <c r="AZ34" i="16"/>
  <c r="BB34" i="16" s="1"/>
  <c r="AZ23" i="16"/>
  <c r="BB23" i="16" s="1"/>
  <c r="R39" i="17"/>
  <c r="X39" i="17" s="1"/>
  <c r="Z39" i="17" s="1"/>
  <c r="AZ25" i="16"/>
  <c r="BB25" i="16" s="1"/>
  <c r="AZ22" i="16"/>
  <c r="BB22" i="16" s="1"/>
  <c r="AZ28" i="16"/>
  <c r="BB28" i="16" s="1"/>
  <c r="AZ29" i="16"/>
  <c r="BB29" i="16" s="1"/>
  <c r="AZ32" i="16"/>
  <c r="BB32" i="16" s="1"/>
  <c r="AZ35" i="16"/>
  <c r="BB35" i="16" s="1"/>
  <c r="AZ37" i="16"/>
  <c r="BB37" i="16" s="1"/>
  <c r="AZ38" i="16"/>
  <c r="BB38" i="16" s="1"/>
  <c r="AZ40" i="16"/>
  <c r="BB40" i="16" s="1"/>
  <c r="AZ43" i="16"/>
  <c r="BB43" i="16" s="1"/>
  <c r="AZ53" i="16"/>
  <c r="BB53" i="16" s="1"/>
  <c r="AZ56" i="16"/>
  <c r="BB56" i="16" s="1"/>
  <c r="AZ58" i="16"/>
  <c r="BB58" i="16" s="1"/>
  <c r="AZ59" i="16"/>
  <c r="BB59" i="16" s="1"/>
  <c r="AZ61" i="16"/>
  <c r="BB61" i="16" s="1"/>
  <c r="AZ62" i="16"/>
  <c r="BB62" i="16" s="1"/>
  <c r="AZ64" i="16"/>
  <c r="BB64" i="16" s="1"/>
  <c r="AZ67" i="16"/>
  <c r="BB67" i="16" s="1"/>
  <c r="AZ41" i="16"/>
  <c r="BB41" i="16" s="1"/>
  <c r="AZ46" i="16"/>
  <c r="BB46" i="16" s="1"/>
  <c r="AZ49" i="16"/>
  <c r="BB49" i="16" s="1"/>
  <c r="AZ52" i="16"/>
  <c r="BB52" i="16" s="1"/>
  <c r="AZ65" i="16"/>
  <c r="BB65" i="16" s="1"/>
  <c r="AZ68" i="16"/>
  <c r="BB68" i="16" s="1"/>
  <c r="X15" i="17"/>
  <c r="Z15" i="17" s="1"/>
  <c r="X44" i="17"/>
  <c r="Z44" i="17" s="1"/>
  <c r="Z42" i="17"/>
  <c r="R40" i="17"/>
  <c r="X40" i="17" s="1"/>
  <c r="Z40" i="17" s="1"/>
  <c r="Z45" i="17"/>
  <c r="AC73" i="16"/>
  <c r="V72" i="16"/>
  <c r="AD72" i="16"/>
  <c r="AL72" i="16"/>
  <c r="AT72" i="16"/>
  <c r="V73" i="16"/>
  <c r="AD73" i="16"/>
  <c r="AL73" i="16"/>
  <c r="AT73" i="16"/>
  <c r="AK73" i="16"/>
  <c r="AB19" i="16"/>
  <c r="AB20" i="16" s="1"/>
  <c r="AJ19" i="16"/>
  <c r="AJ20" i="16" s="1"/>
  <c r="AR19" i="16"/>
  <c r="AR20" i="16" s="1"/>
  <c r="W72" i="16"/>
  <c r="AE72" i="16"/>
  <c r="AM72" i="16"/>
  <c r="AU72" i="16"/>
  <c r="W73" i="16"/>
  <c r="AE73" i="16"/>
  <c r="AM73" i="16"/>
  <c r="AU73" i="16"/>
  <c r="U72" i="16"/>
  <c r="X72" i="16"/>
  <c r="AF72" i="16"/>
  <c r="AN72" i="16"/>
  <c r="AV72" i="16"/>
  <c r="X73" i="16"/>
  <c r="AF73" i="16"/>
  <c r="AN73" i="16"/>
  <c r="AV73" i="16"/>
  <c r="AK72" i="16"/>
  <c r="Y72" i="16"/>
  <c r="AG72" i="16"/>
  <c r="AO72" i="16"/>
  <c r="AW72" i="16"/>
  <c r="Y73" i="16"/>
  <c r="AG73" i="16"/>
  <c r="AO73" i="16"/>
  <c r="AW73" i="16"/>
  <c r="AS72" i="16"/>
  <c r="AE19" i="16"/>
  <c r="AE20" i="16" s="1"/>
  <c r="Z72" i="16"/>
  <c r="AH72" i="16"/>
  <c r="AP72" i="16"/>
  <c r="AX72" i="16"/>
  <c r="Z73" i="16"/>
  <c r="AH73" i="16"/>
  <c r="AP73" i="16"/>
  <c r="AX73" i="16"/>
  <c r="AM19" i="16"/>
  <c r="AM20" i="16" s="1"/>
  <c r="X19" i="16"/>
  <c r="X20" i="16" s="1"/>
  <c r="AN19" i="16"/>
  <c r="AN20" i="16" s="1"/>
  <c r="AA72" i="16"/>
  <c r="AI72" i="16"/>
  <c r="AQ72" i="16"/>
  <c r="AY72" i="16"/>
  <c r="AA73" i="16"/>
  <c r="AI73" i="16"/>
  <c r="AQ73" i="16"/>
  <c r="AY73" i="16"/>
  <c r="W19" i="16"/>
  <c r="W20" i="16" s="1"/>
  <c r="AU19" i="16"/>
  <c r="AU20" i="16" s="1"/>
  <c r="BC8" i="16"/>
  <c r="AF19" i="16"/>
  <c r="AF20" i="16" s="1"/>
  <c r="AV19" i="16"/>
  <c r="AV20" i="16" s="1"/>
  <c r="Y19" i="16"/>
  <c r="Y20" i="16" s="1"/>
  <c r="AG19" i="16"/>
  <c r="AG20" i="16" s="1"/>
  <c r="AB72" i="16"/>
  <c r="AJ72" i="16"/>
  <c r="AB73" i="16"/>
  <c r="AJ73" i="16"/>
  <c r="Z42" i="14"/>
  <c r="X44" i="14"/>
  <c r="X41" i="14"/>
  <c r="Z41" i="14" s="1"/>
  <c r="Z39" i="14"/>
  <c r="X47" i="14"/>
  <c r="Z47" i="14" s="1"/>
  <c r="Z45" i="14"/>
  <c r="Z44" i="14" l="1"/>
  <c r="AZ73" i="16"/>
  <c r="X41" i="17"/>
  <c r="Z41" i="17" s="1"/>
  <c r="AZ72" i="16"/>
  <c r="AY68" i="13" l="1"/>
  <c r="AX68" i="13"/>
  <c r="AW68" i="13"/>
  <c r="AV68" i="13"/>
  <c r="AU68" i="13"/>
  <c r="AT68" i="13"/>
  <c r="AS68" i="13"/>
  <c r="AR68" i="13"/>
  <c r="AQ68" i="13"/>
  <c r="AP68" i="13"/>
  <c r="AO68" i="13"/>
  <c r="AN68" i="13"/>
  <c r="AM68" i="13"/>
  <c r="AL68" i="13"/>
  <c r="AK68" i="13"/>
  <c r="AJ68" i="13"/>
  <c r="AI68" i="13"/>
  <c r="AH68" i="13"/>
  <c r="AG68" i="13"/>
  <c r="AF68" i="13"/>
  <c r="AE68" i="13"/>
  <c r="AD68" i="13"/>
  <c r="AC68" i="13"/>
  <c r="AB68" i="13"/>
  <c r="AA68" i="13"/>
  <c r="Z68" i="13"/>
  <c r="Y68" i="13"/>
  <c r="X68" i="13"/>
  <c r="W68" i="13"/>
  <c r="V68" i="13"/>
  <c r="U68" i="13"/>
  <c r="G68" i="13"/>
  <c r="AY67" i="13"/>
  <c r="AX67" i="13"/>
  <c r="AW67" i="13"/>
  <c r="AV67" i="13"/>
  <c r="AU67" i="13"/>
  <c r="AT67" i="13"/>
  <c r="AS67" i="13"/>
  <c r="AR67" i="13"/>
  <c r="AQ67" i="13"/>
  <c r="AP67" i="13"/>
  <c r="AO67" i="13"/>
  <c r="AN67" i="13"/>
  <c r="AM67" i="13"/>
  <c r="AL67" i="13"/>
  <c r="AK67" i="13"/>
  <c r="AJ67" i="13"/>
  <c r="AI67" i="13"/>
  <c r="AH67" i="13"/>
  <c r="AG67" i="13"/>
  <c r="AF67" i="13"/>
  <c r="AE67" i="13"/>
  <c r="AD67" i="13"/>
  <c r="AC67" i="13"/>
  <c r="AB67" i="13"/>
  <c r="AA67" i="13"/>
  <c r="Z67" i="13"/>
  <c r="Y67" i="13"/>
  <c r="X67" i="13"/>
  <c r="W67" i="13"/>
  <c r="V67" i="13"/>
  <c r="U67" i="13"/>
  <c r="F67" i="13"/>
  <c r="AY65" i="13"/>
  <c r="AX65" i="13"/>
  <c r="AW65" i="13"/>
  <c r="AV65" i="13"/>
  <c r="AU65" i="13"/>
  <c r="AT65" i="13"/>
  <c r="AS65" i="13"/>
  <c r="AR65" i="13"/>
  <c r="AQ65" i="13"/>
  <c r="AP65" i="13"/>
  <c r="AO65" i="13"/>
  <c r="AN65" i="13"/>
  <c r="AM65" i="13"/>
  <c r="AL65" i="13"/>
  <c r="AK65" i="13"/>
  <c r="AJ65" i="13"/>
  <c r="AI65" i="13"/>
  <c r="AH65" i="13"/>
  <c r="AG65" i="13"/>
  <c r="AF65" i="13"/>
  <c r="AE65" i="13"/>
  <c r="AD65" i="13"/>
  <c r="AC65" i="13"/>
  <c r="AB65" i="13"/>
  <c r="AA65" i="13"/>
  <c r="Z65" i="13"/>
  <c r="Y65" i="13"/>
  <c r="X65" i="13"/>
  <c r="W65" i="13"/>
  <c r="V65" i="13"/>
  <c r="U65" i="13"/>
  <c r="G65" i="13"/>
  <c r="AY64" i="13"/>
  <c r="AX64" i="13"/>
  <c r="AW64" i="13"/>
  <c r="AV64" i="13"/>
  <c r="AU64" i="13"/>
  <c r="AT64" i="13"/>
  <c r="AS64" i="13"/>
  <c r="AR64" i="13"/>
  <c r="AQ64" i="13"/>
  <c r="AP64" i="13"/>
  <c r="AO64" i="13"/>
  <c r="AN64" i="13"/>
  <c r="AM64" i="13"/>
  <c r="AL64" i="13"/>
  <c r="AK64" i="13"/>
  <c r="AJ64" i="13"/>
  <c r="AI64" i="13"/>
  <c r="AH64" i="13"/>
  <c r="AG64" i="13"/>
  <c r="AF64" i="13"/>
  <c r="AE64" i="13"/>
  <c r="AD64" i="13"/>
  <c r="AC64" i="13"/>
  <c r="AB64" i="13"/>
  <c r="AA64" i="13"/>
  <c r="Z64" i="13"/>
  <c r="Y64" i="13"/>
  <c r="X64" i="13"/>
  <c r="W64" i="13"/>
  <c r="V64" i="13"/>
  <c r="U64" i="13"/>
  <c r="F64" i="13"/>
  <c r="AY62" i="13"/>
  <c r="AX62" i="13"/>
  <c r="AW62" i="13"/>
  <c r="AV62" i="13"/>
  <c r="AU62" i="13"/>
  <c r="AT62" i="13"/>
  <c r="AS62" i="13"/>
  <c r="AR62" i="13"/>
  <c r="AQ62" i="13"/>
  <c r="AP62" i="13"/>
  <c r="AO62" i="13"/>
  <c r="AN62" i="13"/>
  <c r="AM62" i="13"/>
  <c r="AL62" i="13"/>
  <c r="AK62" i="13"/>
  <c r="AJ62" i="13"/>
  <c r="AI62" i="13"/>
  <c r="AH62" i="13"/>
  <c r="AG62" i="13"/>
  <c r="AF62" i="13"/>
  <c r="AE62" i="13"/>
  <c r="AD62" i="13"/>
  <c r="AC62" i="13"/>
  <c r="AB62" i="13"/>
  <c r="AA62" i="13"/>
  <c r="Z62" i="13"/>
  <c r="Y62" i="13"/>
  <c r="X62" i="13"/>
  <c r="W62" i="13"/>
  <c r="V62" i="13"/>
  <c r="U62" i="13"/>
  <c r="G62" i="13"/>
  <c r="AY61" i="13"/>
  <c r="AX61" i="13"/>
  <c r="AW61" i="13"/>
  <c r="AV61" i="13"/>
  <c r="AU61" i="13"/>
  <c r="AT61" i="13"/>
  <c r="AS61" i="13"/>
  <c r="AR61" i="13"/>
  <c r="AQ61" i="13"/>
  <c r="AP61" i="13"/>
  <c r="AO61" i="13"/>
  <c r="AN61" i="13"/>
  <c r="AM61" i="13"/>
  <c r="AL61" i="13"/>
  <c r="AK61" i="13"/>
  <c r="AJ61" i="13"/>
  <c r="AI61" i="13"/>
  <c r="AH61" i="13"/>
  <c r="AG61" i="13"/>
  <c r="AF61" i="13"/>
  <c r="AE61" i="13"/>
  <c r="AD61" i="13"/>
  <c r="AC61" i="13"/>
  <c r="AB61" i="13"/>
  <c r="AA61" i="13"/>
  <c r="Z61" i="13"/>
  <c r="Y61" i="13"/>
  <c r="X61" i="13"/>
  <c r="W61" i="13"/>
  <c r="V61" i="13"/>
  <c r="U61" i="13"/>
  <c r="F61" i="13"/>
  <c r="AY59" i="13"/>
  <c r="AX59" i="13"/>
  <c r="AW59" i="13"/>
  <c r="AV59" i="13"/>
  <c r="AU59" i="13"/>
  <c r="AT59" i="13"/>
  <c r="AS59" i="13"/>
  <c r="AR59" i="13"/>
  <c r="AQ59" i="13"/>
  <c r="AP59" i="13"/>
  <c r="AO59" i="13"/>
  <c r="AN59" i="13"/>
  <c r="AM59" i="13"/>
  <c r="AL59" i="13"/>
  <c r="AK59" i="13"/>
  <c r="AJ59" i="13"/>
  <c r="AI59" i="13"/>
  <c r="AH59" i="13"/>
  <c r="AG59" i="13"/>
  <c r="AF59" i="13"/>
  <c r="AE59" i="13"/>
  <c r="AD59" i="13"/>
  <c r="AC59" i="13"/>
  <c r="AB59" i="13"/>
  <c r="AA59" i="13"/>
  <c r="Z59" i="13"/>
  <c r="Y59" i="13"/>
  <c r="X59" i="13"/>
  <c r="W59" i="13"/>
  <c r="V59" i="13"/>
  <c r="U59" i="13"/>
  <c r="G59" i="13"/>
  <c r="AY58" i="13"/>
  <c r="AX58" i="13"/>
  <c r="AW58" i="13"/>
  <c r="AV58" i="13"/>
  <c r="AU58" i="13"/>
  <c r="AT58" i="13"/>
  <c r="AS58" i="13"/>
  <c r="AR58" i="13"/>
  <c r="AQ58" i="13"/>
  <c r="AP58" i="13"/>
  <c r="AO58" i="13"/>
  <c r="AN58" i="13"/>
  <c r="AM58" i="13"/>
  <c r="AL58" i="13"/>
  <c r="AK58" i="13"/>
  <c r="AJ58" i="13"/>
  <c r="AI58" i="13"/>
  <c r="AH58" i="13"/>
  <c r="AG58" i="13"/>
  <c r="AF58" i="13"/>
  <c r="AE58" i="13"/>
  <c r="AD58" i="13"/>
  <c r="AC58" i="13"/>
  <c r="AB58" i="13"/>
  <c r="AA58" i="13"/>
  <c r="Z58" i="13"/>
  <c r="Y58" i="13"/>
  <c r="X58" i="13"/>
  <c r="W58" i="13"/>
  <c r="V58" i="13"/>
  <c r="U58" i="13"/>
  <c r="F58" i="13"/>
  <c r="AY56" i="13"/>
  <c r="AX56" i="13"/>
  <c r="AW56" i="13"/>
  <c r="AV56" i="13"/>
  <c r="AU56" i="13"/>
  <c r="AT56" i="13"/>
  <c r="AS56" i="13"/>
  <c r="AR56" i="13"/>
  <c r="AQ56" i="13"/>
  <c r="AP56" i="13"/>
  <c r="AO56" i="13"/>
  <c r="AN56" i="13"/>
  <c r="AM56" i="13"/>
  <c r="AL56" i="13"/>
  <c r="AK56" i="13"/>
  <c r="AJ56" i="13"/>
  <c r="AI56" i="13"/>
  <c r="AH56" i="13"/>
  <c r="AG56" i="13"/>
  <c r="AF56" i="13"/>
  <c r="AE56" i="13"/>
  <c r="AD56" i="13"/>
  <c r="AC56" i="13"/>
  <c r="AB56" i="13"/>
  <c r="AA56" i="13"/>
  <c r="Z56" i="13"/>
  <c r="Y56" i="13"/>
  <c r="X56" i="13"/>
  <c r="W56" i="13"/>
  <c r="V56" i="13"/>
  <c r="U56" i="13"/>
  <c r="G56" i="13"/>
  <c r="AY55" i="13"/>
  <c r="AX55" i="13"/>
  <c r="AW55" i="13"/>
  <c r="AV55" i="13"/>
  <c r="AU55" i="13"/>
  <c r="AT55" i="13"/>
  <c r="AS55" i="13"/>
  <c r="AR55" i="13"/>
  <c r="AQ55" i="13"/>
  <c r="AP55" i="13"/>
  <c r="AO55" i="13"/>
  <c r="AN55" i="13"/>
  <c r="AM55" i="13"/>
  <c r="AL55" i="13"/>
  <c r="AK55" i="13"/>
  <c r="AJ55" i="13"/>
  <c r="AI55" i="13"/>
  <c r="AH55" i="13"/>
  <c r="AG55" i="13"/>
  <c r="AF55" i="13"/>
  <c r="AE55" i="13"/>
  <c r="AD55" i="13"/>
  <c r="AC55" i="13"/>
  <c r="AB55" i="13"/>
  <c r="AA55" i="13"/>
  <c r="Z55" i="13"/>
  <c r="Y55" i="13"/>
  <c r="X55" i="13"/>
  <c r="W55" i="13"/>
  <c r="V55" i="13"/>
  <c r="U55" i="13"/>
  <c r="F55" i="13"/>
  <c r="AY53" i="13"/>
  <c r="AX53" i="13"/>
  <c r="AW53" i="13"/>
  <c r="AV53" i="13"/>
  <c r="AU53" i="13"/>
  <c r="AT53" i="13"/>
  <c r="AS53" i="13"/>
  <c r="AR53" i="13"/>
  <c r="AQ53" i="13"/>
  <c r="AP53" i="13"/>
  <c r="AO53" i="13"/>
  <c r="AN53" i="13"/>
  <c r="AM53" i="13"/>
  <c r="AL53" i="13"/>
  <c r="AK53" i="13"/>
  <c r="AJ53" i="13"/>
  <c r="AI53" i="13"/>
  <c r="AH53" i="13"/>
  <c r="AG53" i="13"/>
  <c r="AF53" i="13"/>
  <c r="AE53" i="13"/>
  <c r="AD53" i="13"/>
  <c r="AC53" i="13"/>
  <c r="AB53" i="13"/>
  <c r="AA53" i="13"/>
  <c r="Z53" i="13"/>
  <c r="Y53" i="13"/>
  <c r="X53" i="13"/>
  <c r="W53" i="13"/>
  <c r="V53" i="13"/>
  <c r="U53" i="13"/>
  <c r="G53" i="13"/>
  <c r="AY52" i="13"/>
  <c r="AX52" i="13"/>
  <c r="AW52" i="13"/>
  <c r="AV52" i="13"/>
  <c r="AU52" i="13"/>
  <c r="AT52" i="13"/>
  <c r="AS52" i="13"/>
  <c r="AR52" i="13"/>
  <c r="AQ52" i="13"/>
  <c r="AP52" i="13"/>
  <c r="AO52" i="13"/>
  <c r="AN52" i="13"/>
  <c r="AM52" i="13"/>
  <c r="AL52" i="13"/>
  <c r="AK52" i="13"/>
  <c r="AJ52" i="13"/>
  <c r="AI52" i="13"/>
  <c r="AH52" i="13"/>
  <c r="AG52" i="13"/>
  <c r="AF52" i="13"/>
  <c r="AE52" i="13"/>
  <c r="AD52" i="13"/>
  <c r="AC52" i="13"/>
  <c r="AB52" i="13"/>
  <c r="AA52" i="13"/>
  <c r="Z52" i="13"/>
  <c r="Y52" i="13"/>
  <c r="X52" i="13"/>
  <c r="W52" i="13"/>
  <c r="V52" i="13"/>
  <c r="U52" i="13"/>
  <c r="F52" i="13"/>
  <c r="AY50" i="13"/>
  <c r="AX50" i="13"/>
  <c r="AW50" i="13"/>
  <c r="AV50" i="13"/>
  <c r="AU50" i="13"/>
  <c r="AT50" i="13"/>
  <c r="AS50" i="13"/>
  <c r="AR50" i="13"/>
  <c r="AQ50" i="13"/>
  <c r="AP50" i="13"/>
  <c r="AO50" i="13"/>
  <c r="AN50" i="13"/>
  <c r="AM50" i="13"/>
  <c r="AL50" i="13"/>
  <c r="AK50" i="13"/>
  <c r="AJ50" i="13"/>
  <c r="AI50" i="13"/>
  <c r="AH50" i="13"/>
  <c r="AG50" i="13"/>
  <c r="AF50" i="13"/>
  <c r="AE50" i="13"/>
  <c r="AD50" i="13"/>
  <c r="AC50" i="13"/>
  <c r="AB50" i="13"/>
  <c r="AA50" i="13"/>
  <c r="Z50" i="13"/>
  <c r="Y50" i="13"/>
  <c r="X50" i="13"/>
  <c r="W50" i="13"/>
  <c r="V50" i="13"/>
  <c r="U50" i="13"/>
  <c r="G50" i="13"/>
  <c r="AY49" i="13"/>
  <c r="AX49" i="13"/>
  <c r="AW49" i="13"/>
  <c r="AV49" i="13"/>
  <c r="AU49" i="13"/>
  <c r="AT49" i="13"/>
  <c r="AS49" i="13"/>
  <c r="AR49" i="13"/>
  <c r="AQ49" i="13"/>
  <c r="AP49" i="13"/>
  <c r="AO49" i="13"/>
  <c r="AN49" i="13"/>
  <c r="AM49" i="13"/>
  <c r="AL49" i="13"/>
  <c r="AK49" i="13"/>
  <c r="AJ49" i="13"/>
  <c r="AI49" i="13"/>
  <c r="AH49" i="13"/>
  <c r="AG49" i="13"/>
  <c r="AF49" i="13"/>
  <c r="AE49" i="13"/>
  <c r="AD49" i="13"/>
  <c r="AC49" i="13"/>
  <c r="AB49" i="13"/>
  <c r="AA49" i="13"/>
  <c r="Z49" i="13"/>
  <c r="Y49" i="13"/>
  <c r="X49" i="13"/>
  <c r="W49" i="13"/>
  <c r="V49" i="13"/>
  <c r="U49" i="13"/>
  <c r="F49" i="13"/>
  <c r="AY47" i="13"/>
  <c r="AX47" i="13"/>
  <c r="AW47" i="13"/>
  <c r="AV47" i="13"/>
  <c r="AU47" i="13"/>
  <c r="AT47" i="13"/>
  <c r="AS47" i="13"/>
  <c r="AR47" i="13"/>
  <c r="AQ47" i="13"/>
  <c r="AP47" i="13"/>
  <c r="AO47" i="13"/>
  <c r="AN47" i="13"/>
  <c r="AM47" i="13"/>
  <c r="AL47" i="13"/>
  <c r="AK47" i="13"/>
  <c r="AJ47" i="13"/>
  <c r="AI47" i="13"/>
  <c r="AH47" i="13"/>
  <c r="AG47" i="13"/>
  <c r="AF47" i="13"/>
  <c r="AE47" i="13"/>
  <c r="AD47" i="13"/>
  <c r="AC47" i="13"/>
  <c r="AB47" i="13"/>
  <c r="AA47" i="13"/>
  <c r="Z47" i="13"/>
  <c r="Y47" i="13"/>
  <c r="X47" i="13"/>
  <c r="W47" i="13"/>
  <c r="V47" i="13"/>
  <c r="U47" i="13"/>
  <c r="G47" i="13"/>
  <c r="AY46" i="13"/>
  <c r="AX46" i="13"/>
  <c r="AW46" i="13"/>
  <c r="AV46" i="13"/>
  <c r="AU46" i="13"/>
  <c r="AT46" i="13"/>
  <c r="AS46" i="13"/>
  <c r="AR46" i="13"/>
  <c r="AQ46" i="13"/>
  <c r="AP46" i="13"/>
  <c r="AO46" i="13"/>
  <c r="AN46" i="13"/>
  <c r="AM46" i="13"/>
  <c r="AL46" i="13"/>
  <c r="AK46" i="13"/>
  <c r="AJ46" i="13"/>
  <c r="AI46" i="13"/>
  <c r="AH46" i="13"/>
  <c r="AG46" i="13"/>
  <c r="AF46" i="13"/>
  <c r="AE46" i="13"/>
  <c r="AD46" i="13"/>
  <c r="AC46" i="13"/>
  <c r="AB46" i="13"/>
  <c r="AA46" i="13"/>
  <c r="Z46" i="13"/>
  <c r="Y46" i="13"/>
  <c r="X46" i="13"/>
  <c r="W46" i="13"/>
  <c r="V46" i="13"/>
  <c r="U46" i="13"/>
  <c r="F46" i="13"/>
  <c r="AY44" i="13"/>
  <c r="AX44" i="13"/>
  <c r="AW44" i="13"/>
  <c r="AV44" i="13"/>
  <c r="AU44" i="13"/>
  <c r="AT44" i="13"/>
  <c r="AS44" i="13"/>
  <c r="AR44" i="13"/>
  <c r="AQ44" i="13"/>
  <c r="AP44" i="13"/>
  <c r="AO44" i="13"/>
  <c r="AN44" i="13"/>
  <c r="AM44" i="13"/>
  <c r="AL44" i="13"/>
  <c r="AK44" i="13"/>
  <c r="AJ44" i="13"/>
  <c r="AI44" i="13"/>
  <c r="AH44" i="13"/>
  <c r="AG44" i="13"/>
  <c r="AF44" i="13"/>
  <c r="AE44" i="13"/>
  <c r="AD44" i="13"/>
  <c r="AC44" i="13"/>
  <c r="AB44" i="13"/>
  <c r="AA44" i="13"/>
  <c r="Z44" i="13"/>
  <c r="Y44" i="13"/>
  <c r="X44" i="13"/>
  <c r="W44" i="13"/>
  <c r="V44" i="13"/>
  <c r="U44" i="13"/>
  <c r="G44" i="13"/>
  <c r="AY43" i="13"/>
  <c r="AX43" i="13"/>
  <c r="AW43" i="13"/>
  <c r="AV43" i="13"/>
  <c r="AU43" i="13"/>
  <c r="AT43" i="13"/>
  <c r="AS43" i="13"/>
  <c r="AR43" i="13"/>
  <c r="AQ43" i="13"/>
  <c r="AP43" i="13"/>
  <c r="AO43" i="13"/>
  <c r="AN43" i="13"/>
  <c r="AM43" i="13"/>
  <c r="AL43" i="13"/>
  <c r="AK43" i="13"/>
  <c r="AJ43" i="13"/>
  <c r="AI43" i="13"/>
  <c r="AH43" i="13"/>
  <c r="AG43" i="13"/>
  <c r="AF43" i="13"/>
  <c r="AE43" i="13"/>
  <c r="AD43" i="13"/>
  <c r="AC43" i="13"/>
  <c r="AB43" i="13"/>
  <c r="AA43" i="13"/>
  <c r="Z43" i="13"/>
  <c r="Y43" i="13"/>
  <c r="X43" i="13"/>
  <c r="W43" i="13"/>
  <c r="V43" i="13"/>
  <c r="U43" i="13"/>
  <c r="F43" i="13"/>
  <c r="AY41" i="13"/>
  <c r="AX41" i="13"/>
  <c r="AW41" i="13"/>
  <c r="AV41" i="13"/>
  <c r="AU41" i="13"/>
  <c r="AT41" i="13"/>
  <c r="AS41" i="13"/>
  <c r="AR41" i="13"/>
  <c r="AQ41" i="13"/>
  <c r="AP41" i="13"/>
  <c r="AO41" i="13"/>
  <c r="AN41" i="13"/>
  <c r="AM41" i="13"/>
  <c r="AL41" i="13"/>
  <c r="AK41" i="13"/>
  <c r="AJ41" i="13"/>
  <c r="AI41" i="13"/>
  <c r="AH41" i="13"/>
  <c r="AG41" i="13"/>
  <c r="AF41" i="13"/>
  <c r="AE41" i="13"/>
  <c r="AD41" i="13"/>
  <c r="AC41" i="13"/>
  <c r="AB41" i="13"/>
  <c r="AA41" i="13"/>
  <c r="Z41" i="13"/>
  <c r="Y41" i="13"/>
  <c r="X41" i="13"/>
  <c r="W41" i="13"/>
  <c r="V41" i="13"/>
  <c r="U41" i="13"/>
  <c r="G41" i="13"/>
  <c r="AY40" i="13"/>
  <c r="AX40" i="13"/>
  <c r="AW40" i="13"/>
  <c r="AV40" i="13"/>
  <c r="AU40" i="13"/>
  <c r="AT40" i="13"/>
  <c r="AS40" i="13"/>
  <c r="AR40" i="13"/>
  <c r="AQ40" i="13"/>
  <c r="AP40" i="13"/>
  <c r="AO40" i="13"/>
  <c r="AN40" i="13"/>
  <c r="AM40" i="13"/>
  <c r="AL40" i="13"/>
  <c r="AK40" i="13"/>
  <c r="AJ40" i="13"/>
  <c r="AI40" i="13"/>
  <c r="AH40" i="13"/>
  <c r="AG40" i="13"/>
  <c r="AF40" i="13"/>
  <c r="AE40" i="13"/>
  <c r="AD40" i="13"/>
  <c r="AC40" i="13"/>
  <c r="AB40" i="13"/>
  <c r="AA40" i="13"/>
  <c r="Z40" i="13"/>
  <c r="Y40" i="13"/>
  <c r="X40" i="13"/>
  <c r="W40" i="13"/>
  <c r="V40" i="13"/>
  <c r="U40" i="13"/>
  <c r="F40" i="13"/>
  <c r="AY38" i="13"/>
  <c r="AX38" i="13"/>
  <c r="AW38" i="13"/>
  <c r="AV38" i="13"/>
  <c r="AU38" i="13"/>
  <c r="AT38" i="13"/>
  <c r="AS38" i="13"/>
  <c r="AR38" i="13"/>
  <c r="AQ38" i="13"/>
  <c r="AP38" i="13"/>
  <c r="AO38" i="13"/>
  <c r="AN38" i="13"/>
  <c r="AM38" i="13"/>
  <c r="AL38" i="13"/>
  <c r="AK38" i="13"/>
  <c r="AJ38" i="13"/>
  <c r="AI38" i="13"/>
  <c r="AH38" i="13"/>
  <c r="AG38" i="13"/>
  <c r="AF38" i="13"/>
  <c r="AE38" i="13"/>
  <c r="AD38" i="13"/>
  <c r="AC38" i="13"/>
  <c r="AB38" i="13"/>
  <c r="AA38" i="13"/>
  <c r="Z38" i="13"/>
  <c r="Y38" i="13"/>
  <c r="X38" i="13"/>
  <c r="W38" i="13"/>
  <c r="V38" i="13"/>
  <c r="U38" i="13"/>
  <c r="G38" i="13"/>
  <c r="AY37" i="13"/>
  <c r="AX37" i="13"/>
  <c r="AW37" i="13"/>
  <c r="AV37" i="13"/>
  <c r="AU37" i="13"/>
  <c r="AT37" i="13"/>
  <c r="AS37" i="13"/>
  <c r="AR37" i="13"/>
  <c r="AQ37" i="13"/>
  <c r="AP37" i="13"/>
  <c r="AO37" i="13"/>
  <c r="AN37" i="13"/>
  <c r="AM37" i="13"/>
  <c r="AL37" i="13"/>
  <c r="AK37" i="13"/>
  <c r="AJ37" i="13"/>
  <c r="AI37" i="13"/>
  <c r="AH37" i="13"/>
  <c r="AG37" i="13"/>
  <c r="AF37" i="13"/>
  <c r="AE37" i="13"/>
  <c r="AD37" i="13"/>
  <c r="AC37" i="13"/>
  <c r="AB37" i="13"/>
  <c r="AA37" i="13"/>
  <c r="Z37" i="13"/>
  <c r="Y37" i="13"/>
  <c r="X37" i="13"/>
  <c r="W37" i="13"/>
  <c r="V37" i="13"/>
  <c r="U37" i="13"/>
  <c r="F37" i="13"/>
  <c r="AY35" i="13"/>
  <c r="AX35" i="13"/>
  <c r="AW35" i="13"/>
  <c r="AV35" i="13"/>
  <c r="AU35" i="13"/>
  <c r="AT35" i="13"/>
  <c r="AS35" i="13"/>
  <c r="AR35" i="13"/>
  <c r="AQ35" i="13"/>
  <c r="AP35" i="13"/>
  <c r="AO35" i="13"/>
  <c r="AN35" i="13"/>
  <c r="AM35" i="13"/>
  <c r="AL35" i="13"/>
  <c r="AK35" i="13"/>
  <c r="AJ35" i="13"/>
  <c r="AI35" i="13"/>
  <c r="AH35" i="13"/>
  <c r="AG35" i="13"/>
  <c r="AF35" i="13"/>
  <c r="AE35" i="13"/>
  <c r="AD35" i="13"/>
  <c r="AC35" i="13"/>
  <c r="AB35" i="13"/>
  <c r="AA35" i="13"/>
  <c r="Z35" i="13"/>
  <c r="Y35" i="13"/>
  <c r="X35" i="13"/>
  <c r="W35" i="13"/>
  <c r="V35" i="13"/>
  <c r="U35" i="13"/>
  <c r="G35" i="13"/>
  <c r="AY34" i="13"/>
  <c r="AX34" i="13"/>
  <c r="AW34" i="13"/>
  <c r="AV34" i="13"/>
  <c r="AU34" i="13"/>
  <c r="AT34" i="13"/>
  <c r="AS34" i="13"/>
  <c r="AR34" i="13"/>
  <c r="AQ34" i="13"/>
  <c r="AP34" i="13"/>
  <c r="AO34" i="13"/>
  <c r="AN34" i="13"/>
  <c r="AM34" i="13"/>
  <c r="AL34" i="13"/>
  <c r="AK34" i="13"/>
  <c r="AJ34" i="13"/>
  <c r="AI34" i="13"/>
  <c r="AH34" i="13"/>
  <c r="AG34" i="13"/>
  <c r="AF34" i="13"/>
  <c r="AE34" i="13"/>
  <c r="AD34" i="13"/>
  <c r="AC34" i="13"/>
  <c r="AB34" i="13"/>
  <c r="AA34" i="13"/>
  <c r="Z34" i="13"/>
  <c r="Y34" i="13"/>
  <c r="X34" i="13"/>
  <c r="W34" i="13"/>
  <c r="V34" i="13"/>
  <c r="U34" i="13"/>
  <c r="F34" i="13"/>
  <c r="AY32" i="13"/>
  <c r="AX32" i="13"/>
  <c r="AW32" i="13"/>
  <c r="AV32" i="13"/>
  <c r="AU32" i="13"/>
  <c r="AT32" i="13"/>
  <c r="AS32" i="13"/>
  <c r="AR32" i="13"/>
  <c r="AQ32" i="13"/>
  <c r="AP32" i="13"/>
  <c r="AO32" i="13"/>
  <c r="AN32" i="13"/>
  <c r="AM32" i="13"/>
  <c r="AL32" i="13"/>
  <c r="AK32" i="13"/>
  <c r="AJ32" i="13"/>
  <c r="AI32" i="13"/>
  <c r="AH32" i="13"/>
  <c r="AG32" i="13"/>
  <c r="AF32" i="13"/>
  <c r="AE32" i="13"/>
  <c r="AD32" i="13"/>
  <c r="AC32" i="13"/>
  <c r="AB32" i="13"/>
  <c r="AA32" i="13"/>
  <c r="Z32" i="13"/>
  <c r="Y32" i="13"/>
  <c r="X32" i="13"/>
  <c r="W32" i="13"/>
  <c r="V32" i="13"/>
  <c r="U32" i="13"/>
  <c r="G32" i="13"/>
  <c r="AY31" i="13"/>
  <c r="AX31" i="13"/>
  <c r="AW31" i="13"/>
  <c r="AV31" i="13"/>
  <c r="AU31" i="13"/>
  <c r="AT31" i="13"/>
  <c r="AS31" i="13"/>
  <c r="AR31" i="13"/>
  <c r="AQ31" i="13"/>
  <c r="AP31" i="13"/>
  <c r="AO31" i="13"/>
  <c r="AN31" i="13"/>
  <c r="AM31" i="13"/>
  <c r="AL31" i="13"/>
  <c r="AK31" i="13"/>
  <c r="AJ31" i="13"/>
  <c r="AI31" i="13"/>
  <c r="AH31" i="13"/>
  <c r="AG31" i="13"/>
  <c r="AF31" i="13"/>
  <c r="AE31" i="13"/>
  <c r="AD31" i="13"/>
  <c r="AC31" i="13"/>
  <c r="AB31" i="13"/>
  <c r="AA31" i="13"/>
  <c r="Z31" i="13"/>
  <c r="Y31" i="13"/>
  <c r="X31" i="13"/>
  <c r="W31" i="13"/>
  <c r="V31" i="13"/>
  <c r="U31" i="13"/>
  <c r="F31" i="13"/>
  <c r="AY29" i="13"/>
  <c r="AX29" i="13"/>
  <c r="AW29" i="13"/>
  <c r="AV29" i="13"/>
  <c r="AU29" i="13"/>
  <c r="AT29" i="13"/>
  <c r="AS29" i="13"/>
  <c r="AR29" i="13"/>
  <c r="AQ29" i="13"/>
  <c r="AP29" i="13"/>
  <c r="AO29" i="13"/>
  <c r="AN29" i="13"/>
  <c r="AM29" i="13"/>
  <c r="AL29" i="13"/>
  <c r="AK29" i="13"/>
  <c r="AJ29" i="13"/>
  <c r="AI29" i="13"/>
  <c r="AH29" i="13"/>
  <c r="AG29" i="13"/>
  <c r="AF29" i="13"/>
  <c r="AE29" i="13"/>
  <c r="AD29" i="13"/>
  <c r="AC29" i="13"/>
  <c r="AB29" i="13"/>
  <c r="AA29" i="13"/>
  <c r="Z29" i="13"/>
  <c r="Y29" i="13"/>
  <c r="X29" i="13"/>
  <c r="W29" i="13"/>
  <c r="V29" i="13"/>
  <c r="U29" i="13"/>
  <c r="G29" i="13"/>
  <c r="AY28" i="13"/>
  <c r="AX28" i="13"/>
  <c r="AW28" i="13"/>
  <c r="AV28" i="13"/>
  <c r="AU28" i="13"/>
  <c r="AT28" i="13"/>
  <c r="AS28" i="13"/>
  <c r="AR28" i="13"/>
  <c r="AQ28" i="13"/>
  <c r="AP28" i="13"/>
  <c r="AO28" i="13"/>
  <c r="AN28" i="13"/>
  <c r="AM28" i="13"/>
  <c r="AL28" i="13"/>
  <c r="AK28" i="13"/>
  <c r="AJ28" i="13"/>
  <c r="AI28" i="13"/>
  <c r="AH28" i="13"/>
  <c r="AG28" i="13"/>
  <c r="AF28" i="13"/>
  <c r="AE28" i="13"/>
  <c r="AD28" i="13"/>
  <c r="AC28" i="13"/>
  <c r="AB28" i="13"/>
  <c r="AA28" i="13"/>
  <c r="Z28" i="13"/>
  <c r="Y28" i="13"/>
  <c r="X28" i="13"/>
  <c r="W28" i="13"/>
  <c r="V28" i="13"/>
  <c r="U28" i="13"/>
  <c r="F28" i="13"/>
  <c r="AY26" i="13"/>
  <c r="AX26" i="13"/>
  <c r="AW26" i="13"/>
  <c r="AV26" i="13"/>
  <c r="AU26" i="13"/>
  <c r="AT26" i="13"/>
  <c r="AS26" i="13"/>
  <c r="AR26" i="13"/>
  <c r="AQ26" i="13"/>
  <c r="AP26" i="13"/>
  <c r="AO26" i="13"/>
  <c r="AN26" i="13"/>
  <c r="AM26" i="13"/>
  <c r="AL26" i="13"/>
  <c r="AK26" i="13"/>
  <c r="AJ26" i="13"/>
  <c r="AI26" i="13"/>
  <c r="AH26" i="13"/>
  <c r="AG26" i="13"/>
  <c r="AF26" i="13"/>
  <c r="AE26" i="13"/>
  <c r="AD26" i="13"/>
  <c r="AC26" i="13"/>
  <c r="AB26" i="13"/>
  <c r="AA26" i="13"/>
  <c r="Z26" i="13"/>
  <c r="Y26" i="13"/>
  <c r="X26" i="13"/>
  <c r="W26" i="13"/>
  <c r="V26" i="13"/>
  <c r="U26" i="13"/>
  <c r="G26" i="13"/>
  <c r="AY25" i="13"/>
  <c r="AX25" i="13"/>
  <c r="AW25" i="13"/>
  <c r="AV25" i="13"/>
  <c r="AU25" i="13"/>
  <c r="AT25" i="13"/>
  <c r="AS25" i="13"/>
  <c r="AR25" i="13"/>
  <c r="AQ25" i="13"/>
  <c r="AP25" i="13"/>
  <c r="AO25" i="13"/>
  <c r="AN25" i="13"/>
  <c r="AM25" i="13"/>
  <c r="AL25" i="13"/>
  <c r="AK25" i="13"/>
  <c r="AJ25" i="13"/>
  <c r="AI25" i="13"/>
  <c r="AH25" i="13"/>
  <c r="AG25" i="13"/>
  <c r="AF25" i="13"/>
  <c r="AE25" i="13"/>
  <c r="AD25" i="13"/>
  <c r="AC25" i="13"/>
  <c r="AB25" i="13"/>
  <c r="AA25" i="13"/>
  <c r="Z25" i="13"/>
  <c r="Y25" i="13"/>
  <c r="X25" i="13"/>
  <c r="W25" i="13"/>
  <c r="V25" i="13"/>
  <c r="U25" i="13"/>
  <c r="F25" i="13"/>
  <c r="B25" i="13"/>
  <c r="B28" i="13" s="1"/>
  <c r="B31" i="13" s="1"/>
  <c r="B34" i="13" s="1"/>
  <c r="B37" i="13" s="1"/>
  <c r="B40" i="13" s="1"/>
  <c r="B43" i="13" s="1"/>
  <c r="B46" i="13" s="1"/>
  <c r="B49" i="13" s="1"/>
  <c r="B52" i="13" s="1"/>
  <c r="B55" i="13" s="1"/>
  <c r="B58" i="13" s="1"/>
  <c r="B61" i="13" s="1"/>
  <c r="B64" i="13" s="1"/>
  <c r="B67" i="13" s="1"/>
  <c r="AY23" i="13"/>
  <c r="AX23" i="13"/>
  <c r="AW23" i="13"/>
  <c r="AV23" i="13"/>
  <c r="AU23" i="13"/>
  <c r="AT23" i="13"/>
  <c r="AS23" i="13"/>
  <c r="AR23" i="13"/>
  <c r="AQ23" i="13"/>
  <c r="AP23" i="13"/>
  <c r="AO23" i="13"/>
  <c r="AN23" i="13"/>
  <c r="AM23" i="13"/>
  <c r="AL23" i="13"/>
  <c r="AK23" i="13"/>
  <c r="AJ23" i="13"/>
  <c r="AI23" i="13"/>
  <c r="AH23" i="13"/>
  <c r="AG23" i="13"/>
  <c r="AF23" i="13"/>
  <c r="AE23" i="13"/>
  <c r="AD23" i="13"/>
  <c r="AC23" i="13"/>
  <c r="AB23" i="13"/>
  <c r="AA23" i="13"/>
  <c r="Z23" i="13"/>
  <c r="Y23" i="13"/>
  <c r="X23" i="13"/>
  <c r="W23" i="13"/>
  <c r="V23" i="13"/>
  <c r="U23" i="13"/>
  <c r="G23" i="13"/>
  <c r="AR73" i="13" s="1"/>
  <c r="AY22" i="13"/>
  <c r="AX22" i="13"/>
  <c r="AW22" i="13"/>
  <c r="AV22" i="13"/>
  <c r="AU22" i="13"/>
  <c r="AT22" i="13"/>
  <c r="AS22" i="13"/>
  <c r="AR22" i="13"/>
  <c r="AQ22" i="13"/>
  <c r="AP22" i="13"/>
  <c r="AO22" i="13"/>
  <c r="AN22" i="13"/>
  <c r="AM22" i="13"/>
  <c r="AL22" i="13"/>
  <c r="AK22" i="13"/>
  <c r="AJ22" i="13"/>
  <c r="AI22" i="13"/>
  <c r="AH22" i="13"/>
  <c r="AG22" i="13"/>
  <c r="AF22" i="13"/>
  <c r="AE22" i="13"/>
  <c r="AD22" i="13"/>
  <c r="AC22" i="13"/>
  <c r="AB22" i="13"/>
  <c r="AA22" i="13"/>
  <c r="Z22" i="13"/>
  <c r="Y22" i="13"/>
  <c r="X22" i="13"/>
  <c r="W22" i="13"/>
  <c r="V22" i="13"/>
  <c r="U22" i="13"/>
  <c r="F22" i="13"/>
  <c r="AR72" i="13" s="1"/>
  <c r="AY18" i="13"/>
  <c r="AY19" i="13" s="1"/>
  <c r="AY20" i="13" s="1"/>
  <c r="AX18" i="13"/>
  <c r="AX19" i="13" s="1"/>
  <c r="AX20" i="13" s="1"/>
  <c r="AW18" i="13"/>
  <c r="AW19" i="13" s="1"/>
  <c r="AW20" i="13" s="1"/>
  <c r="AZ16" i="13"/>
  <c r="AD2" i="13"/>
  <c r="AO19" i="13" s="1"/>
  <c r="AO20" i="13" s="1"/>
  <c r="AZ29" i="13" l="1"/>
  <c r="BB29" i="13" s="1"/>
  <c r="V19" i="13"/>
  <c r="V20" i="13" s="1"/>
  <c r="U19" i="13"/>
  <c r="U20" i="13" s="1"/>
  <c r="AA19" i="13"/>
  <c r="AA20" i="13" s="1"/>
  <c r="AB19" i="13"/>
  <c r="AB20" i="13" s="1"/>
  <c r="AC19" i="13"/>
  <c r="AC20" i="13" s="1"/>
  <c r="AD19" i="13"/>
  <c r="AD20" i="13" s="1"/>
  <c r="AI19" i="13"/>
  <c r="AI20" i="13" s="1"/>
  <c r="AJ19" i="13"/>
  <c r="AJ20" i="13" s="1"/>
  <c r="AK19" i="13"/>
  <c r="AK20" i="13" s="1"/>
  <c r="AQ19" i="13"/>
  <c r="AQ20" i="13" s="1"/>
  <c r="AE72" i="13"/>
  <c r="AR19" i="13"/>
  <c r="AR20" i="13" s="1"/>
  <c r="AL72" i="13"/>
  <c r="V73" i="13"/>
  <c r="AS19" i="13"/>
  <c r="AS20" i="13" s="1"/>
  <c r="AD73" i="13"/>
  <c r="AZ23" i="13"/>
  <c r="BB23" i="13" s="1"/>
  <c r="AZ22" i="13"/>
  <c r="BB22" i="13" s="1"/>
  <c r="AZ28" i="13"/>
  <c r="BB28" i="13" s="1"/>
  <c r="AZ52" i="13"/>
  <c r="BB52" i="13" s="1"/>
  <c r="AZ43" i="13"/>
  <c r="BB43" i="13" s="1"/>
  <c r="AZ56" i="13"/>
  <c r="BB56" i="13" s="1"/>
  <c r="AZ61" i="13"/>
  <c r="BB61" i="13" s="1"/>
  <c r="AZ37" i="13"/>
  <c r="BB37" i="13" s="1"/>
  <c r="AZ25" i="13"/>
  <c r="BB25" i="13" s="1"/>
  <c r="AZ26" i="13"/>
  <c r="BB26" i="13" s="1"/>
  <c r="AZ41" i="13"/>
  <c r="BB41" i="13" s="1"/>
  <c r="AZ46" i="13"/>
  <c r="BB46" i="13" s="1"/>
  <c r="AZ65" i="13"/>
  <c r="BB65" i="13" s="1"/>
  <c r="AZ38" i="13"/>
  <c r="BB38" i="13" s="1"/>
  <c r="AZ32" i="13"/>
  <c r="BB32" i="13" s="1"/>
  <c r="AZ31" i="13"/>
  <c r="BB31" i="13" s="1"/>
  <c r="AZ44" i="13"/>
  <c r="BB44" i="13" s="1"/>
  <c r="AZ47" i="13"/>
  <c r="BB47" i="13" s="1"/>
  <c r="AZ49" i="13"/>
  <c r="BB49" i="13" s="1"/>
  <c r="AZ50" i="13"/>
  <c r="BB50" i="13" s="1"/>
  <c r="AZ55" i="13"/>
  <c r="BB55" i="13" s="1"/>
  <c r="AZ62" i="13"/>
  <c r="BB62" i="13" s="1"/>
  <c r="AZ67" i="13"/>
  <c r="BB67" i="13" s="1"/>
  <c r="AZ68" i="13"/>
  <c r="BB68" i="13" s="1"/>
  <c r="AZ34" i="13"/>
  <c r="BB34" i="13" s="1"/>
  <c r="AZ35" i="13"/>
  <c r="BB35" i="13" s="1"/>
  <c r="AZ40" i="13"/>
  <c r="BB40" i="13" s="1"/>
  <c r="AZ53" i="13"/>
  <c r="BB53" i="13" s="1"/>
  <c r="AZ58" i="13"/>
  <c r="BB58" i="13" s="1"/>
  <c r="AZ59" i="13"/>
  <c r="BB59" i="13" s="1"/>
  <c r="AZ64" i="13"/>
  <c r="BB64" i="13" s="1"/>
  <c r="AL19" i="13"/>
  <c r="AL20" i="13" s="1"/>
  <c r="Z19" i="13"/>
  <c r="Z20" i="13" s="1"/>
  <c r="AH19" i="13"/>
  <c r="AH20" i="13" s="1"/>
  <c r="AP19" i="13"/>
  <c r="AP20" i="13" s="1"/>
  <c r="U72" i="13"/>
  <c r="AC72" i="13"/>
  <c r="AK72" i="13"/>
  <c r="AS72" i="13"/>
  <c r="U73" i="13"/>
  <c r="AC73" i="13"/>
  <c r="AK73" i="13"/>
  <c r="AS73" i="13"/>
  <c r="AL73" i="13"/>
  <c r="AT73" i="13"/>
  <c r="AM72" i="13"/>
  <c r="AU72" i="13"/>
  <c r="W73" i="13"/>
  <c r="AE73" i="13"/>
  <c r="AM73" i="13"/>
  <c r="AU73" i="13"/>
  <c r="X72" i="13"/>
  <c r="AF72" i="13"/>
  <c r="AN72" i="13"/>
  <c r="AV72" i="13"/>
  <c r="X73" i="13"/>
  <c r="AF73" i="13"/>
  <c r="AN73" i="13"/>
  <c r="AV73" i="13"/>
  <c r="AT72" i="13"/>
  <c r="W72" i="13"/>
  <c r="Y72" i="13"/>
  <c r="AG72" i="13"/>
  <c r="AO72" i="13"/>
  <c r="AW72" i="13"/>
  <c r="Y73" i="13"/>
  <c r="AG73" i="13"/>
  <c r="AO73" i="13"/>
  <c r="AW73" i="13"/>
  <c r="AD72" i="13"/>
  <c r="W19" i="13"/>
  <c r="W20" i="13" s="1"/>
  <c r="AU19" i="13"/>
  <c r="AU20" i="13" s="1"/>
  <c r="Z72" i="13"/>
  <c r="AH72" i="13"/>
  <c r="AP72" i="13"/>
  <c r="AX72" i="13"/>
  <c r="Z73" i="13"/>
  <c r="AH73" i="13"/>
  <c r="AP73" i="13"/>
  <c r="AX73" i="13"/>
  <c r="V72" i="13"/>
  <c r="AM19" i="13"/>
  <c r="AM20" i="13" s="1"/>
  <c r="BC8" i="13"/>
  <c r="X19" i="13"/>
  <c r="X20" i="13" s="1"/>
  <c r="AF19" i="13"/>
  <c r="AF20" i="13" s="1"/>
  <c r="AN19" i="13"/>
  <c r="AN20" i="13" s="1"/>
  <c r="AV19" i="13"/>
  <c r="AV20" i="13" s="1"/>
  <c r="AA72" i="13"/>
  <c r="AI72" i="13"/>
  <c r="AQ72" i="13"/>
  <c r="AY72" i="13"/>
  <c r="AA73" i="13"/>
  <c r="AI73" i="13"/>
  <c r="AQ73" i="13"/>
  <c r="AY73" i="13"/>
  <c r="AT19" i="13"/>
  <c r="AT20" i="13" s="1"/>
  <c r="AE19" i="13"/>
  <c r="AE20" i="13" s="1"/>
  <c r="Y19" i="13"/>
  <c r="Y20" i="13" s="1"/>
  <c r="AG19" i="13"/>
  <c r="AG20" i="13" s="1"/>
  <c r="AB72" i="13"/>
  <c r="AJ72" i="13"/>
  <c r="AB73" i="13"/>
  <c r="AJ73" i="13"/>
  <c r="AZ72" i="13" l="1"/>
  <c r="AZ73" i="13"/>
</calcChain>
</file>

<file path=xl/sharedStrings.xml><?xml version="1.0" encoding="utf-8"?>
<sst xmlns="http://schemas.openxmlformats.org/spreadsheetml/2006/main" count="2262" uniqueCount="821">
  <si>
    <t>６　設備について</t>
    <rPh sb="2" eb="4">
      <t>セツビ</t>
    </rPh>
    <phoneticPr fontId="2"/>
  </si>
  <si>
    <t>↓</t>
    <phoneticPr fontId="2"/>
  </si>
  <si>
    <t>２　提供拒否の禁止</t>
    <rPh sb="2" eb="4">
      <t>テイキョウ</t>
    </rPh>
    <rPh sb="4" eb="6">
      <t>キョヒ</t>
    </rPh>
    <rPh sb="7" eb="9">
      <t>キンシ</t>
    </rPh>
    <phoneticPr fontId="2"/>
  </si>
  <si>
    <t>３　受給資格等の確認</t>
    <rPh sb="2" eb="4">
      <t>ジュキュウ</t>
    </rPh>
    <rPh sb="4" eb="6">
      <t>シカク</t>
    </rPh>
    <rPh sb="6" eb="7">
      <t>トウ</t>
    </rPh>
    <rPh sb="8" eb="10">
      <t>カクニン</t>
    </rPh>
    <phoneticPr fontId="2"/>
  </si>
  <si>
    <t>４　要介護認定等の申請に係る援助</t>
    <rPh sb="2" eb="5">
      <t>ヨウカイゴ</t>
    </rPh>
    <rPh sb="5" eb="7">
      <t>ニンテイ</t>
    </rPh>
    <rPh sb="7" eb="8">
      <t>トウ</t>
    </rPh>
    <rPh sb="9" eb="11">
      <t>シンセイ</t>
    </rPh>
    <rPh sb="12" eb="13">
      <t>カカ</t>
    </rPh>
    <rPh sb="14" eb="16">
      <t>エンジョ</t>
    </rPh>
    <phoneticPr fontId="2"/>
  </si>
  <si>
    <t>Ⅰ</t>
    <phoneticPr fontId="2"/>
  </si>
  <si>
    <t>５　入退居</t>
    <rPh sb="2" eb="3">
      <t>ニュウ</t>
    </rPh>
    <rPh sb="3" eb="4">
      <t>タイ</t>
    </rPh>
    <rPh sb="4" eb="5">
      <t>キョ</t>
    </rPh>
    <phoneticPr fontId="2"/>
  </si>
  <si>
    <t>６　サービスの提供の記録</t>
    <rPh sb="7" eb="9">
      <t>テイキョウ</t>
    </rPh>
    <rPh sb="10" eb="12">
      <t>キロク</t>
    </rPh>
    <phoneticPr fontId="2"/>
  </si>
  <si>
    <t>７　利用料等の受領</t>
    <rPh sb="2" eb="5">
      <t>リヨウリョウ</t>
    </rPh>
    <rPh sb="5" eb="6">
      <t>トウ</t>
    </rPh>
    <rPh sb="7" eb="9">
      <t>ジュリョウ</t>
    </rPh>
    <phoneticPr fontId="2"/>
  </si>
  <si>
    <t>○×を記入</t>
    <rPh sb="3" eb="5">
      <t>キニュウ</t>
    </rPh>
    <phoneticPr fontId="2"/>
  </si>
  <si>
    <t>フリガナ</t>
    <phoneticPr fontId="2"/>
  </si>
  <si>
    <t>　</t>
    <phoneticPr fontId="2"/>
  </si>
  <si>
    <t>〒</t>
    <phoneticPr fontId="2"/>
  </si>
  <si>
    <t>開設年月日</t>
    <rPh sb="0" eb="2">
      <t>カイセツ</t>
    </rPh>
    <rPh sb="2" eb="5">
      <t>ネンガッピ</t>
    </rPh>
    <phoneticPr fontId="2"/>
  </si>
  <si>
    <t>　</t>
    <phoneticPr fontId="2"/>
  </si>
  <si>
    <t>ユニット数</t>
    <rPh sb="4" eb="5">
      <t>スウ</t>
    </rPh>
    <phoneticPr fontId="2"/>
  </si>
  <si>
    <t>ユニット</t>
    <phoneticPr fontId="2"/>
  </si>
  <si>
    <t>【具体的に記入してください】</t>
    <rPh sb="1" eb="4">
      <t>グタイテキ</t>
    </rPh>
    <rPh sb="5" eb="7">
      <t>キニュウ</t>
    </rPh>
    <phoneticPr fontId="2"/>
  </si>
  <si>
    <t>１　内容及び手続きの説明及び同意</t>
    <rPh sb="2" eb="4">
      <t>ナイヨウ</t>
    </rPh>
    <rPh sb="4" eb="5">
      <t>オヨ</t>
    </rPh>
    <rPh sb="6" eb="8">
      <t>テツヅ</t>
    </rPh>
    <rPh sb="10" eb="12">
      <t>セツメイ</t>
    </rPh>
    <rPh sb="12" eb="13">
      <t>オヨ</t>
    </rPh>
    <rPh sb="14" eb="16">
      <t>ドウイ</t>
    </rPh>
    <phoneticPr fontId="2"/>
  </si>
  <si>
    <t>Ⅲ</t>
    <phoneticPr fontId="2"/>
  </si>
  <si>
    <t>【記入欄】</t>
    <rPh sb="1" eb="4">
      <t>キニュウラン</t>
    </rPh>
    <phoneticPr fontId="2"/>
  </si>
  <si>
    <t>（　　　　）評価</t>
    <rPh sb="6" eb="8">
      <t>ヒョウカ</t>
    </rPh>
    <phoneticPr fontId="2"/>
  </si>
  <si>
    <t>８　保険給付の請求のための証明書の交付</t>
    <rPh sb="2" eb="4">
      <t>ホケン</t>
    </rPh>
    <rPh sb="4" eb="6">
      <t>キュウフ</t>
    </rPh>
    <rPh sb="7" eb="9">
      <t>セイキュウ</t>
    </rPh>
    <rPh sb="13" eb="16">
      <t>ショウメイショ</t>
    </rPh>
    <rPh sb="17" eb="19">
      <t>コウフ</t>
    </rPh>
    <phoneticPr fontId="2"/>
  </si>
  <si>
    <t>年</t>
    <rPh sb="0" eb="1">
      <t>ネン</t>
    </rPh>
    <phoneticPr fontId="2"/>
  </si>
  <si>
    <t>月</t>
    <rPh sb="0" eb="1">
      <t>ツキ</t>
    </rPh>
    <phoneticPr fontId="2"/>
  </si>
  <si>
    <t>日</t>
    <rPh sb="0" eb="1">
      <t>ヒ</t>
    </rPh>
    <phoneticPr fontId="2"/>
  </si>
  <si>
    <t>介護保険事業所番号</t>
    <rPh sb="0" eb="2">
      <t>カイゴ</t>
    </rPh>
    <rPh sb="2" eb="4">
      <t>ホケン</t>
    </rPh>
    <rPh sb="4" eb="7">
      <t>ジギョウショ</t>
    </rPh>
    <rPh sb="7" eb="9">
      <t>バンゴウ</t>
    </rPh>
    <phoneticPr fontId="2"/>
  </si>
  <si>
    <t>名　　称</t>
    <rPh sb="0" eb="1">
      <t>ナ</t>
    </rPh>
    <rPh sb="3" eb="4">
      <t>ショウ</t>
    </rPh>
    <phoneticPr fontId="2"/>
  </si>
  <si>
    <t>住　　所</t>
    <rPh sb="0" eb="1">
      <t>ジュウ</t>
    </rPh>
    <rPh sb="3" eb="4">
      <t>ショ</t>
    </rPh>
    <phoneticPr fontId="2"/>
  </si>
  <si>
    <t>ｰ</t>
    <phoneticPr fontId="2"/>
  </si>
  <si>
    <t>連　絡　先</t>
    <rPh sb="0" eb="1">
      <t>レン</t>
    </rPh>
    <rPh sb="2" eb="3">
      <t>ラク</t>
    </rPh>
    <rPh sb="4" eb="5">
      <t>サキ</t>
    </rPh>
    <phoneticPr fontId="2"/>
  </si>
  <si>
    <t>電話番号</t>
    <rPh sb="0" eb="2">
      <t>デンワ</t>
    </rPh>
    <rPh sb="2" eb="4">
      <t>バンゴウ</t>
    </rPh>
    <phoneticPr fontId="2"/>
  </si>
  <si>
    <t>ＦＡＸ番号</t>
    <rPh sb="3" eb="5">
      <t>バンゴウ</t>
    </rPh>
    <phoneticPr fontId="2"/>
  </si>
  <si>
    <t>事　業　所</t>
    <rPh sb="0" eb="1">
      <t>コト</t>
    </rPh>
    <rPh sb="2" eb="3">
      <t>ギョウ</t>
    </rPh>
    <rPh sb="4" eb="5">
      <t>ショ</t>
    </rPh>
    <phoneticPr fontId="2"/>
  </si>
  <si>
    <t>有　　　・　　　無</t>
    <rPh sb="0" eb="1">
      <t>ア</t>
    </rPh>
    <rPh sb="8" eb="9">
      <t>ナ</t>
    </rPh>
    <phoneticPr fontId="2"/>
  </si>
  <si>
    <t>　</t>
    <phoneticPr fontId="2"/>
  </si>
  <si>
    <t>氏　名</t>
    <rPh sb="0" eb="1">
      <t>シ</t>
    </rPh>
    <rPh sb="2" eb="3">
      <t>メイ</t>
    </rPh>
    <phoneticPr fontId="2"/>
  </si>
  <si>
    <t>事業所名</t>
    <rPh sb="0" eb="3">
      <t>ジギョウショ</t>
    </rPh>
    <rPh sb="3" eb="4">
      <t>ナ</t>
    </rPh>
    <phoneticPr fontId="2"/>
  </si>
  <si>
    <t>時間</t>
    <rPh sb="0" eb="2">
      <t>ジカン</t>
    </rPh>
    <phoneticPr fontId="2"/>
  </si>
  <si>
    <t>）</t>
    <phoneticPr fontId="2"/>
  </si>
  <si>
    <t>１　代表者について</t>
    <rPh sb="2" eb="5">
      <t>ダイヒョウシャ</t>
    </rPh>
    <phoneticPr fontId="2"/>
  </si>
  <si>
    <t>代表者の氏名を記入してください。</t>
    <rPh sb="0" eb="3">
      <t>ダイヒョウシャ</t>
    </rPh>
    <rPh sb="4" eb="6">
      <t>シメイ</t>
    </rPh>
    <rPh sb="7" eb="9">
      <t>キニュウ</t>
    </rPh>
    <phoneticPr fontId="2"/>
  </si>
  <si>
    <t>　</t>
    <phoneticPr fontId="2"/>
  </si>
  <si>
    <t>２　管理者について</t>
    <rPh sb="2" eb="5">
      <t>カンリシャ</t>
    </rPh>
    <phoneticPr fontId="2"/>
  </si>
  <si>
    <t>管理者の氏名を記入してください。</t>
    <rPh sb="0" eb="2">
      <t>カンリ</t>
    </rPh>
    <rPh sb="2" eb="3">
      <t>シャ</t>
    </rPh>
    <rPh sb="4" eb="6">
      <t>シメイ</t>
    </rPh>
    <rPh sb="7" eb="9">
      <t>キニュウ</t>
    </rPh>
    <phoneticPr fontId="2"/>
  </si>
  <si>
    <t>　</t>
    <phoneticPr fontId="2"/>
  </si>
  <si>
    <t>職　　　種</t>
    <rPh sb="0" eb="1">
      <t>ショク</t>
    </rPh>
    <rPh sb="4" eb="5">
      <t>タネ</t>
    </rPh>
    <phoneticPr fontId="2"/>
  </si>
  <si>
    <t>1週あたりの時間数</t>
    <rPh sb="1" eb="2">
      <t>シュウ</t>
    </rPh>
    <rPh sb="6" eb="9">
      <t>ジカンスウ</t>
    </rPh>
    <phoneticPr fontId="2"/>
  </si>
  <si>
    <t>３　計画作成担当者について</t>
    <rPh sb="2" eb="4">
      <t>ケイカク</t>
    </rPh>
    <rPh sb="4" eb="6">
      <t>サクセイ</t>
    </rPh>
    <rPh sb="6" eb="9">
      <t>タントウシャ</t>
    </rPh>
    <phoneticPr fontId="2"/>
  </si>
  <si>
    <t>４　介護従業者について</t>
    <rPh sb="2" eb="4">
      <t>カイゴ</t>
    </rPh>
    <rPh sb="4" eb="7">
      <t>ジュウギョウシャ</t>
    </rPh>
    <phoneticPr fontId="2"/>
  </si>
  <si>
    <t>午前</t>
    <rPh sb="0" eb="2">
      <t>ゴゼン</t>
    </rPh>
    <phoneticPr fontId="2"/>
  </si>
  <si>
    <t>時</t>
    <rPh sb="0" eb="1">
      <t>トキ</t>
    </rPh>
    <phoneticPr fontId="2"/>
  </si>
  <si>
    <t>分</t>
    <rPh sb="0" eb="1">
      <t>フン</t>
    </rPh>
    <phoneticPr fontId="2"/>
  </si>
  <si>
    <t>午後</t>
    <rPh sb="0" eb="2">
      <t>ゴゴ</t>
    </rPh>
    <phoneticPr fontId="2"/>
  </si>
  <si>
    <t>（</t>
    <phoneticPr fontId="2"/>
  </si>
  <si>
    <t>利用者が、１～３名</t>
    <rPh sb="0" eb="3">
      <t>リヨウシャ</t>
    </rPh>
    <rPh sb="8" eb="9">
      <t>ナ</t>
    </rPh>
    <phoneticPr fontId="2"/>
  </si>
  <si>
    <t>利用者が、４～６名</t>
    <rPh sb="0" eb="3">
      <t>リヨウシャ</t>
    </rPh>
    <rPh sb="8" eb="9">
      <t>ナ</t>
    </rPh>
    <phoneticPr fontId="2"/>
  </si>
  <si>
    <t>利用者が、７～９名</t>
    <rPh sb="0" eb="3">
      <t>リヨウシャ</t>
    </rPh>
    <rPh sb="8" eb="9">
      <t>ナ</t>
    </rPh>
    <phoneticPr fontId="2"/>
  </si>
  <si>
    <t>●</t>
    <phoneticPr fontId="2"/>
  </si>
  <si>
    <t>→</t>
    <phoneticPr fontId="2"/>
  </si>
  <si>
    <t>●</t>
    <phoneticPr fontId="2"/>
  </si>
  <si>
    <t>５　夜勤体制について</t>
    <rPh sb="2" eb="4">
      <t>ヤキン</t>
    </rPh>
    <rPh sb="4" eb="6">
      <t>タイセイ</t>
    </rPh>
    <phoneticPr fontId="2"/>
  </si>
  <si>
    <t>Ⅱ</t>
    <phoneticPr fontId="2"/>
  </si>
  <si>
    <t>　運営に関する報告</t>
    <rPh sb="1" eb="3">
      <t>ウンエイ</t>
    </rPh>
    <rPh sb="4" eb="5">
      <t>カン</t>
    </rPh>
    <rPh sb="7" eb="9">
      <t>ホウコク</t>
    </rPh>
    <phoneticPr fontId="2"/>
  </si>
  <si>
    <t>避難訓練</t>
    <rPh sb="0" eb="2">
      <t>ヒナン</t>
    </rPh>
    <rPh sb="2" eb="4">
      <t>クンレン</t>
    </rPh>
    <phoneticPr fontId="2"/>
  </si>
  <si>
    <t>救出訓練</t>
    <rPh sb="0" eb="2">
      <t>キュウシュツ</t>
    </rPh>
    <rPh sb="2" eb="4">
      <t>クンレン</t>
    </rPh>
    <phoneticPr fontId="2"/>
  </si>
  <si>
    <t>その他</t>
    <rPh sb="2" eb="3">
      <t>タ</t>
    </rPh>
    <phoneticPr fontId="2"/>
  </si>
  <si>
    <t>所内研修</t>
    <rPh sb="0" eb="2">
      <t>ショナイ</t>
    </rPh>
    <rPh sb="2" eb="4">
      <t>ケンシュウ</t>
    </rPh>
    <phoneticPr fontId="2"/>
  </si>
  <si>
    <t>所外研修</t>
    <rPh sb="0" eb="1">
      <t>ショ</t>
    </rPh>
    <rPh sb="1" eb="2">
      <t>ガイ</t>
    </rPh>
    <rPh sb="2" eb="4">
      <t>ケンシュウ</t>
    </rPh>
    <phoneticPr fontId="2"/>
  </si>
  <si>
    <t>　報酬に関する報告</t>
    <rPh sb="1" eb="3">
      <t>ホウシュウ</t>
    </rPh>
    <rPh sb="4" eb="5">
      <t>カン</t>
    </rPh>
    <rPh sb="7" eb="9">
      <t>ホウコク</t>
    </rPh>
    <phoneticPr fontId="2"/>
  </si>
  <si>
    <t>２　介護報酬の請求</t>
    <rPh sb="2" eb="4">
      <t>カイゴ</t>
    </rPh>
    <rPh sb="4" eb="6">
      <t>ホウシュウ</t>
    </rPh>
    <rPh sb="7" eb="9">
      <t>セイキュウ</t>
    </rPh>
    <phoneticPr fontId="2"/>
  </si>
  <si>
    <t>介護予防認知症対応型共同生活介護の指定の有無</t>
    <rPh sb="0" eb="2">
      <t>カイゴ</t>
    </rPh>
    <rPh sb="2" eb="4">
      <t>ヨボウ</t>
    </rPh>
    <rPh sb="4" eb="6">
      <t>ニンチ</t>
    </rPh>
    <rPh sb="6" eb="7">
      <t>ショウ</t>
    </rPh>
    <rPh sb="7" eb="10">
      <t>タイオウガタ</t>
    </rPh>
    <rPh sb="10" eb="12">
      <t>キョウドウ</t>
    </rPh>
    <rPh sb="12" eb="14">
      <t>セイカツ</t>
    </rPh>
    <rPh sb="14" eb="16">
      <t>カイゴ</t>
    </rPh>
    <rPh sb="17" eb="19">
      <t>シテイ</t>
    </rPh>
    <rPh sb="20" eb="22">
      <t>ウム</t>
    </rPh>
    <phoneticPr fontId="2"/>
  </si>
  <si>
    <t>※秘密保持に関しては、従業者の雇用時に個人情報等の秘密を保持すべき旨を書類で交わしておくこと等の措置を講ずるべきとされています。</t>
    <rPh sb="1" eb="3">
      <t>ヒミツ</t>
    </rPh>
    <rPh sb="3" eb="5">
      <t>ホジ</t>
    </rPh>
    <rPh sb="6" eb="7">
      <t>カン</t>
    </rPh>
    <rPh sb="11" eb="14">
      <t>ジュウギョウシャ</t>
    </rPh>
    <rPh sb="15" eb="17">
      <t>コヨウ</t>
    </rPh>
    <rPh sb="17" eb="18">
      <t>トキ</t>
    </rPh>
    <rPh sb="19" eb="21">
      <t>コジン</t>
    </rPh>
    <rPh sb="21" eb="23">
      <t>ジョウホウ</t>
    </rPh>
    <rPh sb="23" eb="24">
      <t>トウ</t>
    </rPh>
    <rPh sb="25" eb="27">
      <t>ヒミツ</t>
    </rPh>
    <rPh sb="28" eb="30">
      <t>ホジ</t>
    </rPh>
    <rPh sb="33" eb="34">
      <t>ムネ</t>
    </rPh>
    <rPh sb="35" eb="37">
      <t>ショルイ</t>
    </rPh>
    <rPh sb="38" eb="39">
      <t>カ</t>
    </rPh>
    <rPh sb="46" eb="47">
      <t>トウ</t>
    </rPh>
    <rPh sb="48" eb="50">
      <t>ソチ</t>
    </rPh>
    <rPh sb="51" eb="52">
      <t>コウ</t>
    </rPh>
    <phoneticPr fontId="2"/>
  </si>
  <si>
    <t>出席者</t>
    <rPh sb="0" eb="3">
      <t>シュッセキシャ</t>
    </rPh>
    <phoneticPr fontId="2"/>
  </si>
  <si>
    <t>（実施　・　実施予定）</t>
    <rPh sb="1" eb="3">
      <t>ジッシ</t>
    </rPh>
    <rPh sb="6" eb="8">
      <t>ジッシ</t>
    </rPh>
    <rPh sb="8" eb="10">
      <t>ヨテイ</t>
    </rPh>
    <phoneticPr fontId="2"/>
  </si>
  <si>
    <t>　医薬品や利用者の服用する薬等の保管方法を記入してください。</t>
    <rPh sb="16" eb="18">
      <t>ホカン</t>
    </rPh>
    <rPh sb="18" eb="20">
      <t>ホウホウ</t>
    </rPh>
    <rPh sb="21" eb="23">
      <t>キニュウ</t>
    </rPh>
    <phoneticPr fontId="2"/>
  </si>
  <si>
    <t>【記入欄】</t>
    <rPh sb="1" eb="3">
      <t>キニュウ</t>
    </rPh>
    <rPh sb="3" eb="4">
      <t>ラン</t>
    </rPh>
    <phoneticPr fontId="2"/>
  </si>
  <si>
    <t>　職員の異動等による勤務体制への影響について、どのような配慮をしていますか？</t>
    <rPh sb="1" eb="3">
      <t>ショクイン</t>
    </rPh>
    <rPh sb="4" eb="6">
      <t>イドウ</t>
    </rPh>
    <rPh sb="6" eb="7">
      <t>トウ</t>
    </rPh>
    <rPh sb="10" eb="12">
      <t>キンム</t>
    </rPh>
    <rPh sb="12" eb="14">
      <t>タイセイ</t>
    </rPh>
    <rPh sb="16" eb="18">
      <t>エイキョウ</t>
    </rPh>
    <rPh sb="28" eb="30">
      <t>ハイリョ</t>
    </rPh>
    <phoneticPr fontId="2"/>
  </si>
  <si>
    <t>　職員を育成する取組みをどのように行っていますか？</t>
    <rPh sb="1" eb="3">
      <t>ショクイン</t>
    </rPh>
    <rPh sb="4" eb="6">
      <t>イクセイ</t>
    </rPh>
    <rPh sb="8" eb="10">
      <t>トリクミ</t>
    </rPh>
    <rPh sb="17" eb="18">
      <t>オコナ</t>
    </rPh>
    <phoneticPr fontId="2"/>
  </si>
  <si>
    <t>名</t>
    <rPh sb="0" eb="1">
      <t>メイ</t>
    </rPh>
    <phoneticPr fontId="2"/>
  </si>
  <si>
    <t>名/ユニット</t>
    <rPh sb="0" eb="1">
      <t>メイ</t>
    </rPh>
    <phoneticPr fontId="2"/>
  </si>
  <si>
    <t>ユニットの定員</t>
    <rPh sb="5" eb="6">
      <t>サダ</t>
    </rPh>
    <rPh sb="6" eb="7">
      <t>イン</t>
    </rPh>
    <phoneticPr fontId="2"/>
  </si>
  <si>
    <t>定員（全ユニット計）</t>
    <rPh sb="0" eb="1">
      <t>サダ</t>
    </rPh>
    <rPh sb="1" eb="2">
      <t>イン</t>
    </rPh>
    <rPh sb="3" eb="4">
      <t>ゼン</t>
    </rPh>
    <rPh sb="8" eb="9">
      <t>ケイ</t>
    </rPh>
    <phoneticPr fontId="2"/>
  </si>
  <si>
    <t>※施設内に設置している設備、備品等は、実際に使用する際に支障がないよう、日頃より管理、点検を心がけてください。</t>
    <rPh sb="1" eb="3">
      <t>シセツ</t>
    </rPh>
    <rPh sb="3" eb="4">
      <t>ナイ</t>
    </rPh>
    <rPh sb="5" eb="7">
      <t>セッチ</t>
    </rPh>
    <rPh sb="11" eb="13">
      <t>セツビ</t>
    </rPh>
    <rPh sb="14" eb="17">
      <t>ビヒントウ</t>
    </rPh>
    <rPh sb="19" eb="21">
      <t>ジッサイ</t>
    </rPh>
    <rPh sb="22" eb="24">
      <t>シヨウ</t>
    </rPh>
    <rPh sb="26" eb="27">
      <t>サイ</t>
    </rPh>
    <rPh sb="28" eb="30">
      <t>シショウ</t>
    </rPh>
    <rPh sb="36" eb="37">
      <t>ニチ</t>
    </rPh>
    <rPh sb="37" eb="38">
      <t>コロ</t>
    </rPh>
    <rPh sb="40" eb="42">
      <t>カンリ</t>
    </rPh>
    <rPh sb="43" eb="45">
      <t>テンケン</t>
    </rPh>
    <rPh sb="46" eb="47">
      <t>ココロ</t>
    </rPh>
    <phoneticPr fontId="2"/>
  </si>
  <si>
    <t>※兼務する職種等がある場合は、以下に記入してください。</t>
    <rPh sb="1" eb="3">
      <t>ケンム</t>
    </rPh>
    <rPh sb="5" eb="7">
      <t>ショクシュ</t>
    </rPh>
    <rPh sb="7" eb="8">
      <t>トウ</t>
    </rPh>
    <rPh sb="11" eb="13">
      <t>バアイ</t>
    </rPh>
    <rPh sb="15" eb="17">
      <t>イカ</t>
    </rPh>
    <rPh sb="18" eb="20">
      <t>キニュウ</t>
    </rPh>
    <phoneticPr fontId="2"/>
  </si>
  <si>
    <t>１　事業所で実際に行っている介護報酬請求の流れについて、具体的に記入してください。</t>
    <rPh sb="2" eb="5">
      <t>ジギョウショ</t>
    </rPh>
    <rPh sb="6" eb="8">
      <t>ジッサイ</t>
    </rPh>
    <rPh sb="9" eb="10">
      <t>オコナ</t>
    </rPh>
    <rPh sb="14" eb="16">
      <t>カイゴ</t>
    </rPh>
    <rPh sb="16" eb="18">
      <t>ホウシュウ</t>
    </rPh>
    <rPh sb="18" eb="20">
      <t>セイキュウ</t>
    </rPh>
    <rPh sb="21" eb="22">
      <t>ナガ</t>
    </rPh>
    <rPh sb="28" eb="31">
      <t>グタイテキ</t>
    </rPh>
    <rPh sb="32" eb="34">
      <t>キニュウ</t>
    </rPh>
    <phoneticPr fontId="2"/>
  </si>
  <si>
    <t>※「自己評価及び外部評価」は、少なくとも年１回程度行う必要があります。</t>
    <rPh sb="2" eb="4">
      <t>ジコ</t>
    </rPh>
    <rPh sb="4" eb="6">
      <t>ヒョウカ</t>
    </rPh>
    <rPh sb="6" eb="7">
      <t>オヨ</t>
    </rPh>
    <rPh sb="8" eb="10">
      <t>ガイブ</t>
    </rPh>
    <rPh sb="10" eb="12">
      <t>ヒョウカ</t>
    </rPh>
    <rPh sb="15" eb="16">
      <t>スク</t>
    </rPh>
    <rPh sb="20" eb="21">
      <t>ネン</t>
    </rPh>
    <rPh sb="22" eb="23">
      <t>カイ</t>
    </rPh>
    <rPh sb="23" eb="25">
      <t>テイド</t>
    </rPh>
    <rPh sb="25" eb="26">
      <t>オコナ</t>
    </rPh>
    <rPh sb="27" eb="29">
      <t>ヒツヨウ</t>
    </rPh>
    <phoneticPr fontId="2"/>
  </si>
  <si>
    <t>実施(予定)年月日</t>
    <rPh sb="0" eb="2">
      <t>ジッシ</t>
    </rPh>
    <rPh sb="3" eb="5">
      <t>ヨテイ</t>
    </rPh>
    <rPh sb="6" eb="9">
      <t>ネンガッピ</t>
    </rPh>
    <phoneticPr fontId="2"/>
  </si>
  <si>
    <r>
      <t xml:space="preserve">以下の点検項目について、記載のとおり実施している場合は回答欄に「○」を、記載のとおり実施していない場合は「×」を記入してください。
</t>
    </r>
    <r>
      <rPr>
        <b/>
        <u/>
        <sz val="11"/>
        <rFont val="ＭＳ Ｐゴシック"/>
        <family val="3"/>
      </rPr>
      <t>なお、点検項目に該当しない場合は、斜線を引いてください。</t>
    </r>
    <r>
      <rPr>
        <sz val="11"/>
        <rFont val="ＭＳ Ｐゴシック"/>
        <family val="3"/>
      </rPr>
      <t xml:space="preserve">
点検した結果、「×」と回答した項目は基準等に違反している状態です。速やかに基準等を満たすよう改善してください。</t>
    </r>
    <phoneticPr fontId="2"/>
  </si>
  <si>
    <t>※すでに届出ている代表者氏名と相違している場合は、別途変更届が必要です。</t>
    <rPh sb="9" eb="12">
      <t>ダイヒョウシャ</t>
    </rPh>
    <phoneticPr fontId="2"/>
  </si>
  <si>
    <t>あてはまるものに○をしてください。</t>
    <phoneticPr fontId="2"/>
  </si>
  <si>
    <t>代表者は、保健医療サービス又は福祉サービスの経営に携わった経験を有している。</t>
    <rPh sb="0" eb="3">
      <t>ダイヒョウシャ</t>
    </rPh>
    <rPh sb="5" eb="7">
      <t>ホケン</t>
    </rPh>
    <rPh sb="7" eb="9">
      <t>イリョウ</t>
    </rPh>
    <rPh sb="13" eb="14">
      <t>マタ</t>
    </rPh>
    <rPh sb="15" eb="17">
      <t>フクシ</t>
    </rPh>
    <rPh sb="22" eb="24">
      <t>ケイエイ</t>
    </rPh>
    <rPh sb="25" eb="26">
      <t>タズサ</t>
    </rPh>
    <rPh sb="29" eb="31">
      <t>ケイケン</t>
    </rPh>
    <rPh sb="32" eb="33">
      <t>ユウ</t>
    </rPh>
    <phoneticPr fontId="2"/>
  </si>
  <si>
    <t>代表者は、認知症対応型サービス事業開設者研修を修了している。</t>
    <rPh sb="0" eb="3">
      <t>ダイヒョウシャ</t>
    </rPh>
    <rPh sb="5" eb="8">
      <t>ニンチショウ</t>
    </rPh>
    <rPh sb="8" eb="11">
      <t>タイオウガタ</t>
    </rPh>
    <rPh sb="15" eb="17">
      <t>ジギョウ</t>
    </rPh>
    <rPh sb="17" eb="20">
      <t>カイセツシャ</t>
    </rPh>
    <rPh sb="20" eb="22">
      <t>ケンシュウ</t>
    </rPh>
    <rPh sb="23" eb="25">
      <t>シュウリョウ</t>
    </rPh>
    <phoneticPr fontId="2"/>
  </si>
  <si>
    <t>代表者は、「実践者研修」、「実践リーダー研修」、「認知症高齢者グループホーム管理者研修」、「基礎課程」、「専門課程」、「認知症介護指導者研修」、「認知症高齢者グループホーム開設予定者研修」のうち、いずれかの研修を受講している。</t>
    <rPh sb="0" eb="3">
      <t>ダイヒョウシャ</t>
    </rPh>
    <rPh sb="6" eb="9">
      <t>ジッセンシャ</t>
    </rPh>
    <rPh sb="9" eb="11">
      <t>ケンシュウ</t>
    </rPh>
    <rPh sb="14" eb="16">
      <t>ジッセン</t>
    </rPh>
    <rPh sb="20" eb="22">
      <t>ケンシュウ</t>
    </rPh>
    <rPh sb="25" eb="28">
      <t>ニンチショウ</t>
    </rPh>
    <rPh sb="28" eb="31">
      <t>コウレイシャ</t>
    </rPh>
    <rPh sb="38" eb="41">
      <t>カンリシャ</t>
    </rPh>
    <rPh sb="41" eb="43">
      <t>ケンシュウ</t>
    </rPh>
    <rPh sb="46" eb="48">
      <t>キソ</t>
    </rPh>
    <rPh sb="53" eb="55">
      <t>センモン</t>
    </rPh>
    <rPh sb="55" eb="57">
      <t>カテイ</t>
    </rPh>
    <rPh sb="60" eb="63">
      <t>ニンチショウ</t>
    </rPh>
    <rPh sb="63" eb="65">
      <t>カイゴ</t>
    </rPh>
    <rPh sb="65" eb="68">
      <t>シドウシャ</t>
    </rPh>
    <rPh sb="68" eb="70">
      <t>ケンシュウ</t>
    </rPh>
    <rPh sb="73" eb="76">
      <t>ニンチショウ</t>
    </rPh>
    <rPh sb="76" eb="79">
      <t>コウレイシャ</t>
    </rPh>
    <rPh sb="86" eb="88">
      <t>カイセツ</t>
    </rPh>
    <rPh sb="88" eb="90">
      <t>ヨテイ</t>
    </rPh>
    <rPh sb="90" eb="91">
      <t>シャ</t>
    </rPh>
    <rPh sb="91" eb="93">
      <t>ケンシュウ</t>
    </rPh>
    <rPh sb="103" eb="105">
      <t>ケンシュウ</t>
    </rPh>
    <rPh sb="106" eb="108">
      <t>ジュコウ</t>
    </rPh>
    <phoneticPr fontId="2"/>
  </si>
  <si>
    <t>　</t>
    <phoneticPr fontId="2"/>
  </si>
  <si>
    <t>※すでに届出ている管理者氏名と相違している場合は、別途変更届が必要です。</t>
    <rPh sb="4" eb="5">
      <t>トド</t>
    </rPh>
    <rPh sb="5" eb="6">
      <t>デ</t>
    </rPh>
    <rPh sb="9" eb="12">
      <t>カンリシャ</t>
    </rPh>
    <rPh sb="12" eb="14">
      <t>シメイ</t>
    </rPh>
    <rPh sb="15" eb="17">
      <t>ソウイ</t>
    </rPh>
    <rPh sb="21" eb="23">
      <t>バアイ</t>
    </rPh>
    <rPh sb="25" eb="27">
      <t>ベット</t>
    </rPh>
    <rPh sb="27" eb="30">
      <t>ヘンコウトドケ</t>
    </rPh>
    <rPh sb="31" eb="33">
      <t>ヒツヨウ</t>
    </rPh>
    <phoneticPr fontId="2"/>
  </si>
  <si>
    <t>当該事業所で兼務する職種</t>
    <rPh sb="0" eb="2">
      <t>トウガイ</t>
    </rPh>
    <rPh sb="2" eb="5">
      <t>ジギョウショ</t>
    </rPh>
    <rPh sb="6" eb="8">
      <t>ケンム</t>
    </rPh>
    <rPh sb="10" eb="12">
      <t>ショクシュ</t>
    </rPh>
    <phoneticPr fontId="2"/>
  </si>
  <si>
    <t>管理者は、認知症対応型サービス事業管理者研修を修了している。</t>
    <rPh sb="0" eb="3">
      <t>カンリシャ</t>
    </rPh>
    <rPh sb="23" eb="25">
      <t>シュウリョウ</t>
    </rPh>
    <phoneticPr fontId="2"/>
  </si>
  <si>
    <t>認知症高齢者グループホーム管理者研修を修了している。</t>
    <rPh sb="0" eb="3">
      <t>ニンチショウ</t>
    </rPh>
    <rPh sb="3" eb="6">
      <t>コウレイシャ</t>
    </rPh>
    <rPh sb="13" eb="16">
      <t>カンリシャ</t>
    </rPh>
    <rPh sb="16" eb="18">
      <t>ケンシュウ</t>
    </rPh>
    <rPh sb="19" eb="21">
      <t>シュウリョウ</t>
    </rPh>
    <phoneticPr fontId="2"/>
  </si>
  <si>
    <t>管理者は、認知症対応型共同生活介護を提供するために必要な知識及び経験を有している。</t>
    <rPh sb="0" eb="3">
      <t>カンリシャ</t>
    </rPh>
    <rPh sb="5" eb="7">
      <t>ニンチ</t>
    </rPh>
    <rPh sb="7" eb="8">
      <t>ショウ</t>
    </rPh>
    <rPh sb="8" eb="11">
      <t>タイオウガタ</t>
    </rPh>
    <rPh sb="11" eb="17">
      <t>キョウドウセイカツカイゴ</t>
    </rPh>
    <rPh sb="18" eb="20">
      <t>テイキョウ</t>
    </rPh>
    <rPh sb="25" eb="27">
      <t>ヒツヨウ</t>
    </rPh>
    <rPh sb="28" eb="30">
      <t>チシキ</t>
    </rPh>
    <rPh sb="30" eb="31">
      <t>オヨ</t>
    </rPh>
    <rPh sb="32" eb="34">
      <t>ケイケン</t>
    </rPh>
    <rPh sb="35" eb="36">
      <t>ユウ</t>
    </rPh>
    <phoneticPr fontId="2"/>
  </si>
  <si>
    <t>　</t>
    <phoneticPr fontId="2"/>
  </si>
  <si>
    <t>※すでに届出ている計画作成担当者氏名と相違している場合は、別途変更届が必要です。</t>
    <rPh sb="9" eb="13">
      <t>ケイカクサクセイ</t>
    </rPh>
    <rPh sb="13" eb="16">
      <t>タントウシャ</t>
    </rPh>
    <rPh sb="16" eb="18">
      <t>シメイ</t>
    </rPh>
    <phoneticPr fontId="2"/>
  </si>
  <si>
    <t>計画作成担当者のうち１人以上は、介護支援専門員の資格を有している。</t>
    <rPh sb="0" eb="2">
      <t>ケイカク</t>
    </rPh>
    <rPh sb="2" eb="4">
      <t>サクセイ</t>
    </rPh>
    <rPh sb="4" eb="7">
      <t>タントウシャ</t>
    </rPh>
    <rPh sb="11" eb="12">
      <t>ニン</t>
    </rPh>
    <rPh sb="12" eb="14">
      <t>イジョウ</t>
    </rPh>
    <rPh sb="16" eb="18">
      <t>カイゴ</t>
    </rPh>
    <rPh sb="18" eb="20">
      <t>シエン</t>
    </rPh>
    <rPh sb="20" eb="23">
      <t>センモンイン</t>
    </rPh>
    <rPh sb="24" eb="26">
      <t>シカク</t>
    </rPh>
    <rPh sb="27" eb="28">
      <t>ユウ</t>
    </rPh>
    <phoneticPr fontId="2"/>
  </si>
  <si>
    <t>介護支援専門員でない計画作成担当者は、特別養護老人ホームの生活相談員や介護老人保健施設の支援相談員など、認知症高齢者の介護サービス計画の作成に関しての実務経験を有する者である。</t>
    <rPh sb="80" eb="81">
      <t>ユウ</t>
    </rPh>
    <rPh sb="83" eb="84">
      <t>モノ</t>
    </rPh>
    <phoneticPr fontId="2"/>
  </si>
  <si>
    <t>計画作成担当者は、実践者研修を修了している。</t>
    <rPh sb="0" eb="4">
      <t>ケイカクサクセイ</t>
    </rPh>
    <rPh sb="4" eb="7">
      <t>タントウシャ</t>
    </rPh>
    <rPh sb="9" eb="12">
      <t>ジッセンシャ</t>
    </rPh>
    <rPh sb="12" eb="14">
      <t>ケンシュウ</t>
    </rPh>
    <rPh sb="15" eb="17">
      <t>シュウリョウ</t>
    </rPh>
    <phoneticPr fontId="2"/>
  </si>
  <si>
    <t>計画作成担当者は、基礎研修を修了している。</t>
    <rPh sb="0" eb="4">
      <t>ケイカクサクセイ</t>
    </rPh>
    <rPh sb="4" eb="7">
      <t>タントウシャ</t>
    </rPh>
    <rPh sb="9" eb="11">
      <t>キソ</t>
    </rPh>
    <rPh sb="11" eb="13">
      <t>ケンシュウ</t>
    </rPh>
    <rPh sb="14" eb="16">
      <t>シュウリョウ</t>
    </rPh>
    <phoneticPr fontId="2"/>
  </si>
  <si>
    <t>から</t>
    <phoneticPr fontId="2"/>
  </si>
  <si>
    <t>まで</t>
    <phoneticPr fontId="2"/>
  </si>
  <si>
    <t>（</t>
    <phoneticPr fontId="2"/>
  </si>
  <si>
    <t>）</t>
    <phoneticPr fontId="2"/>
  </si>
  <si>
    <t>常勤職員の勤務時間は１日何時間ですか？</t>
    <rPh sb="0" eb="2">
      <t>ジョウキン</t>
    </rPh>
    <rPh sb="2" eb="4">
      <t>ショクイン</t>
    </rPh>
    <rPh sb="5" eb="7">
      <t>キンム</t>
    </rPh>
    <rPh sb="7" eb="9">
      <t>ジカン</t>
    </rPh>
    <rPh sb="11" eb="12">
      <t>ヒ</t>
    </rPh>
    <rPh sb="12" eb="15">
      <t>ナンジカン</t>
    </rPh>
    <phoneticPr fontId="2"/>
  </si>
  <si>
    <t>日</t>
    <rPh sb="0" eb="1">
      <t>ニチ</t>
    </rPh>
    <phoneticPr fontId="2"/>
  </si>
  <si>
    <t>ユニットごとに、夜間及び深夜の時間帯以外の生活時間帯に、利用者３人又はその端数を増すごとに常勤換算で１人以介護従事者を配置している。</t>
    <rPh sb="28" eb="31">
      <t>リヨウシャ</t>
    </rPh>
    <rPh sb="32" eb="33">
      <t>ニン</t>
    </rPh>
    <rPh sb="33" eb="34">
      <t>マタ</t>
    </rPh>
    <rPh sb="37" eb="39">
      <t>ハスウ</t>
    </rPh>
    <rPh sb="40" eb="41">
      <t>マ</t>
    </rPh>
    <rPh sb="45" eb="47">
      <t>ジョウキン</t>
    </rPh>
    <rPh sb="47" eb="49">
      <t>カンサン</t>
    </rPh>
    <rPh sb="51" eb="52">
      <t>ニン</t>
    </rPh>
    <rPh sb="52" eb="53">
      <t>イ</t>
    </rPh>
    <rPh sb="53" eb="55">
      <t>カイゴ</t>
    </rPh>
    <rPh sb="55" eb="58">
      <t>ジュウジシャ</t>
    </rPh>
    <rPh sb="59" eb="61">
      <t>ハイチ</t>
    </rPh>
    <phoneticPr fontId="2"/>
  </si>
  <si>
    <t>介護従業者のうち１人以上を常勤で配置している。</t>
    <rPh sb="0" eb="2">
      <t>カイゴ</t>
    </rPh>
    <rPh sb="2" eb="5">
      <t>ジュウギョウシャ</t>
    </rPh>
    <rPh sb="9" eb="10">
      <t>ニン</t>
    </rPh>
    <rPh sb="10" eb="12">
      <t>イジョウ</t>
    </rPh>
    <rPh sb="13" eb="15">
      <t>ジョウキン</t>
    </rPh>
    <rPh sb="16" eb="18">
      <t>ハイチ</t>
    </rPh>
    <phoneticPr fontId="2"/>
  </si>
  <si>
    <t>利用者の生活サイクルに応じて設定した生活時間帯（利用者の起床時間から就寝時間まで）は、何時から何時までですか。</t>
    <phoneticPr fontId="2"/>
  </si>
  <si>
    <t>前年度の平均利用者数によって、次の計算を行ってください。</t>
    <rPh sb="0" eb="3">
      <t>ゼンネンド</t>
    </rPh>
    <rPh sb="4" eb="6">
      <t>ヘイキン</t>
    </rPh>
    <phoneticPr fontId="2"/>
  </si>
  <si>
    <t>作成した勤務形態において「介護従業者における日勤時間の計」が最も少なかった日の時間数は何時間ですか。</t>
    <rPh sb="0" eb="2">
      <t>サクセイ</t>
    </rPh>
    <rPh sb="4" eb="6">
      <t>キンム</t>
    </rPh>
    <rPh sb="6" eb="8">
      <t>ケイタイ</t>
    </rPh>
    <rPh sb="13" eb="15">
      <t>カイゴ</t>
    </rPh>
    <rPh sb="15" eb="18">
      <t>ジュウギョウシャ</t>
    </rPh>
    <rPh sb="22" eb="24">
      <t>ニッキン</t>
    </rPh>
    <rPh sb="24" eb="26">
      <t>ジカン</t>
    </rPh>
    <rPh sb="27" eb="28">
      <t>ケイ</t>
    </rPh>
    <rPh sb="30" eb="31">
      <t>モット</t>
    </rPh>
    <rPh sb="32" eb="33">
      <t>スク</t>
    </rPh>
    <rPh sb="37" eb="38">
      <t>ヒ</t>
    </rPh>
    <rPh sb="39" eb="42">
      <t>ジカンスウ</t>
    </rPh>
    <rPh sb="43" eb="46">
      <t>ナンジカン</t>
    </rPh>
    <phoneticPr fontId="2"/>
  </si>
  <si>
    <t>時間Ａ</t>
    <rPh sb="0" eb="2">
      <t>ジカン</t>
    </rPh>
    <phoneticPr fontId="2"/>
  </si>
  <si>
    <t>時間Ｂ</t>
    <rPh sb="0" eb="2">
      <t>ジカン</t>
    </rPh>
    <phoneticPr fontId="2"/>
  </si>
  <si>
    <t>　時間Bが時間Aを上回っている。</t>
    <rPh sb="1" eb="3">
      <t>ジカン</t>
    </rPh>
    <rPh sb="5" eb="7">
      <t>ジカン</t>
    </rPh>
    <rPh sb="9" eb="11">
      <t>ウワマワ</t>
    </rPh>
    <phoneticPr fontId="2"/>
  </si>
  <si>
    <t>ユニット１</t>
    <phoneticPr fontId="2"/>
  </si>
  <si>
    <t>ユニット２</t>
    <phoneticPr fontId="2"/>
  </si>
  <si>
    <t>ユニット３</t>
    <phoneticPr fontId="2"/>
  </si>
  <si>
    <t>夜間及び深夜の時間帯に勤務する介護従業者をユニットごとに１人以上配置している。(宿直勤務を除く。)</t>
    <rPh sb="0" eb="2">
      <t>ヤカン</t>
    </rPh>
    <rPh sb="2" eb="3">
      <t>オヨ</t>
    </rPh>
    <rPh sb="4" eb="6">
      <t>シンヤ</t>
    </rPh>
    <rPh sb="7" eb="10">
      <t>ジカンタイ</t>
    </rPh>
    <rPh sb="11" eb="13">
      <t>キンム</t>
    </rPh>
    <rPh sb="15" eb="17">
      <t>カイゴ</t>
    </rPh>
    <rPh sb="17" eb="20">
      <t>ジュウギョウシャ</t>
    </rPh>
    <rPh sb="29" eb="30">
      <t>ヒト</t>
    </rPh>
    <rPh sb="30" eb="32">
      <t>イジョウ</t>
    </rPh>
    <rPh sb="32" eb="34">
      <t>ハイチ</t>
    </rPh>
    <rPh sb="40" eb="42">
      <t>シュクチョク</t>
    </rPh>
    <rPh sb="42" eb="44">
      <t>キンム</t>
    </rPh>
    <rPh sb="45" eb="46">
      <t>ノゾ</t>
    </rPh>
    <phoneticPr fontId="2"/>
  </si>
  <si>
    <t>※夜勤者が併設されている他の施設（小規模多機能型居宅介護を除く）の夜勤を兼務している場合は、人員基準違反です。</t>
    <rPh sb="1" eb="3">
      <t>ヤキン</t>
    </rPh>
    <rPh sb="3" eb="4">
      <t>シャ</t>
    </rPh>
    <rPh sb="5" eb="7">
      <t>ヘイセツ</t>
    </rPh>
    <rPh sb="12" eb="13">
      <t>タ</t>
    </rPh>
    <rPh sb="14" eb="16">
      <t>シセツ</t>
    </rPh>
    <rPh sb="17" eb="20">
      <t>ショウキボ</t>
    </rPh>
    <rPh sb="20" eb="23">
      <t>タキノウ</t>
    </rPh>
    <rPh sb="23" eb="24">
      <t>ガタ</t>
    </rPh>
    <rPh sb="24" eb="26">
      <t>キョタク</t>
    </rPh>
    <rPh sb="26" eb="28">
      <t>カイゴ</t>
    </rPh>
    <rPh sb="29" eb="30">
      <t>ノゾ</t>
    </rPh>
    <rPh sb="33" eb="35">
      <t>ヤキン</t>
    </rPh>
    <rPh sb="36" eb="38">
      <t>ケンム</t>
    </rPh>
    <rPh sb="42" eb="44">
      <t>バアイ</t>
    </rPh>
    <rPh sb="46" eb="48">
      <t>ジンイン</t>
    </rPh>
    <rPh sb="48" eb="50">
      <t>キジュン</t>
    </rPh>
    <rPh sb="50" eb="52">
      <t>イハン</t>
    </rPh>
    <phoneticPr fontId="2"/>
  </si>
  <si>
    <t>居室１部屋あたりの床面積は７．４３㎡以上確保されている。</t>
    <rPh sb="0" eb="2">
      <t>キョシツ</t>
    </rPh>
    <rPh sb="3" eb="5">
      <t>ヘヤ</t>
    </rPh>
    <rPh sb="9" eb="10">
      <t>ユカ</t>
    </rPh>
    <rPh sb="10" eb="12">
      <t>メンセキ</t>
    </rPh>
    <rPh sb="18" eb="20">
      <t>イジョウ</t>
    </rPh>
    <rPh sb="20" eb="22">
      <t>カクホ</t>
    </rPh>
    <phoneticPr fontId="2"/>
  </si>
  <si>
    <t>施設内に設置している消火設備その他、防災設備等についてあてはまるものに○をしてください。</t>
    <rPh sb="0" eb="2">
      <t>シセツ</t>
    </rPh>
    <rPh sb="2" eb="3">
      <t>ナイ</t>
    </rPh>
    <rPh sb="4" eb="6">
      <t>セッチ</t>
    </rPh>
    <rPh sb="10" eb="12">
      <t>ショウカ</t>
    </rPh>
    <rPh sb="12" eb="14">
      <t>セツビ</t>
    </rPh>
    <rPh sb="16" eb="17">
      <t>タ</t>
    </rPh>
    <rPh sb="18" eb="20">
      <t>ボウサイ</t>
    </rPh>
    <rPh sb="20" eb="22">
      <t>セツビ</t>
    </rPh>
    <rPh sb="22" eb="23">
      <t>トウ</t>
    </rPh>
    <phoneticPr fontId="2"/>
  </si>
  <si>
    <t>防災用のクロス・カーテン等を使用している。</t>
    <rPh sb="0" eb="2">
      <t>ボウサイ</t>
    </rPh>
    <rPh sb="2" eb="3">
      <t>ヨウ</t>
    </rPh>
    <rPh sb="12" eb="13">
      <t>トウ</t>
    </rPh>
    <rPh sb="14" eb="16">
      <t>シヨウ</t>
    </rPh>
    <phoneticPr fontId="2"/>
  </si>
  <si>
    <t>誘導灯を設置している。</t>
    <rPh sb="0" eb="2">
      <t>ユウドウ</t>
    </rPh>
    <rPh sb="2" eb="3">
      <t>トウ</t>
    </rPh>
    <rPh sb="4" eb="6">
      <t>セッチ</t>
    </rPh>
    <phoneticPr fontId="2"/>
  </si>
  <si>
    <t>消火器を設置している。</t>
    <rPh sb="0" eb="3">
      <t>ショウカキ</t>
    </rPh>
    <rPh sb="4" eb="6">
      <t>セッチ</t>
    </rPh>
    <phoneticPr fontId="2"/>
  </si>
  <si>
    <t>自動火災報知設備がある。</t>
    <phoneticPr fontId="2"/>
  </si>
  <si>
    <t>スプリンクラー設備がある。</t>
    <rPh sb="7" eb="9">
      <t>セツビ</t>
    </rPh>
    <phoneticPr fontId="2"/>
  </si>
  <si>
    <t>施設内の装飾品等は家庭的なものになっている。</t>
    <rPh sb="0" eb="2">
      <t>シセツ</t>
    </rPh>
    <rPh sb="2" eb="3">
      <t>ナイ</t>
    </rPh>
    <rPh sb="4" eb="7">
      <t>ソウショクヒン</t>
    </rPh>
    <rPh sb="7" eb="8">
      <t>トウ</t>
    </rPh>
    <rPh sb="9" eb="12">
      <t>カテイテキ</t>
    </rPh>
    <phoneticPr fontId="2"/>
  </si>
  <si>
    <t>適正な空調管理が行われている。</t>
    <rPh sb="0" eb="2">
      <t>テキセイ</t>
    </rPh>
    <rPh sb="3" eb="5">
      <t>クウチョウ</t>
    </rPh>
    <rPh sb="5" eb="7">
      <t>カンリ</t>
    </rPh>
    <rPh sb="8" eb="9">
      <t>オコナ</t>
    </rPh>
    <phoneticPr fontId="2"/>
  </si>
  <si>
    <t>利用者が調理、レクレーション等をしやすい環境作りに努めている。</t>
    <rPh sb="0" eb="3">
      <t>リヨウシャ</t>
    </rPh>
    <rPh sb="4" eb="6">
      <t>チョウリ</t>
    </rPh>
    <rPh sb="14" eb="15">
      <t>トウ</t>
    </rPh>
    <rPh sb="20" eb="22">
      <t>カンキョウ</t>
    </rPh>
    <rPh sb="22" eb="23">
      <t>ヅク</t>
    </rPh>
    <rPh sb="25" eb="26">
      <t>ツト</t>
    </rPh>
    <phoneticPr fontId="2"/>
  </si>
  <si>
    <t>重要事項説明書の内容は、運営規程の内容と一致している。</t>
    <rPh sb="0" eb="2">
      <t>ジュウヨウ</t>
    </rPh>
    <rPh sb="2" eb="4">
      <t>ジコウ</t>
    </rPh>
    <rPh sb="4" eb="7">
      <t>セツメイショ</t>
    </rPh>
    <rPh sb="8" eb="10">
      <t>ナイヨウ</t>
    </rPh>
    <rPh sb="12" eb="14">
      <t>ウンエイ</t>
    </rPh>
    <rPh sb="14" eb="16">
      <t>キテイ</t>
    </rPh>
    <rPh sb="17" eb="19">
      <t>ナイヨウ</t>
    </rPh>
    <rPh sb="20" eb="22">
      <t>イッチ</t>
    </rPh>
    <phoneticPr fontId="2"/>
  </si>
  <si>
    <t>サービスの利用契約時に、あらかじめ利用者やその家族等に対して重要事項説明書を交付して説明を行っている。（利用者全員について行っていなければ×）</t>
    <rPh sb="5" eb="7">
      <t>リヨウ</t>
    </rPh>
    <rPh sb="7" eb="9">
      <t>ケイヤク</t>
    </rPh>
    <rPh sb="9" eb="10">
      <t>トキ</t>
    </rPh>
    <rPh sb="17" eb="20">
      <t>リヨウシャ</t>
    </rPh>
    <rPh sb="23" eb="25">
      <t>カゾク</t>
    </rPh>
    <rPh sb="25" eb="26">
      <t>トウ</t>
    </rPh>
    <rPh sb="27" eb="28">
      <t>タイ</t>
    </rPh>
    <rPh sb="30" eb="32">
      <t>ジュウヨウ</t>
    </rPh>
    <rPh sb="32" eb="34">
      <t>ジコウ</t>
    </rPh>
    <rPh sb="34" eb="37">
      <t>セツメイショ</t>
    </rPh>
    <rPh sb="38" eb="40">
      <t>コウフ</t>
    </rPh>
    <rPh sb="42" eb="44">
      <t>セツメイ</t>
    </rPh>
    <rPh sb="45" eb="46">
      <t>オコナ</t>
    </rPh>
    <phoneticPr fontId="2"/>
  </si>
  <si>
    <t>説明後、内容を確認した旨の同意を文書で得ている。（利用者全員から同意がなければ×）</t>
    <rPh sb="0" eb="3">
      <t>セツメイゴ</t>
    </rPh>
    <rPh sb="4" eb="6">
      <t>ナイヨウ</t>
    </rPh>
    <rPh sb="7" eb="9">
      <t>カクニン</t>
    </rPh>
    <rPh sb="11" eb="12">
      <t>ムネ</t>
    </rPh>
    <rPh sb="13" eb="15">
      <t>ドウイ</t>
    </rPh>
    <rPh sb="16" eb="18">
      <t>ブンショ</t>
    </rPh>
    <rPh sb="19" eb="20">
      <t>エ</t>
    </rPh>
    <rPh sb="25" eb="28">
      <t>リヨウシャ</t>
    </rPh>
    <rPh sb="28" eb="30">
      <t>ゼンイン</t>
    </rPh>
    <rPh sb="32" eb="34">
      <t>ドウイ</t>
    </rPh>
    <phoneticPr fontId="2"/>
  </si>
  <si>
    <t>正当な理由なくサービスの提供を拒んでいない。</t>
    <rPh sb="0" eb="2">
      <t>セイトウ</t>
    </rPh>
    <rPh sb="3" eb="5">
      <t>リユウ</t>
    </rPh>
    <rPh sb="12" eb="14">
      <t>テイキョウ</t>
    </rPh>
    <rPh sb="15" eb="16">
      <t>コバ</t>
    </rPh>
    <phoneticPr fontId="2"/>
  </si>
  <si>
    <t>サービスの提供を求められた場合は、被保険者証によって被保険者資格、要介護認定等の有無及び有効期間を確認している。</t>
    <rPh sb="5" eb="7">
      <t>テイキョウ</t>
    </rPh>
    <rPh sb="8" eb="9">
      <t>モト</t>
    </rPh>
    <rPh sb="13" eb="15">
      <t>バアイ</t>
    </rPh>
    <rPh sb="17" eb="21">
      <t>ヒホケンシャ</t>
    </rPh>
    <rPh sb="21" eb="22">
      <t>ショウ</t>
    </rPh>
    <rPh sb="26" eb="30">
      <t>ヒホケンシャ</t>
    </rPh>
    <rPh sb="30" eb="32">
      <t>シカク</t>
    </rPh>
    <rPh sb="33" eb="36">
      <t>ヨウカイゴ</t>
    </rPh>
    <rPh sb="36" eb="38">
      <t>ニンテイ</t>
    </rPh>
    <rPh sb="38" eb="39">
      <t>トウ</t>
    </rPh>
    <rPh sb="40" eb="42">
      <t>ウム</t>
    </rPh>
    <rPh sb="42" eb="43">
      <t>オヨ</t>
    </rPh>
    <rPh sb="44" eb="46">
      <t>ユウコウ</t>
    </rPh>
    <rPh sb="46" eb="48">
      <t>キカン</t>
    </rPh>
    <rPh sb="49" eb="51">
      <t>カクニン</t>
    </rPh>
    <phoneticPr fontId="2"/>
  </si>
  <si>
    <t>サービス提供の開始の際に、要介護認定等を受けていない利用申込者については、当該申請が行われるよう必要な援助を行っている。</t>
    <rPh sb="4" eb="6">
      <t>テイキョウ</t>
    </rPh>
    <rPh sb="7" eb="9">
      <t>カイシ</t>
    </rPh>
    <rPh sb="10" eb="11">
      <t>サイ</t>
    </rPh>
    <rPh sb="13" eb="16">
      <t>ヨウカイゴ</t>
    </rPh>
    <rPh sb="16" eb="18">
      <t>ニンテイ</t>
    </rPh>
    <rPh sb="18" eb="19">
      <t>トウ</t>
    </rPh>
    <rPh sb="20" eb="21">
      <t>ウ</t>
    </rPh>
    <rPh sb="26" eb="28">
      <t>リヨウ</t>
    </rPh>
    <rPh sb="28" eb="31">
      <t>モウシコミシャ</t>
    </rPh>
    <rPh sb="37" eb="39">
      <t>トウガイ</t>
    </rPh>
    <rPh sb="39" eb="41">
      <t>シンセイ</t>
    </rPh>
    <rPh sb="42" eb="43">
      <t>オコナ</t>
    </rPh>
    <rPh sb="48" eb="50">
      <t>ヒツヨウ</t>
    </rPh>
    <rPh sb="51" eb="53">
      <t>エンジョ</t>
    </rPh>
    <rPh sb="54" eb="55">
      <t>オコナ</t>
    </rPh>
    <phoneticPr fontId="2"/>
  </si>
  <si>
    <t>居宅介護支援が利用者に対して行われていない等の場合であって必要と認めるときは、要介護認定等の更新の申請が、遅くとも利用者が受けている要介護認定等の認定の有効期間が満了する日の３０日前にはなされるよう、必要な援助を行っている。</t>
    <rPh sb="0" eb="2">
      <t>キョタク</t>
    </rPh>
    <rPh sb="2" eb="4">
      <t>カイゴ</t>
    </rPh>
    <rPh sb="4" eb="6">
      <t>シエン</t>
    </rPh>
    <rPh sb="7" eb="10">
      <t>リヨウシャ</t>
    </rPh>
    <rPh sb="11" eb="12">
      <t>タイ</t>
    </rPh>
    <rPh sb="14" eb="15">
      <t>オコナ</t>
    </rPh>
    <rPh sb="21" eb="22">
      <t>トウ</t>
    </rPh>
    <rPh sb="23" eb="25">
      <t>バアイ</t>
    </rPh>
    <rPh sb="29" eb="31">
      <t>ヒツヨウ</t>
    </rPh>
    <rPh sb="32" eb="33">
      <t>ミト</t>
    </rPh>
    <rPh sb="39" eb="42">
      <t>ヨウカイゴ</t>
    </rPh>
    <rPh sb="42" eb="44">
      <t>ニンテイ</t>
    </rPh>
    <rPh sb="44" eb="45">
      <t>トウ</t>
    </rPh>
    <rPh sb="46" eb="48">
      <t>コウシン</t>
    </rPh>
    <rPh sb="49" eb="51">
      <t>シンセイ</t>
    </rPh>
    <rPh sb="53" eb="54">
      <t>オソ</t>
    </rPh>
    <rPh sb="57" eb="60">
      <t>リヨウシャ</t>
    </rPh>
    <rPh sb="61" eb="62">
      <t>ウ</t>
    </rPh>
    <rPh sb="69" eb="71">
      <t>ニンテイ</t>
    </rPh>
    <rPh sb="71" eb="72">
      <t>トウ</t>
    </rPh>
    <rPh sb="73" eb="75">
      <t>ニンテイ</t>
    </rPh>
    <rPh sb="76" eb="78">
      <t>ユウコウ</t>
    </rPh>
    <rPh sb="78" eb="80">
      <t>キカン</t>
    </rPh>
    <rPh sb="81" eb="83">
      <t>マンリョウ</t>
    </rPh>
    <rPh sb="85" eb="86">
      <t>ヒ</t>
    </rPh>
    <rPh sb="89" eb="90">
      <t>ヒ</t>
    </rPh>
    <rPh sb="90" eb="91">
      <t>マエ</t>
    </rPh>
    <rPh sb="100" eb="102">
      <t>ヒツヨウ</t>
    </rPh>
    <rPh sb="103" eb="105">
      <t>エンジョ</t>
    </rPh>
    <rPh sb="106" eb="107">
      <t>オコナ</t>
    </rPh>
    <phoneticPr fontId="2"/>
  </si>
  <si>
    <t>入居に際しては、当該入居者が認知症であること確認している。</t>
    <rPh sb="0" eb="2">
      <t>ニュウキョ</t>
    </rPh>
    <rPh sb="3" eb="4">
      <t>サイ</t>
    </rPh>
    <rPh sb="8" eb="10">
      <t>トウガイ</t>
    </rPh>
    <rPh sb="10" eb="13">
      <t>ニュウキョシャ</t>
    </rPh>
    <rPh sb="14" eb="16">
      <t>ニンチ</t>
    </rPh>
    <rPh sb="16" eb="17">
      <t>ショウ</t>
    </rPh>
    <rPh sb="22" eb="24">
      <t>カクニン</t>
    </rPh>
    <phoneticPr fontId="2"/>
  </si>
  <si>
    <t>【どのように確認しているか具体的に記入してください。】</t>
    <rPh sb="6" eb="8">
      <t>カクニン</t>
    </rPh>
    <rPh sb="13" eb="16">
      <t>グタイテキ</t>
    </rPh>
    <rPh sb="17" eb="19">
      <t>キニュウ</t>
    </rPh>
    <phoneticPr fontId="2"/>
  </si>
  <si>
    <t>少人数による共同生活を営むことに支障がない者に対して、サービスを提供している。</t>
    <rPh sb="0" eb="3">
      <t>ショウニンズウ</t>
    </rPh>
    <rPh sb="6" eb="10">
      <t>キョウドウセイカツ</t>
    </rPh>
    <rPh sb="11" eb="12">
      <t>イトナ</t>
    </rPh>
    <rPh sb="16" eb="18">
      <t>シショウ</t>
    </rPh>
    <rPh sb="21" eb="22">
      <t>モノ</t>
    </rPh>
    <rPh sb="23" eb="24">
      <t>タイ</t>
    </rPh>
    <rPh sb="32" eb="34">
      <t>テイキョウ</t>
    </rPh>
    <phoneticPr fontId="2"/>
  </si>
  <si>
    <t>入居申込者が入院治療を要する者であること等、入居申込者に対し必要なサービスを提供することが困難であると認めた場合は、適切な他のグループホーム、介護保険施設、病院又は診療所を紹介する等、適切な措置を講じている。</t>
    <rPh sb="0" eb="2">
      <t>ニュウキョ</t>
    </rPh>
    <rPh sb="2" eb="5">
      <t>モウシコミシャ</t>
    </rPh>
    <rPh sb="6" eb="8">
      <t>ニュウイン</t>
    </rPh>
    <rPh sb="8" eb="10">
      <t>チリョウ</t>
    </rPh>
    <rPh sb="11" eb="12">
      <t>ヨウ</t>
    </rPh>
    <rPh sb="14" eb="15">
      <t>シャ</t>
    </rPh>
    <rPh sb="20" eb="21">
      <t>トウ</t>
    </rPh>
    <rPh sb="22" eb="24">
      <t>ニュウキョ</t>
    </rPh>
    <rPh sb="24" eb="27">
      <t>モウシコミシャ</t>
    </rPh>
    <rPh sb="28" eb="29">
      <t>タイ</t>
    </rPh>
    <rPh sb="30" eb="32">
      <t>ヒツヨウ</t>
    </rPh>
    <rPh sb="38" eb="40">
      <t>テイキョウ</t>
    </rPh>
    <rPh sb="45" eb="47">
      <t>コンナン</t>
    </rPh>
    <rPh sb="51" eb="52">
      <t>ミト</t>
    </rPh>
    <rPh sb="54" eb="56">
      <t>バアイ</t>
    </rPh>
    <rPh sb="58" eb="60">
      <t>テキセツ</t>
    </rPh>
    <rPh sb="61" eb="62">
      <t>タ</t>
    </rPh>
    <rPh sb="71" eb="73">
      <t>カイゴ</t>
    </rPh>
    <rPh sb="73" eb="75">
      <t>ホケン</t>
    </rPh>
    <rPh sb="75" eb="77">
      <t>シセツ</t>
    </rPh>
    <rPh sb="78" eb="80">
      <t>ビョウイン</t>
    </rPh>
    <rPh sb="80" eb="81">
      <t>マタ</t>
    </rPh>
    <phoneticPr fontId="2"/>
  </si>
  <si>
    <t>入居に際しては、その者の心身の状況、生活歴、病歴等を把握し、入居申込者が家族による入居契約締結の代理や援助が必要でありつつもこれらが期待できない場合は、成年後見人制度や地域福祉権利擁護事業等を活用している。</t>
    <rPh sb="0" eb="2">
      <t>ニュウキョ</t>
    </rPh>
    <rPh sb="3" eb="4">
      <t>サイ</t>
    </rPh>
    <rPh sb="10" eb="11">
      <t>シャ</t>
    </rPh>
    <rPh sb="12" eb="14">
      <t>シンシン</t>
    </rPh>
    <rPh sb="15" eb="17">
      <t>ジョウキョウ</t>
    </rPh>
    <rPh sb="18" eb="20">
      <t>セイカツ</t>
    </rPh>
    <rPh sb="20" eb="21">
      <t>レキ</t>
    </rPh>
    <rPh sb="22" eb="24">
      <t>ビョウレキ</t>
    </rPh>
    <rPh sb="24" eb="25">
      <t>トウ</t>
    </rPh>
    <rPh sb="26" eb="28">
      <t>ハアク</t>
    </rPh>
    <rPh sb="30" eb="32">
      <t>ニュウキョ</t>
    </rPh>
    <rPh sb="32" eb="35">
      <t>モウシコミシャ</t>
    </rPh>
    <rPh sb="36" eb="38">
      <t>カゾク</t>
    </rPh>
    <rPh sb="41" eb="43">
      <t>ニュウキョ</t>
    </rPh>
    <rPh sb="43" eb="45">
      <t>ケイヤク</t>
    </rPh>
    <rPh sb="45" eb="47">
      <t>テイケツ</t>
    </rPh>
    <rPh sb="48" eb="50">
      <t>ダイリ</t>
    </rPh>
    <rPh sb="51" eb="53">
      <t>エンジョ</t>
    </rPh>
    <rPh sb="54" eb="56">
      <t>ヒツヨウ</t>
    </rPh>
    <rPh sb="66" eb="68">
      <t>キタイ</t>
    </rPh>
    <rPh sb="72" eb="74">
      <t>バアイ</t>
    </rPh>
    <rPh sb="76" eb="78">
      <t>セイネン</t>
    </rPh>
    <rPh sb="78" eb="81">
      <t>コウケンニン</t>
    </rPh>
    <rPh sb="81" eb="83">
      <t>セイド</t>
    </rPh>
    <rPh sb="84" eb="86">
      <t>チイキ</t>
    </rPh>
    <rPh sb="86" eb="88">
      <t>フクシ</t>
    </rPh>
    <rPh sb="88" eb="90">
      <t>ケンリ</t>
    </rPh>
    <rPh sb="90" eb="92">
      <t>ヨウゴ</t>
    </rPh>
    <rPh sb="92" eb="94">
      <t>ジギョウ</t>
    </rPh>
    <rPh sb="94" eb="95">
      <t>トウ</t>
    </rPh>
    <rPh sb="96" eb="98">
      <t>カツヨウ</t>
    </rPh>
    <phoneticPr fontId="2"/>
  </si>
  <si>
    <t>利用者の退居の際には、利用者及びその家族の希望を踏まえた上で、退居後の生活環境や介護の継続性に配慮し必要な援助を行っている。</t>
    <rPh sb="0" eb="3">
      <t>リヨウシャ</t>
    </rPh>
    <rPh sb="4" eb="5">
      <t>タイ</t>
    </rPh>
    <rPh sb="5" eb="6">
      <t>キョ</t>
    </rPh>
    <rPh sb="7" eb="8">
      <t>サイ</t>
    </rPh>
    <rPh sb="11" eb="14">
      <t>リヨウシャ</t>
    </rPh>
    <rPh sb="14" eb="15">
      <t>オヨ</t>
    </rPh>
    <rPh sb="18" eb="20">
      <t>カゾク</t>
    </rPh>
    <rPh sb="21" eb="23">
      <t>キボウ</t>
    </rPh>
    <rPh sb="24" eb="25">
      <t>フ</t>
    </rPh>
    <rPh sb="28" eb="29">
      <t>ウエ</t>
    </rPh>
    <rPh sb="31" eb="34">
      <t>タイキョゴ</t>
    </rPh>
    <rPh sb="35" eb="37">
      <t>セイカツ</t>
    </rPh>
    <rPh sb="37" eb="39">
      <t>カンキョウ</t>
    </rPh>
    <rPh sb="40" eb="42">
      <t>カイゴ</t>
    </rPh>
    <rPh sb="43" eb="46">
      <t>ケイゾクセイ</t>
    </rPh>
    <rPh sb="47" eb="49">
      <t>ハイリョ</t>
    </rPh>
    <rPh sb="50" eb="52">
      <t>ヒツヨウ</t>
    </rPh>
    <rPh sb="53" eb="55">
      <t>エンジョ</t>
    </rPh>
    <rPh sb="56" eb="57">
      <t>オコナ</t>
    </rPh>
    <phoneticPr fontId="2"/>
  </si>
  <si>
    <t>利用者の退去に際しては、利用者・家族に適切な指導を行うとともに、居宅介護支援事業者等への情報の提供及び保健医療サービスまたは福祉サービスを提供する者との密接な連携に努めている。</t>
    <rPh sb="0" eb="3">
      <t>リヨウシャ</t>
    </rPh>
    <rPh sb="4" eb="6">
      <t>タイキョ</t>
    </rPh>
    <rPh sb="7" eb="8">
      <t>サイ</t>
    </rPh>
    <rPh sb="12" eb="15">
      <t>リヨウシャ</t>
    </rPh>
    <rPh sb="16" eb="18">
      <t>カゾク</t>
    </rPh>
    <rPh sb="19" eb="21">
      <t>テキセツ</t>
    </rPh>
    <rPh sb="22" eb="24">
      <t>シドウ</t>
    </rPh>
    <rPh sb="25" eb="26">
      <t>オコナ</t>
    </rPh>
    <rPh sb="32" eb="38">
      <t>キョタクカイゴシエン</t>
    </rPh>
    <rPh sb="38" eb="41">
      <t>ジギョウシャ</t>
    </rPh>
    <rPh sb="41" eb="42">
      <t>トウ</t>
    </rPh>
    <rPh sb="44" eb="46">
      <t>ジョウホウ</t>
    </rPh>
    <rPh sb="47" eb="49">
      <t>テイキョウ</t>
    </rPh>
    <rPh sb="49" eb="50">
      <t>オヨ</t>
    </rPh>
    <rPh sb="51" eb="53">
      <t>ホケン</t>
    </rPh>
    <rPh sb="53" eb="55">
      <t>イリョウ</t>
    </rPh>
    <rPh sb="62" eb="64">
      <t>フクシ</t>
    </rPh>
    <rPh sb="69" eb="71">
      <t>テイキョウ</t>
    </rPh>
    <rPh sb="73" eb="74">
      <t>モノ</t>
    </rPh>
    <rPh sb="76" eb="78">
      <t>ミッセツ</t>
    </rPh>
    <rPh sb="79" eb="81">
      <t>レンケイ</t>
    </rPh>
    <rPh sb="82" eb="83">
      <t>ツト</t>
    </rPh>
    <phoneticPr fontId="2"/>
  </si>
  <si>
    <t>利用者の入退居の際には、利用者の被保険者証に入居年月日又は退居年月日、事業者の名称を記載している。</t>
    <rPh sb="0" eb="3">
      <t>リヨウシャ</t>
    </rPh>
    <rPh sb="4" eb="5">
      <t>ニュウ</t>
    </rPh>
    <rPh sb="5" eb="6">
      <t>タイ</t>
    </rPh>
    <rPh sb="6" eb="7">
      <t>キョ</t>
    </rPh>
    <rPh sb="8" eb="9">
      <t>サイ</t>
    </rPh>
    <rPh sb="12" eb="15">
      <t>リヨウシャ</t>
    </rPh>
    <rPh sb="16" eb="20">
      <t>ヒホケンシャ</t>
    </rPh>
    <rPh sb="20" eb="21">
      <t>ショウ</t>
    </rPh>
    <rPh sb="22" eb="24">
      <t>ニュウキョ</t>
    </rPh>
    <rPh sb="24" eb="27">
      <t>ネンガッピ</t>
    </rPh>
    <rPh sb="27" eb="28">
      <t>マタ</t>
    </rPh>
    <rPh sb="29" eb="31">
      <t>タイキョ</t>
    </rPh>
    <rPh sb="31" eb="34">
      <t>ネンガッピ</t>
    </rPh>
    <rPh sb="35" eb="38">
      <t>ジギョウシャ</t>
    </rPh>
    <rPh sb="39" eb="41">
      <t>メイショウ</t>
    </rPh>
    <rPh sb="42" eb="44">
      <t>キサイ</t>
    </rPh>
    <phoneticPr fontId="2"/>
  </si>
  <si>
    <t>法定代理受領サービスに該当しないサービスを提供した場合の利用料と、地域密着型サービス費用基準額との間に不合理な差額を設けていない。</t>
    <rPh sb="0" eb="2">
      <t>ホウテイ</t>
    </rPh>
    <rPh sb="2" eb="4">
      <t>ダイリ</t>
    </rPh>
    <rPh sb="4" eb="6">
      <t>ジュリョウ</t>
    </rPh>
    <rPh sb="11" eb="13">
      <t>ガイトウ</t>
    </rPh>
    <rPh sb="21" eb="23">
      <t>テイキョウ</t>
    </rPh>
    <rPh sb="25" eb="27">
      <t>バアイ</t>
    </rPh>
    <rPh sb="28" eb="31">
      <t>リヨウリョウ</t>
    </rPh>
    <rPh sb="33" eb="35">
      <t>チイキ</t>
    </rPh>
    <rPh sb="35" eb="37">
      <t>ミッチャク</t>
    </rPh>
    <rPh sb="37" eb="38">
      <t>カタ</t>
    </rPh>
    <rPh sb="42" eb="44">
      <t>ヒヨウ</t>
    </rPh>
    <rPh sb="44" eb="46">
      <t>キジュン</t>
    </rPh>
    <rPh sb="46" eb="47">
      <t>ガク</t>
    </rPh>
    <rPh sb="49" eb="50">
      <t>アイダ</t>
    </rPh>
    <rPh sb="51" eb="54">
      <t>フゴウリ</t>
    </rPh>
    <rPh sb="55" eb="57">
      <t>サガク</t>
    </rPh>
    <rPh sb="58" eb="59">
      <t>モウ</t>
    </rPh>
    <phoneticPr fontId="2"/>
  </si>
  <si>
    <t>利用者全員で行うレクリエーションの費用や入浴時のタオル、介護用手袋、ティッシュペーパー等の費用は事業所で負担している。</t>
    <rPh sb="0" eb="3">
      <t>リヨウシャ</t>
    </rPh>
    <rPh sb="3" eb="5">
      <t>ゼンイン</t>
    </rPh>
    <rPh sb="6" eb="7">
      <t>オコナ</t>
    </rPh>
    <rPh sb="17" eb="19">
      <t>ヒヨウ</t>
    </rPh>
    <rPh sb="20" eb="22">
      <t>ニュウヨク</t>
    </rPh>
    <rPh sb="22" eb="23">
      <t>トキ</t>
    </rPh>
    <rPh sb="28" eb="31">
      <t>カイゴヨウ</t>
    </rPh>
    <rPh sb="31" eb="33">
      <t>テブクロ</t>
    </rPh>
    <rPh sb="43" eb="44">
      <t>トウ</t>
    </rPh>
    <rPh sb="45" eb="47">
      <t>ヒヨウ</t>
    </rPh>
    <rPh sb="48" eb="51">
      <t>ジギョウショ</t>
    </rPh>
    <rPh sb="52" eb="54">
      <t>フタン</t>
    </rPh>
    <phoneticPr fontId="2"/>
  </si>
  <si>
    <t>食材料費、理美容代、おむつ代等の費用の額に係るサービスの提供に当たっては、利用者又はその家族に対し、サービスの内容及び費用について説明し、利用者の同意を得ている。</t>
    <rPh sb="0" eb="2">
      <t>ショクザイ</t>
    </rPh>
    <rPh sb="2" eb="3">
      <t>リョウ</t>
    </rPh>
    <rPh sb="5" eb="6">
      <t>リ</t>
    </rPh>
    <rPh sb="6" eb="8">
      <t>ビヨウ</t>
    </rPh>
    <rPh sb="8" eb="9">
      <t>ダイ</t>
    </rPh>
    <rPh sb="13" eb="14">
      <t>ダイ</t>
    </rPh>
    <rPh sb="14" eb="15">
      <t>トウ</t>
    </rPh>
    <rPh sb="16" eb="18">
      <t>ヒヨウ</t>
    </rPh>
    <rPh sb="19" eb="20">
      <t>ガク</t>
    </rPh>
    <rPh sb="21" eb="22">
      <t>カカ</t>
    </rPh>
    <rPh sb="28" eb="30">
      <t>テイキョウ</t>
    </rPh>
    <rPh sb="31" eb="32">
      <t>ア</t>
    </rPh>
    <rPh sb="37" eb="40">
      <t>リヨウシャ</t>
    </rPh>
    <rPh sb="40" eb="41">
      <t>マタ</t>
    </rPh>
    <rPh sb="44" eb="46">
      <t>カゾク</t>
    </rPh>
    <rPh sb="47" eb="48">
      <t>タイ</t>
    </rPh>
    <rPh sb="55" eb="57">
      <t>ナイヨウ</t>
    </rPh>
    <rPh sb="57" eb="58">
      <t>オヨ</t>
    </rPh>
    <rPh sb="59" eb="61">
      <t>ヒヨウ</t>
    </rPh>
    <rPh sb="65" eb="67">
      <t>セツメイ</t>
    </rPh>
    <rPh sb="69" eb="72">
      <t>リヨウシャ</t>
    </rPh>
    <rPh sb="73" eb="75">
      <t>ドウイ</t>
    </rPh>
    <rPh sb="76" eb="77">
      <t>エ</t>
    </rPh>
    <phoneticPr fontId="2"/>
  </si>
  <si>
    <t>利用者に対して、食材料費、理美容代、おむつ代等を記載した領収証を発行している。</t>
    <rPh sb="0" eb="3">
      <t>リヨウシャ</t>
    </rPh>
    <rPh sb="4" eb="5">
      <t>タイ</t>
    </rPh>
    <rPh sb="24" eb="26">
      <t>キサイ</t>
    </rPh>
    <rPh sb="28" eb="31">
      <t>リョウシュウショウ</t>
    </rPh>
    <rPh sb="32" eb="34">
      <t>ハッコウ</t>
    </rPh>
    <phoneticPr fontId="2"/>
  </si>
  <si>
    <t>法定代理受領サービスでないサービス提供に係る利用料の支払いを受けた場合は、サービスの内容、費用の額その他利用者が保険給付を請求する上で必要と認められるサービス提供証明書を交付している。</t>
    <rPh sb="0" eb="2">
      <t>ホウテイ</t>
    </rPh>
    <rPh sb="2" eb="4">
      <t>ダイリ</t>
    </rPh>
    <rPh sb="4" eb="6">
      <t>ジュリョウ</t>
    </rPh>
    <rPh sb="17" eb="19">
      <t>テイキョウ</t>
    </rPh>
    <rPh sb="20" eb="21">
      <t>カカ</t>
    </rPh>
    <rPh sb="22" eb="25">
      <t>リヨウリョウ</t>
    </rPh>
    <rPh sb="26" eb="28">
      <t>シハラ</t>
    </rPh>
    <rPh sb="30" eb="31">
      <t>ウ</t>
    </rPh>
    <rPh sb="33" eb="35">
      <t>バアイ</t>
    </rPh>
    <rPh sb="42" eb="44">
      <t>ナイヨウ</t>
    </rPh>
    <rPh sb="45" eb="47">
      <t>ヒヨウ</t>
    </rPh>
    <rPh sb="48" eb="49">
      <t>ガク</t>
    </rPh>
    <rPh sb="51" eb="52">
      <t>タ</t>
    </rPh>
    <rPh sb="52" eb="55">
      <t>リヨウシャ</t>
    </rPh>
    <rPh sb="56" eb="58">
      <t>ホケン</t>
    </rPh>
    <rPh sb="58" eb="60">
      <t>キュウフ</t>
    </rPh>
    <rPh sb="61" eb="63">
      <t>セイキュウ</t>
    </rPh>
    <rPh sb="65" eb="66">
      <t>ウエ</t>
    </rPh>
    <rPh sb="67" eb="69">
      <t>ヒツヨウ</t>
    </rPh>
    <rPh sb="70" eb="71">
      <t>ミト</t>
    </rPh>
    <rPh sb="79" eb="81">
      <t>テイキョウ</t>
    </rPh>
    <rPh sb="81" eb="84">
      <t>ショウメイショ</t>
    </rPh>
    <rPh sb="85" eb="87">
      <t>コウフ</t>
    </rPh>
    <phoneticPr fontId="2"/>
  </si>
  <si>
    <t>利用者が共同生活を送り自らの役割を持つことにより、認知症の症状の進行を緩和し、安心して日常生活を送ることができるよう、心身の状況を踏まえ、一人一人の人格を尊重し、家庭的な環境の下で、適切にサービス提供している。</t>
    <rPh sb="0" eb="3">
      <t>リヨウシャ</t>
    </rPh>
    <rPh sb="4" eb="6">
      <t>キョウドウ</t>
    </rPh>
    <rPh sb="6" eb="8">
      <t>セイカツ</t>
    </rPh>
    <rPh sb="9" eb="10">
      <t>オク</t>
    </rPh>
    <rPh sb="11" eb="12">
      <t>ミズカ</t>
    </rPh>
    <rPh sb="14" eb="16">
      <t>ヤクワリ</t>
    </rPh>
    <rPh sb="17" eb="18">
      <t>モ</t>
    </rPh>
    <rPh sb="25" eb="28">
      <t>ニンチショウ</t>
    </rPh>
    <rPh sb="29" eb="31">
      <t>ショウジョウ</t>
    </rPh>
    <rPh sb="32" eb="34">
      <t>シンコウ</t>
    </rPh>
    <rPh sb="35" eb="37">
      <t>カンワ</t>
    </rPh>
    <rPh sb="39" eb="41">
      <t>アンシン</t>
    </rPh>
    <rPh sb="43" eb="45">
      <t>ニチジョウ</t>
    </rPh>
    <rPh sb="45" eb="47">
      <t>セイカツ</t>
    </rPh>
    <rPh sb="48" eb="49">
      <t>オク</t>
    </rPh>
    <rPh sb="59" eb="61">
      <t>シンシン</t>
    </rPh>
    <rPh sb="62" eb="64">
      <t>ジョウキョウ</t>
    </rPh>
    <rPh sb="65" eb="66">
      <t>フ</t>
    </rPh>
    <rPh sb="69" eb="71">
      <t>ヒトリ</t>
    </rPh>
    <rPh sb="71" eb="73">
      <t>ヒトリ</t>
    </rPh>
    <rPh sb="74" eb="76">
      <t>ジンカク</t>
    </rPh>
    <rPh sb="77" eb="79">
      <t>ソンチョウ</t>
    </rPh>
    <rPh sb="81" eb="84">
      <t>カテイテキ</t>
    </rPh>
    <rPh sb="85" eb="87">
      <t>カンキョウ</t>
    </rPh>
    <rPh sb="88" eb="89">
      <t>シタ</t>
    </rPh>
    <rPh sb="91" eb="93">
      <t>テキセツ</t>
    </rPh>
    <rPh sb="98" eb="100">
      <t>テイキョウ</t>
    </rPh>
    <phoneticPr fontId="2"/>
  </si>
  <si>
    <t>認知症対応型共同生活介護計画等に基づき、漫然かつ画一的なものとならないよう配慮してサービス提供している。</t>
    <rPh sb="0" eb="3">
      <t>ニンチショウ</t>
    </rPh>
    <rPh sb="3" eb="6">
      <t>タイオウガタ</t>
    </rPh>
    <rPh sb="6" eb="8">
      <t>キョウドウ</t>
    </rPh>
    <rPh sb="8" eb="10">
      <t>セイカツ</t>
    </rPh>
    <rPh sb="10" eb="12">
      <t>カイゴ</t>
    </rPh>
    <rPh sb="12" eb="14">
      <t>ケイカク</t>
    </rPh>
    <rPh sb="14" eb="15">
      <t>トウ</t>
    </rPh>
    <rPh sb="16" eb="17">
      <t>モト</t>
    </rPh>
    <rPh sb="20" eb="22">
      <t>マンゼン</t>
    </rPh>
    <rPh sb="24" eb="27">
      <t>カクイツテキ</t>
    </rPh>
    <rPh sb="37" eb="39">
      <t>ハイリョ</t>
    </rPh>
    <rPh sb="45" eb="47">
      <t>テイキョウ</t>
    </rPh>
    <phoneticPr fontId="2"/>
  </si>
  <si>
    <t>利用者一人一人の人格を尊重し、利用者がそれぞれの役割を持って家庭的な環境の下で日常生活を送ることができるように配慮している。</t>
    <rPh sb="0" eb="3">
      <t>リヨウシャ</t>
    </rPh>
    <rPh sb="3" eb="5">
      <t>ヒトリ</t>
    </rPh>
    <rPh sb="5" eb="7">
      <t>ヒトリ</t>
    </rPh>
    <rPh sb="8" eb="10">
      <t>ジンカク</t>
    </rPh>
    <rPh sb="11" eb="13">
      <t>ソンチョウ</t>
    </rPh>
    <rPh sb="15" eb="18">
      <t>リヨウシャ</t>
    </rPh>
    <rPh sb="24" eb="26">
      <t>ヤクワリ</t>
    </rPh>
    <rPh sb="27" eb="28">
      <t>モ</t>
    </rPh>
    <rPh sb="30" eb="33">
      <t>カテイテキ</t>
    </rPh>
    <rPh sb="34" eb="36">
      <t>カンキョウ</t>
    </rPh>
    <rPh sb="37" eb="38">
      <t>シタ</t>
    </rPh>
    <rPh sb="39" eb="41">
      <t>ニチジョウ</t>
    </rPh>
    <rPh sb="41" eb="43">
      <t>セイカツ</t>
    </rPh>
    <rPh sb="44" eb="45">
      <t>オク</t>
    </rPh>
    <rPh sb="55" eb="57">
      <t>ハイリョ</t>
    </rPh>
    <phoneticPr fontId="2"/>
  </si>
  <si>
    <t>【どのように配慮しているか具体的に記入してください】</t>
    <rPh sb="6" eb="8">
      <t>ハイリョ</t>
    </rPh>
    <rPh sb="13" eb="16">
      <t>グタイテキ</t>
    </rPh>
    <rPh sb="17" eb="19">
      <t>キニュウ</t>
    </rPh>
    <phoneticPr fontId="2"/>
  </si>
  <si>
    <t>サービスの提供に当たっては、利用者又はその家族に対し、認知症対応型共同生活介護計画の目標及び内容や行事及び日課等について理解しやすいように説明している。</t>
    <rPh sb="5" eb="7">
      <t>テイキョウ</t>
    </rPh>
    <rPh sb="8" eb="9">
      <t>ア</t>
    </rPh>
    <rPh sb="14" eb="17">
      <t>リヨウシャ</t>
    </rPh>
    <rPh sb="17" eb="18">
      <t>マタ</t>
    </rPh>
    <rPh sb="21" eb="23">
      <t>カゾク</t>
    </rPh>
    <rPh sb="24" eb="25">
      <t>タイ</t>
    </rPh>
    <rPh sb="27" eb="30">
      <t>ニンチショウ</t>
    </rPh>
    <rPh sb="30" eb="33">
      <t>タイオウガタ</t>
    </rPh>
    <rPh sb="33" eb="35">
      <t>キョウドウ</t>
    </rPh>
    <rPh sb="35" eb="37">
      <t>セイカツ</t>
    </rPh>
    <rPh sb="37" eb="39">
      <t>カイゴ</t>
    </rPh>
    <rPh sb="39" eb="41">
      <t>ケイカク</t>
    </rPh>
    <rPh sb="42" eb="44">
      <t>モクヒョウ</t>
    </rPh>
    <rPh sb="44" eb="45">
      <t>オヨ</t>
    </rPh>
    <rPh sb="46" eb="48">
      <t>ナイヨウ</t>
    </rPh>
    <rPh sb="49" eb="51">
      <t>ギョウジ</t>
    </rPh>
    <rPh sb="51" eb="52">
      <t>オヨ</t>
    </rPh>
    <rPh sb="53" eb="55">
      <t>ニッカ</t>
    </rPh>
    <rPh sb="55" eb="56">
      <t>トウ</t>
    </rPh>
    <rPh sb="60" eb="62">
      <t>リカイ</t>
    </rPh>
    <rPh sb="69" eb="71">
      <t>セツメイ</t>
    </rPh>
    <phoneticPr fontId="2"/>
  </si>
  <si>
    <t>事業所として、自らその提供しているサービスの質について、自己評価を行うとともに、定期的に外部評価を受けて、それらの結果を公表し、常に改善を図っている。</t>
    <rPh sb="0" eb="3">
      <t>ジギョウショ</t>
    </rPh>
    <rPh sb="7" eb="8">
      <t>ミズカ</t>
    </rPh>
    <rPh sb="11" eb="13">
      <t>テイキョウ</t>
    </rPh>
    <rPh sb="22" eb="23">
      <t>シツ</t>
    </rPh>
    <rPh sb="28" eb="30">
      <t>ジコ</t>
    </rPh>
    <rPh sb="30" eb="32">
      <t>ヒョウカ</t>
    </rPh>
    <rPh sb="33" eb="34">
      <t>オコナ</t>
    </rPh>
    <rPh sb="40" eb="43">
      <t>テイキテキ</t>
    </rPh>
    <rPh sb="44" eb="48">
      <t>ガイブヒョウカ</t>
    </rPh>
    <rPh sb="49" eb="50">
      <t>ウ</t>
    </rPh>
    <rPh sb="57" eb="59">
      <t>ケッカ</t>
    </rPh>
    <rPh sb="60" eb="62">
      <t>コウヒョウ</t>
    </rPh>
    <rPh sb="64" eb="65">
      <t>ツネ</t>
    </rPh>
    <rPh sb="66" eb="68">
      <t>カイゼン</t>
    </rPh>
    <rPh sb="69" eb="70">
      <t>ハカ</t>
    </rPh>
    <phoneticPr fontId="2"/>
  </si>
  <si>
    <t>自己評価を実施した直近の日付を記入してください。</t>
    <rPh sb="0" eb="2">
      <t>ジコ</t>
    </rPh>
    <rPh sb="2" eb="4">
      <t>ヒョウカ</t>
    </rPh>
    <rPh sb="5" eb="7">
      <t>ジッシ</t>
    </rPh>
    <rPh sb="9" eb="11">
      <t>チョッキン</t>
    </rPh>
    <rPh sb="12" eb="14">
      <t>ヒヅケ</t>
    </rPh>
    <rPh sb="15" eb="17">
      <t>キニュウ</t>
    </rPh>
    <phoneticPr fontId="2"/>
  </si>
  <si>
    <t>月</t>
    <rPh sb="0" eb="1">
      <t>ガツ</t>
    </rPh>
    <phoneticPr fontId="2"/>
  </si>
  <si>
    <t>自己評価を実施していない場合、その理由を記入してください。</t>
    <rPh sb="0" eb="2">
      <t>ジコ</t>
    </rPh>
    <rPh sb="2" eb="4">
      <t>ヒョウカ</t>
    </rPh>
    <rPh sb="5" eb="7">
      <t>ジッシ</t>
    </rPh>
    <rPh sb="12" eb="14">
      <t>バアイ</t>
    </rPh>
    <rPh sb="17" eb="19">
      <t>リユウ</t>
    </rPh>
    <rPh sb="20" eb="22">
      <t>キニュウ</t>
    </rPh>
    <phoneticPr fontId="2"/>
  </si>
  <si>
    <t>外部評価を実施していない場合、その理由を記入してください。</t>
    <rPh sb="0" eb="2">
      <t>ガイブ</t>
    </rPh>
    <rPh sb="2" eb="4">
      <t>ヒョウカ</t>
    </rPh>
    <rPh sb="5" eb="7">
      <t>ジッシ</t>
    </rPh>
    <rPh sb="12" eb="14">
      <t>バアイ</t>
    </rPh>
    <rPh sb="17" eb="19">
      <t>リユウ</t>
    </rPh>
    <rPh sb="20" eb="22">
      <t>キニュウ</t>
    </rPh>
    <phoneticPr fontId="2"/>
  </si>
  <si>
    <t>外部評価の結果を、情報開示している。</t>
    <rPh sb="0" eb="2">
      <t>ガイブ</t>
    </rPh>
    <rPh sb="2" eb="4">
      <t>ヒョウカ</t>
    </rPh>
    <rPh sb="5" eb="7">
      <t>ケッカ</t>
    </rPh>
    <rPh sb="9" eb="11">
      <t>ジョウホウ</t>
    </rPh>
    <rPh sb="11" eb="13">
      <t>カイジ</t>
    </rPh>
    <phoneticPr fontId="2"/>
  </si>
  <si>
    <t>外部評価を実施した結果から確認された課題について、改善を行うための具体的な行動をしている。</t>
    <rPh sb="0" eb="2">
      <t>ガイブ</t>
    </rPh>
    <rPh sb="2" eb="4">
      <t>ヒョウカ</t>
    </rPh>
    <rPh sb="5" eb="7">
      <t>ジッシ</t>
    </rPh>
    <rPh sb="9" eb="11">
      <t>ケッカ</t>
    </rPh>
    <rPh sb="13" eb="15">
      <t>カクニン</t>
    </rPh>
    <rPh sb="18" eb="20">
      <t>カダイ</t>
    </rPh>
    <rPh sb="25" eb="27">
      <t>カイゼン</t>
    </rPh>
    <rPh sb="28" eb="29">
      <t>オコナ</t>
    </rPh>
    <rPh sb="33" eb="36">
      <t>グタイテキ</t>
    </rPh>
    <rPh sb="37" eb="39">
      <t>コウドウ</t>
    </rPh>
    <phoneticPr fontId="2"/>
  </si>
  <si>
    <t>利用者やその家族からの声を、サービスの質の向上のために活用している。</t>
    <rPh sb="0" eb="3">
      <t>リヨウシャ</t>
    </rPh>
    <rPh sb="6" eb="8">
      <t>カゾク</t>
    </rPh>
    <rPh sb="11" eb="12">
      <t>コエ</t>
    </rPh>
    <rPh sb="19" eb="20">
      <t>シツ</t>
    </rPh>
    <rPh sb="21" eb="23">
      <t>コウジョウ</t>
    </rPh>
    <rPh sb="27" eb="29">
      <t>カツヨウ</t>
    </rPh>
    <phoneticPr fontId="2"/>
  </si>
  <si>
    <t>管理者は、計画作成担当者に認知症対応型共同生活介護計画の作成に関する業務を担当させている。</t>
    <rPh sb="0" eb="3">
      <t>カンリシャ</t>
    </rPh>
    <rPh sb="5" eb="12">
      <t>ケイカクサクセイタントウシャ</t>
    </rPh>
    <rPh sb="13" eb="16">
      <t>ニンチショウ</t>
    </rPh>
    <rPh sb="16" eb="19">
      <t>タイオウガタ</t>
    </rPh>
    <rPh sb="19" eb="25">
      <t>キョウドウセイカツカイゴ</t>
    </rPh>
    <rPh sb="25" eb="27">
      <t>ケイカク</t>
    </rPh>
    <rPh sb="28" eb="30">
      <t>サクセイ</t>
    </rPh>
    <rPh sb="31" eb="32">
      <t>カン</t>
    </rPh>
    <rPh sb="34" eb="36">
      <t>ギョウム</t>
    </rPh>
    <rPh sb="37" eb="39">
      <t>タントウ</t>
    </rPh>
    <phoneticPr fontId="2"/>
  </si>
  <si>
    <t>認知症対応型共同生活介護計画の作成に当たっては、通所介護等の活用、地域における活動への参加の機会の提供等により、利用者の多様な活動の確保に努めている。</t>
    <rPh sb="0" eb="2">
      <t>ニンチ</t>
    </rPh>
    <rPh sb="2" eb="3">
      <t>ショウ</t>
    </rPh>
    <rPh sb="3" eb="6">
      <t>タイオウガタ</t>
    </rPh>
    <rPh sb="6" eb="12">
      <t>キョウドウセイカツカイゴ</t>
    </rPh>
    <rPh sb="12" eb="14">
      <t>ケイカク</t>
    </rPh>
    <rPh sb="15" eb="17">
      <t>サクセイ</t>
    </rPh>
    <rPh sb="18" eb="19">
      <t>ア</t>
    </rPh>
    <rPh sb="24" eb="26">
      <t>ツウショ</t>
    </rPh>
    <rPh sb="26" eb="28">
      <t>カイゴ</t>
    </rPh>
    <rPh sb="28" eb="29">
      <t>トウ</t>
    </rPh>
    <rPh sb="30" eb="32">
      <t>カツヨウ</t>
    </rPh>
    <rPh sb="33" eb="35">
      <t>チイキ</t>
    </rPh>
    <rPh sb="39" eb="41">
      <t>カツドウ</t>
    </rPh>
    <rPh sb="43" eb="45">
      <t>サンカ</t>
    </rPh>
    <rPh sb="46" eb="48">
      <t>キカイ</t>
    </rPh>
    <rPh sb="49" eb="51">
      <t>テイキョウ</t>
    </rPh>
    <rPh sb="51" eb="52">
      <t>トウ</t>
    </rPh>
    <rPh sb="56" eb="59">
      <t>リヨウシャ</t>
    </rPh>
    <rPh sb="60" eb="62">
      <t>タヨウ</t>
    </rPh>
    <rPh sb="63" eb="65">
      <t>カツドウ</t>
    </rPh>
    <rPh sb="66" eb="68">
      <t>カクホ</t>
    </rPh>
    <rPh sb="69" eb="70">
      <t>ツト</t>
    </rPh>
    <phoneticPr fontId="2"/>
  </si>
  <si>
    <t>計画作成担当者は、利用者の心身の状況、希望及び置かれている環境を踏まえて、他の介護従業者と協議の上、認知症対応型共同生活介護計画を作成している。</t>
    <rPh sb="0" eb="4">
      <t>ケイカクサクセイ</t>
    </rPh>
    <rPh sb="4" eb="7">
      <t>タントウシャ</t>
    </rPh>
    <rPh sb="9" eb="12">
      <t>リヨウシャ</t>
    </rPh>
    <rPh sb="13" eb="15">
      <t>シンシン</t>
    </rPh>
    <rPh sb="16" eb="18">
      <t>ジョウキョウ</t>
    </rPh>
    <rPh sb="19" eb="21">
      <t>キボウ</t>
    </rPh>
    <rPh sb="21" eb="22">
      <t>オヨ</t>
    </rPh>
    <rPh sb="23" eb="24">
      <t>オ</t>
    </rPh>
    <rPh sb="29" eb="31">
      <t>カンキョウ</t>
    </rPh>
    <rPh sb="32" eb="33">
      <t>フ</t>
    </rPh>
    <rPh sb="37" eb="38">
      <t>タ</t>
    </rPh>
    <rPh sb="39" eb="44">
      <t>カイゴジュウギョウシャ</t>
    </rPh>
    <rPh sb="45" eb="47">
      <t>キョウギ</t>
    </rPh>
    <rPh sb="48" eb="49">
      <t>ウエ</t>
    </rPh>
    <rPh sb="50" eb="53">
      <t>ニンチショウ</t>
    </rPh>
    <rPh sb="53" eb="56">
      <t>タイオウガタ</t>
    </rPh>
    <rPh sb="56" eb="62">
      <t>キョウドウセイカツカイゴ</t>
    </rPh>
    <rPh sb="62" eb="64">
      <t>ケイカク</t>
    </rPh>
    <rPh sb="65" eb="67">
      <t>サクセイ</t>
    </rPh>
    <phoneticPr fontId="2"/>
  </si>
  <si>
    <t>計画作成担当者は、利用者全員について、サービスの提供開始にあたり認知症対応型共同生活介護計画を作成している。</t>
    <rPh sb="0" eb="2">
      <t>ケイカク</t>
    </rPh>
    <rPh sb="2" eb="4">
      <t>サクセイ</t>
    </rPh>
    <rPh sb="4" eb="7">
      <t>タントウシャ</t>
    </rPh>
    <rPh sb="9" eb="12">
      <t>リヨウシャ</t>
    </rPh>
    <rPh sb="12" eb="14">
      <t>ゼンイン</t>
    </rPh>
    <rPh sb="24" eb="26">
      <t>テイキョウ</t>
    </rPh>
    <rPh sb="26" eb="28">
      <t>カイシ</t>
    </rPh>
    <rPh sb="32" eb="35">
      <t>ニンチショウ</t>
    </rPh>
    <rPh sb="35" eb="38">
      <t>タイオウガタ</t>
    </rPh>
    <rPh sb="38" eb="40">
      <t>キョウドウ</t>
    </rPh>
    <rPh sb="40" eb="42">
      <t>セイカツ</t>
    </rPh>
    <rPh sb="42" eb="44">
      <t>カイゴ</t>
    </rPh>
    <rPh sb="44" eb="46">
      <t>ケイカク</t>
    </rPh>
    <rPh sb="47" eb="49">
      <t>サクセイ</t>
    </rPh>
    <phoneticPr fontId="2"/>
  </si>
  <si>
    <t>計画作成担当者は、認知症対応型共同生活介護計画等の原案について、利用者又はその家族に対し、その内容等について説明し、文書により利用者の同意を得ている。</t>
    <rPh sb="0" eb="2">
      <t>ケイカク</t>
    </rPh>
    <rPh sb="2" eb="4">
      <t>サクセイ</t>
    </rPh>
    <rPh sb="4" eb="7">
      <t>タントウシャ</t>
    </rPh>
    <rPh sb="9" eb="12">
      <t>ニンチショウ</t>
    </rPh>
    <rPh sb="12" eb="15">
      <t>タイオウガタ</t>
    </rPh>
    <rPh sb="15" eb="17">
      <t>キョウドウ</t>
    </rPh>
    <rPh sb="17" eb="19">
      <t>セイカツ</t>
    </rPh>
    <rPh sb="19" eb="21">
      <t>カイゴ</t>
    </rPh>
    <rPh sb="21" eb="23">
      <t>ケイカク</t>
    </rPh>
    <rPh sb="23" eb="24">
      <t>トウ</t>
    </rPh>
    <rPh sb="25" eb="27">
      <t>ゲンアン</t>
    </rPh>
    <rPh sb="32" eb="35">
      <t>リヨウシャ</t>
    </rPh>
    <rPh sb="35" eb="36">
      <t>マタ</t>
    </rPh>
    <rPh sb="39" eb="41">
      <t>カゾク</t>
    </rPh>
    <rPh sb="42" eb="43">
      <t>タイ</t>
    </rPh>
    <rPh sb="47" eb="49">
      <t>ナイヨウ</t>
    </rPh>
    <rPh sb="49" eb="50">
      <t>トウ</t>
    </rPh>
    <rPh sb="54" eb="56">
      <t>セツメイ</t>
    </rPh>
    <rPh sb="58" eb="60">
      <t>ブンショ</t>
    </rPh>
    <rPh sb="63" eb="66">
      <t>リヨウシャ</t>
    </rPh>
    <rPh sb="67" eb="69">
      <t>ドウイ</t>
    </rPh>
    <rPh sb="70" eb="71">
      <t>エ</t>
    </rPh>
    <phoneticPr fontId="2"/>
  </si>
  <si>
    <t>認知症対応型共同生活介護計画を作成した際には、利用者に交付している。</t>
    <rPh sb="0" eb="3">
      <t>ニンチショウ</t>
    </rPh>
    <rPh sb="3" eb="6">
      <t>タイオウガタ</t>
    </rPh>
    <rPh sb="6" eb="8">
      <t>キョウドウ</t>
    </rPh>
    <rPh sb="8" eb="10">
      <t>セイカツ</t>
    </rPh>
    <rPh sb="10" eb="12">
      <t>カイゴ</t>
    </rPh>
    <rPh sb="12" eb="14">
      <t>ケイカク</t>
    </rPh>
    <rPh sb="15" eb="17">
      <t>サクセイ</t>
    </rPh>
    <rPh sb="19" eb="20">
      <t>サイ</t>
    </rPh>
    <rPh sb="23" eb="26">
      <t>リヨウシャ</t>
    </rPh>
    <rPh sb="27" eb="29">
      <t>コウフ</t>
    </rPh>
    <phoneticPr fontId="2"/>
  </si>
  <si>
    <t>計画作成担当者は、計画作成後においても認知症対応型共同生活介護計画等の実施状況の把握を行い、必要に応じてサービス計画の変更をしている。</t>
    <rPh sb="0" eb="2">
      <t>ケイカク</t>
    </rPh>
    <rPh sb="2" eb="4">
      <t>サクセイ</t>
    </rPh>
    <rPh sb="4" eb="7">
      <t>タントウシャ</t>
    </rPh>
    <rPh sb="9" eb="11">
      <t>ケイカク</t>
    </rPh>
    <rPh sb="11" eb="14">
      <t>サクセイゴ</t>
    </rPh>
    <rPh sb="19" eb="22">
      <t>ニンチショウ</t>
    </rPh>
    <rPh sb="22" eb="25">
      <t>タイオウガタ</t>
    </rPh>
    <rPh sb="25" eb="27">
      <t>キョウドウ</t>
    </rPh>
    <rPh sb="27" eb="29">
      <t>セイカツ</t>
    </rPh>
    <rPh sb="29" eb="31">
      <t>カイゴ</t>
    </rPh>
    <rPh sb="31" eb="33">
      <t>ケイカク</t>
    </rPh>
    <rPh sb="33" eb="34">
      <t>トウ</t>
    </rPh>
    <rPh sb="35" eb="37">
      <t>ジッシ</t>
    </rPh>
    <rPh sb="37" eb="39">
      <t>ジョウキョウ</t>
    </rPh>
    <rPh sb="40" eb="42">
      <t>ハアク</t>
    </rPh>
    <rPh sb="43" eb="44">
      <t>オコナ</t>
    </rPh>
    <rPh sb="46" eb="48">
      <t>ヒツヨウ</t>
    </rPh>
    <rPh sb="49" eb="50">
      <t>オウ</t>
    </rPh>
    <rPh sb="56" eb="58">
      <t>ケイカク</t>
    </rPh>
    <rPh sb="59" eb="61">
      <t>ヘンコウ</t>
    </rPh>
    <phoneticPr fontId="2"/>
  </si>
  <si>
    <t>計画の見直しに際しては、アセスメント票等を用いて、利用者のケアの課題となる行動及び状態を２４時間にわたって把握している。</t>
    <rPh sb="0" eb="2">
      <t>ケイカク</t>
    </rPh>
    <rPh sb="3" eb="5">
      <t>ミナオ</t>
    </rPh>
    <rPh sb="7" eb="8">
      <t>サイ</t>
    </rPh>
    <rPh sb="18" eb="19">
      <t>ヒョウ</t>
    </rPh>
    <rPh sb="19" eb="20">
      <t>トウ</t>
    </rPh>
    <rPh sb="21" eb="22">
      <t>モチ</t>
    </rPh>
    <rPh sb="25" eb="28">
      <t>リヨウシャ</t>
    </rPh>
    <rPh sb="32" eb="34">
      <t>カダイ</t>
    </rPh>
    <rPh sb="37" eb="39">
      <t>コウドウ</t>
    </rPh>
    <rPh sb="39" eb="40">
      <t>オヨ</t>
    </rPh>
    <rPh sb="41" eb="43">
      <t>ジョウタイ</t>
    </rPh>
    <rPh sb="46" eb="48">
      <t>ジカン</t>
    </rPh>
    <rPh sb="53" eb="55">
      <t>ハアク</t>
    </rPh>
    <phoneticPr fontId="2"/>
  </si>
  <si>
    <t>認知症対応型共同生活介護計画は、利用者本位の計画になっている。</t>
    <rPh sb="0" eb="3">
      <t>ニンチショウ</t>
    </rPh>
    <rPh sb="3" eb="6">
      <t>タイオウガタ</t>
    </rPh>
    <rPh sb="6" eb="8">
      <t>キョウドウ</t>
    </rPh>
    <rPh sb="8" eb="10">
      <t>セイカツ</t>
    </rPh>
    <rPh sb="10" eb="12">
      <t>カイゴ</t>
    </rPh>
    <rPh sb="12" eb="14">
      <t>ケイカク</t>
    </rPh>
    <rPh sb="16" eb="19">
      <t>リヨウシャ</t>
    </rPh>
    <rPh sb="19" eb="21">
      <t>ホンイ</t>
    </rPh>
    <rPh sb="22" eb="24">
      <t>ケイカク</t>
    </rPh>
    <phoneticPr fontId="2"/>
  </si>
  <si>
    <t>認知症対応型共同生活介護計画は、本人の社会的な背景の把握と地域との接点等が把握された介護計画になっている。</t>
    <rPh sb="0" eb="3">
      <t>ニンチショウ</t>
    </rPh>
    <rPh sb="3" eb="6">
      <t>タイオウガタ</t>
    </rPh>
    <rPh sb="6" eb="8">
      <t>キョウドウ</t>
    </rPh>
    <rPh sb="8" eb="10">
      <t>セイカツ</t>
    </rPh>
    <rPh sb="10" eb="12">
      <t>カイゴ</t>
    </rPh>
    <rPh sb="12" eb="14">
      <t>ケイカク</t>
    </rPh>
    <rPh sb="16" eb="18">
      <t>ホンニン</t>
    </rPh>
    <rPh sb="19" eb="22">
      <t>シャカイテキ</t>
    </rPh>
    <rPh sb="23" eb="25">
      <t>ハイケイ</t>
    </rPh>
    <rPh sb="26" eb="28">
      <t>ハアク</t>
    </rPh>
    <rPh sb="29" eb="31">
      <t>チイキ</t>
    </rPh>
    <rPh sb="33" eb="35">
      <t>セッテン</t>
    </rPh>
    <rPh sb="35" eb="36">
      <t>トウ</t>
    </rPh>
    <rPh sb="37" eb="39">
      <t>ハアク</t>
    </rPh>
    <rPh sb="42" eb="44">
      <t>カイゴ</t>
    </rPh>
    <rPh sb="44" eb="46">
      <t>ケイカク</t>
    </rPh>
    <phoneticPr fontId="2"/>
  </si>
  <si>
    <t>認知症対応型共同生活介護計画等は、職員間や家族等の関係者間で重度化や終末期に向けた方針が図られた介護計画になっている。</t>
    <rPh sb="0" eb="3">
      <t>ニンチショウ</t>
    </rPh>
    <rPh sb="3" eb="6">
      <t>タイオウガタ</t>
    </rPh>
    <rPh sb="6" eb="8">
      <t>キョウドウ</t>
    </rPh>
    <rPh sb="8" eb="10">
      <t>セイカツ</t>
    </rPh>
    <rPh sb="10" eb="12">
      <t>カイゴ</t>
    </rPh>
    <rPh sb="12" eb="14">
      <t>ケイカク</t>
    </rPh>
    <rPh sb="14" eb="15">
      <t>トウ</t>
    </rPh>
    <rPh sb="17" eb="20">
      <t>ショクインカン</t>
    </rPh>
    <rPh sb="21" eb="23">
      <t>カゾク</t>
    </rPh>
    <rPh sb="23" eb="24">
      <t>トウ</t>
    </rPh>
    <rPh sb="25" eb="28">
      <t>カンケイシャ</t>
    </rPh>
    <rPh sb="28" eb="29">
      <t>アイダ</t>
    </rPh>
    <rPh sb="30" eb="32">
      <t>ジュウド</t>
    </rPh>
    <rPh sb="32" eb="33">
      <t>カ</t>
    </rPh>
    <rPh sb="34" eb="37">
      <t>シュウマツキ</t>
    </rPh>
    <rPh sb="38" eb="39">
      <t>ム</t>
    </rPh>
    <rPh sb="41" eb="43">
      <t>ホウシン</t>
    </rPh>
    <rPh sb="44" eb="45">
      <t>ハカ</t>
    </rPh>
    <rPh sb="48" eb="50">
      <t>カイゴ</t>
    </rPh>
    <rPh sb="50" eb="52">
      <t>ケイカク</t>
    </rPh>
    <phoneticPr fontId="2"/>
  </si>
  <si>
    <t>認知症対応型共同生活介護計画等を作成するにあたり、特に重点をおいていることは何ですか？</t>
    <rPh sb="0" eb="3">
      <t>ニンチショウ</t>
    </rPh>
    <rPh sb="3" eb="6">
      <t>タイオウガタ</t>
    </rPh>
    <rPh sb="6" eb="8">
      <t>キョウドウ</t>
    </rPh>
    <rPh sb="8" eb="10">
      <t>セイカツ</t>
    </rPh>
    <rPh sb="10" eb="12">
      <t>カイゴ</t>
    </rPh>
    <rPh sb="12" eb="14">
      <t>ケイカク</t>
    </rPh>
    <rPh sb="14" eb="15">
      <t>トウ</t>
    </rPh>
    <rPh sb="16" eb="18">
      <t>サクセイ</t>
    </rPh>
    <rPh sb="25" eb="26">
      <t>トク</t>
    </rPh>
    <rPh sb="27" eb="29">
      <t>ジュウテン</t>
    </rPh>
    <rPh sb="38" eb="39">
      <t>ナン</t>
    </rPh>
    <phoneticPr fontId="2"/>
  </si>
  <si>
    <t>９　指定認知症対応型共同生活介護の取扱方針</t>
    <rPh sb="2" eb="4">
      <t>シテイ</t>
    </rPh>
    <rPh sb="4" eb="7">
      <t>ニンチショウ</t>
    </rPh>
    <rPh sb="7" eb="10">
      <t>タイオウガタ</t>
    </rPh>
    <rPh sb="10" eb="12">
      <t>キョウドウ</t>
    </rPh>
    <rPh sb="12" eb="14">
      <t>セイカツ</t>
    </rPh>
    <rPh sb="14" eb="16">
      <t>カイゴ</t>
    </rPh>
    <rPh sb="17" eb="19">
      <t>トリアツカイ</t>
    </rPh>
    <rPh sb="19" eb="21">
      <t>ホウシン</t>
    </rPh>
    <phoneticPr fontId="2"/>
  </si>
  <si>
    <t>利用者の介護予防に資するよう、目標を設定し、計画的にサービスを提供している。</t>
    <rPh sb="0" eb="3">
      <t>リヨウシャ</t>
    </rPh>
    <rPh sb="4" eb="8">
      <t>カイゴヨボウ</t>
    </rPh>
    <rPh sb="9" eb="10">
      <t>シ</t>
    </rPh>
    <rPh sb="15" eb="17">
      <t>モクヒョウ</t>
    </rPh>
    <rPh sb="18" eb="20">
      <t>セッテイ</t>
    </rPh>
    <rPh sb="22" eb="25">
      <t>ケイカクテキ</t>
    </rPh>
    <rPh sb="31" eb="33">
      <t>テイキョウ</t>
    </rPh>
    <phoneticPr fontId="2"/>
  </si>
  <si>
    <t>利用者ができる限り要介護状態とならないで自立した日常生活を営むことができるよう支援することを目的として、サービス提供に当たっている。</t>
    <rPh sb="0" eb="3">
      <t>リヨウシャ</t>
    </rPh>
    <rPh sb="7" eb="8">
      <t>カギ</t>
    </rPh>
    <rPh sb="9" eb="12">
      <t>ヨウカイゴ</t>
    </rPh>
    <rPh sb="12" eb="14">
      <t>ジョウタイ</t>
    </rPh>
    <rPh sb="20" eb="22">
      <t>ジリツ</t>
    </rPh>
    <rPh sb="24" eb="28">
      <t>ニチジョウセイカツ</t>
    </rPh>
    <rPh sb="29" eb="30">
      <t>イトナ</t>
    </rPh>
    <rPh sb="39" eb="41">
      <t>シエン</t>
    </rPh>
    <rPh sb="46" eb="48">
      <t>モクテキ</t>
    </rPh>
    <phoneticPr fontId="2"/>
  </si>
  <si>
    <t>利用者が有する能力を最大限活用することができるような方法によるサービス提供に努め、利用者が有する能力を阻害するなどの不適切なサービス提供を行わないよう配慮している。</t>
    <rPh sb="0" eb="3">
      <t>リヨウシャ</t>
    </rPh>
    <rPh sb="4" eb="5">
      <t>ユウ</t>
    </rPh>
    <rPh sb="7" eb="9">
      <t>ノウリョク</t>
    </rPh>
    <rPh sb="10" eb="15">
      <t>サイダイゲンカツヨウ</t>
    </rPh>
    <rPh sb="26" eb="28">
      <t>ホウホウ</t>
    </rPh>
    <rPh sb="35" eb="37">
      <t>テイキョウ</t>
    </rPh>
    <rPh sb="38" eb="39">
      <t>ツト</t>
    </rPh>
    <rPh sb="41" eb="44">
      <t>リヨウシャ</t>
    </rPh>
    <rPh sb="45" eb="46">
      <t>ユウ</t>
    </rPh>
    <rPh sb="48" eb="50">
      <t>ノウリョク</t>
    </rPh>
    <rPh sb="51" eb="53">
      <t>ソガイ</t>
    </rPh>
    <rPh sb="58" eb="61">
      <t>フテキセツ</t>
    </rPh>
    <rPh sb="66" eb="68">
      <t>テイキョウ</t>
    </rPh>
    <rPh sb="69" eb="70">
      <t>オコナ</t>
    </rPh>
    <rPh sb="75" eb="77">
      <t>ハイリョ</t>
    </rPh>
    <phoneticPr fontId="2"/>
  </si>
  <si>
    <t>サービスの提供に当たっては、利用者とのコミュニケーションを十分に図ること等の方法により、利用者が主体的に事業に参加するよう適切な働きかけに努めている。</t>
    <rPh sb="5" eb="7">
      <t>テイキョウ</t>
    </rPh>
    <rPh sb="8" eb="9">
      <t>ア</t>
    </rPh>
    <rPh sb="14" eb="17">
      <t>リヨウシャ</t>
    </rPh>
    <rPh sb="29" eb="31">
      <t>ジュウブン</t>
    </rPh>
    <rPh sb="32" eb="33">
      <t>ハカ</t>
    </rPh>
    <rPh sb="36" eb="37">
      <t>トウ</t>
    </rPh>
    <rPh sb="38" eb="40">
      <t>ホウホウ</t>
    </rPh>
    <rPh sb="44" eb="47">
      <t>リヨウシャ</t>
    </rPh>
    <rPh sb="48" eb="51">
      <t>シュタイテキ</t>
    </rPh>
    <rPh sb="52" eb="54">
      <t>ジギョウ</t>
    </rPh>
    <rPh sb="55" eb="57">
      <t>サンカ</t>
    </rPh>
    <rPh sb="61" eb="63">
      <t>テキセツ</t>
    </rPh>
    <rPh sb="64" eb="65">
      <t>ハタラ</t>
    </rPh>
    <rPh sb="69" eb="70">
      <t>ツト</t>
    </rPh>
    <phoneticPr fontId="2"/>
  </si>
  <si>
    <t>サービスの提供に当たっては、主治の医師・歯科医師からの情報伝達等により、利用者の心身の状況、置かれている環境等利用者の日常生活全般の状況の的確な把握を行っている。</t>
    <rPh sb="5" eb="7">
      <t>テイキョウ</t>
    </rPh>
    <rPh sb="8" eb="9">
      <t>ア</t>
    </rPh>
    <rPh sb="14" eb="16">
      <t>ヌシハル</t>
    </rPh>
    <rPh sb="17" eb="19">
      <t>イシ</t>
    </rPh>
    <rPh sb="20" eb="22">
      <t>シカ</t>
    </rPh>
    <rPh sb="22" eb="24">
      <t>イシ</t>
    </rPh>
    <rPh sb="27" eb="29">
      <t>ジョウホウ</t>
    </rPh>
    <rPh sb="29" eb="31">
      <t>デンタツ</t>
    </rPh>
    <rPh sb="31" eb="32">
      <t>トウ</t>
    </rPh>
    <rPh sb="36" eb="39">
      <t>リヨウシャ</t>
    </rPh>
    <rPh sb="40" eb="42">
      <t>シンシン</t>
    </rPh>
    <rPh sb="43" eb="45">
      <t>ジョウキョウ</t>
    </rPh>
    <rPh sb="46" eb="47">
      <t>オ</t>
    </rPh>
    <rPh sb="52" eb="55">
      <t>カンキョウナド</t>
    </rPh>
    <rPh sb="55" eb="58">
      <t>リヨウシャ</t>
    </rPh>
    <rPh sb="59" eb="61">
      <t>ニチジョウ</t>
    </rPh>
    <rPh sb="61" eb="63">
      <t>セイカツ</t>
    </rPh>
    <rPh sb="63" eb="65">
      <t>ゼンパン</t>
    </rPh>
    <rPh sb="66" eb="68">
      <t>ジョウキョウ</t>
    </rPh>
    <rPh sb="69" eb="71">
      <t>テキカク</t>
    </rPh>
    <rPh sb="72" eb="74">
      <t>ハアク</t>
    </rPh>
    <rPh sb="75" eb="76">
      <t>オコナ</t>
    </rPh>
    <phoneticPr fontId="2"/>
  </si>
  <si>
    <t>計画作成担当者は、他の介護従業者等との連絡を継続的にとることにより、計画に基づくサービスの提供開始時から、計画に記載したサービス期間の終了までに少なくとも１回は、モニタリングを行い、利用者の様態の変化等について把握している。</t>
    <rPh sb="0" eb="4">
      <t>ケイカクサクセイ</t>
    </rPh>
    <rPh sb="4" eb="7">
      <t>タントウシャ</t>
    </rPh>
    <rPh sb="9" eb="10">
      <t>タ</t>
    </rPh>
    <rPh sb="11" eb="13">
      <t>カイゴ</t>
    </rPh>
    <rPh sb="13" eb="16">
      <t>ジュウギョウシャ</t>
    </rPh>
    <rPh sb="16" eb="17">
      <t>トウ</t>
    </rPh>
    <rPh sb="19" eb="21">
      <t>レンラク</t>
    </rPh>
    <rPh sb="22" eb="25">
      <t>ケイゾクテキ</t>
    </rPh>
    <rPh sb="34" eb="36">
      <t>ケイカク</t>
    </rPh>
    <rPh sb="37" eb="38">
      <t>モト</t>
    </rPh>
    <rPh sb="45" eb="47">
      <t>テイキョウ</t>
    </rPh>
    <rPh sb="47" eb="49">
      <t>カイシ</t>
    </rPh>
    <rPh sb="49" eb="50">
      <t>ジ</t>
    </rPh>
    <rPh sb="53" eb="55">
      <t>ケイカク</t>
    </rPh>
    <rPh sb="56" eb="58">
      <t>キサイ</t>
    </rPh>
    <rPh sb="64" eb="66">
      <t>キカン</t>
    </rPh>
    <rPh sb="67" eb="69">
      <t>シュウリョウ</t>
    </rPh>
    <rPh sb="72" eb="73">
      <t>スク</t>
    </rPh>
    <rPh sb="78" eb="79">
      <t>カイ</t>
    </rPh>
    <rPh sb="88" eb="89">
      <t>オコナ</t>
    </rPh>
    <rPh sb="91" eb="94">
      <t>リヨウシャ</t>
    </rPh>
    <rPh sb="95" eb="97">
      <t>ヨウタイ</t>
    </rPh>
    <rPh sb="98" eb="100">
      <t>ヘンカ</t>
    </rPh>
    <rPh sb="100" eb="101">
      <t>トウ</t>
    </rPh>
    <rPh sb="105" eb="107">
      <t>ハアク</t>
    </rPh>
    <phoneticPr fontId="2"/>
  </si>
  <si>
    <t>計画作成担当者は、モニタリングの結果を踏まえ、必要に応じて介護予防認知症対応型共同生活介護計画を変更している。</t>
    <rPh sb="0" eb="7">
      <t>ケイカクサクセイタントウシャ</t>
    </rPh>
    <rPh sb="16" eb="18">
      <t>ケッカ</t>
    </rPh>
    <rPh sb="19" eb="20">
      <t>フ</t>
    </rPh>
    <rPh sb="23" eb="25">
      <t>ヒツヨウ</t>
    </rPh>
    <rPh sb="26" eb="27">
      <t>オウ</t>
    </rPh>
    <rPh sb="29" eb="33">
      <t>カイゴヨボウ</t>
    </rPh>
    <rPh sb="33" eb="35">
      <t>ニンチ</t>
    </rPh>
    <rPh sb="35" eb="36">
      <t>ショウ</t>
    </rPh>
    <rPh sb="36" eb="39">
      <t>タイオウガタ</t>
    </rPh>
    <rPh sb="39" eb="43">
      <t>キョウドウセイカツ</t>
    </rPh>
    <rPh sb="43" eb="45">
      <t>カイゴ</t>
    </rPh>
    <rPh sb="45" eb="47">
      <t>ケイカク</t>
    </rPh>
    <rPh sb="48" eb="50">
      <t>ヘンコウ</t>
    </rPh>
    <phoneticPr fontId="2"/>
  </si>
  <si>
    <t>利用者の心身の状況に応じ、利用者の自立支援と日常生活の充実に資するよう、適切な技術をもって介護している。</t>
    <rPh sb="0" eb="3">
      <t>リヨウシャ</t>
    </rPh>
    <rPh sb="4" eb="6">
      <t>シンシン</t>
    </rPh>
    <rPh sb="7" eb="9">
      <t>ジョウキョウ</t>
    </rPh>
    <rPh sb="10" eb="11">
      <t>オウ</t>
    </rPh>
    <rPh sb="13" eb="16">
      <t>リヨウシャ</t>
    </rPh>
    <rPh sb="17" eb="19">
      <t>ジリツ</t>
    </rPh>
    <rPh sb="19" eb="21">
      <t>シエン</t>
    </rPh>
    <rPh sb="22" eb="26">
      <t>ニチジョウセイカツ</t>
    </rPh>
    <rPh sb="27" eb="29">
      <t>ジュウジツ</t>
    </rPh>
    <rPh sb="30" eb="31">
      <t>シ</t>
    </rPh>
    <rPh sb="36" eb="38">
      <t>テキセツ</t>
    </rPh>
    <rPh sb="39" eb="41">
      <t>ギジュツ</t>
    </rPh>
    <rPh sb="45" eb="47">
      <t>カイゴ</t>
    </rPh>
    <phoneticPr fontId="2"/>
  </si>
  <si>
    <t>利用者に対して、利用者の負担により、従業者以外の者による介護を受けさせていない。</t>
    <rPh sb="0" eb="3">
      <t>リヨウシャ</t>
    </rPh>
    <rPh sb="4" eb="5">
      <t>タイ</t>
    </rPh>
    <rPh sb="8" eb="11">
      <t>リヨウシャ</t>
    </rPh>
    <rPh sb="12" eb="14">
      <t>フタン</t>
    </rPh>
    <rPh sb="18" eb="21">
      <t>ジュウギョウシャ</t>
    </rPh>
    <rPh sb="21" eb="23">
      <t>イガイ</t>
    </rPh>
    <rPh sb="24" eb="25">
      <t>モノ</t>
    </rPh>
    <rPh sb="28" eb="30">
      <t>カイゴ</t>
    </rPh>
    <rPh sb="31" eb="32">
      <t>ウ</t>
    </rPh>
    <phoneticPr fontId="2"/>
  </si>
  <si>
    <t>事業所における利用者の食事その他の家事等は、可能な限り利用者と従業者が共同で行うよう努めている。</t>
    <rPh sb="0" eb="3">
      <t>ジギョウショ</t>
    </rPh>
    <rPh sb="7" eb="10">
      <t>リヨウシャ</t>
    </rPh>
    <rPh sb="11" eb="13">
      <t>ショクジ</t>
    </rPh>
    <rPh sb="15" eb="16">
      <t>タ</t>
    </rPh>
    <rPh sb="17" eb="19">
      <t>カジ</t>
    </rPh>
    <rPh sb="19" eb="20">
      <t>トウ</t>
    </rPh>
    <rPh sb="22" eb="24">
      <t>カノウ</t>
    </rPh>
    <rPh sb="25" eb="26">
      <t>カギ</t>
    </rPh>
    <rPh sb="27" eb="30">
      <t>リヨウシャ</t>
    </rPh>
    <rPh sb="31" eb="34">
      <t>ジュウギョウシャ</t>
    </rPh>
    <rPh sb="35" eb="37">
      <t>キョウドウ</t>
    </rPh>
    <rPh sb="38" eb="39">
      <t>オコナ</t>
    </rPh>
    <rPh sb="42" eb="43">
      <t>ツト</t>
    </rPh>
    <phoneticPr fontId="2"/>
  </si>
  <si>
    <t>サービスの提供に当たっては、利用者間同士の関係性の情報を共有し、利用者間の関係の支援を図っている。</t>
    <rPh sb="5" eb="7">
      <t>テイキョウ</t>
    </rPh>
    <rPh sb="8" eb="9">
      <t>ア</t>
    </rPh>
    <rPh sb="14" eb="17">
      <t>リヨウシャ</t>
    </rPh>
    <rPh sb="17" eb="18">
      <t>アイダ</t>
    </rPh>
    <rPh sb="18" eb="20">
      <t>ドウシ</t>
    </rPh>
    <rPh sb="21" eb="24">
      <t>カンケイセイ</t>
    </rPh>
    <rPh sb="25" eb="27">
      <t>ジョウホウ</t>
    </rPh>
    <rPh sb="28" eb="30">
      <t>キョウユウ</t>
    </rPh>
    <rPh sb="32" eb="35">
      <t>リヨウシャ</t>
    </rPh>
    <rPh sb="35" eb="36">
      <t>アイダ</t>
    </rPh>
    <rPh sb="37" eb="39">
      <t>カンケイ</t>
    </rPh>
    <rPh sb="40" eb="42">
      <t>シエン</t>
    </rPh>
    <rPh sb="43" eb="44">
      <t>ハカ</t>
    </rPh>
    <phoneticPr fontId="2"/>
  </si>
  <si>
    <t>サービスの提供に当たっては、生活リズムの把握や体調変化の早期発見等に努め、安眠や休息の支援を図っている。</t>
    <rPh sb="5" eb="7">
      <t>テイキョウ</t>
    </rPh>
    <rPh sb="8" eb="9">
      <t>ア</t>
    </rPh>
    <rPh sb="14" eb="16">
      <t>セイカツ</t>
    </rPh>
    <rPh sb="20" eb="22">
      <t>ハアク</t>
    </rPh>
    <rPh sb="23" eb="25">
      <t>タイチョウ</t>
    </rPh>
    <rPh sb="25" eb="27">
      <t>ヘンカ</t>
    </rPh>
    <rPh sb="28" eb="30">
      <t>ソウキ</t>
    </rPh>
    <rPh sb="30" eb="32">
      <t>ハッケン</t>
    </rPh>
    <rPh sb="32" eb="33">
      <t>トウ</t>
    </rPh>
    <rPh sb="34" eb="35">
      <t>ツト</t>
    </rPh>
    <rPh sb="37" eb="39">
      <t>アンミン</t>
    </rPh>
    <rPh sb="40" eb="42">
      <t>キュウソク</t>
    </rPh>
    <rPh sb="43" eb="45">
      <t>シエン</t>
    </rPh>
    <phoneticPr fontId="2"/>
  </si>
  <si>
    <t>サービスの提供に当たっては、本人の活力を引き出す工夫を図っている。</t>
    <rPh sb="5" eb="7">
      <t>テイキョウ</t>
    </rPh>
    <rPh sb="8" eb="9">
      <t>ア</t>
    </rPh>
    <rPh sb="14" eb="16">
      <t>ホンニン</t>
    </rPh>
    <rPh sb="17" eb="19">
      <t>カツリョク</t>
    </rPh>
    <rPh sb="20" eb="21">
      <t>ヒ</t>
    </rPh>
    <rPh sb="22" eb="23">
      <t>ダ</t>
    </rPh>
    <rPh sb="24" eb="26">
      <t>クフウ</t>
    </rPh>
    <phoneticPr fontId="2"/>
  </si>
  <si>
    <t>利用者にとって、グループホームは安らぎがあり自由な暮らしができる場になっている。</t>
    <rPh sb="0" eb="3">
      <t>リヨウシャ</t>
    </rPh>
    <rPh sb="16" eb="17">
      <t>ヤス</t>
    </rPh>
    <rPh sb="22" eb="24">
      <t>ジユウ</t>
    </rPh>
    <rPh sb="25" eb="26">
      <t>ク</t>
    </rPh>
    <rPh sb="32" eb="33">
      <t>バ</t>
    </rPh>
    <phoneticPr fontId="2"/>
  </si>
  <si>
    <t>職員は、常に利用者を尊重し、誇りやプライバシーが保たれるように言葉かけや対応をしている。</t>
    <rPh sb="0" eb="2">
      <t>ショクイン</t>
    </rPh>
    <rPh sb="4" eb="5">
      <t>ツネ</t>
    </rPh>
    <rPh sb="6" eb="9">
      <t>リヨウシャ</t>
    </rPh>
    <rPh sb="10" eb="12">
      <t>ソンチョウ</t>
    </rPh>
    <rPh sb="14" eb="15">
      <t>ホコ</t>
    </rPh>
    <rPh sb="24" eb="25">
      <t>タモ</t>
    </rPh>
    <rPh sb="31" eb="33">
      <t>コトバ</t>
    </rPh>
    <rPh sb="36" eb="38">
      <t>タイオウ</t>
    </rPh>
    <phoneticPr fontId="2"/>
  </si>
  <si>
    <t>職員側の決まりや都合が優先されず、利用者は利用者の時間で過ごしている。</t>
    <rPh sb="0" eb="3">
      <t>ショクインガワ</t>
    </rPh>
    <rPh sb="4" eb="5">
      <t>キ</t>
    </rPh>
    <rPh sb="8" eb="10">
      <t>ツゴウ</t>
    </rPh>
    <rPh sb="11" eb="13">
      <t>ユウセン</t>
    </rPh>
    <rPh sb="17" eb="20">
      <t>リヨウシャ</t>
    </rPh>
    <rPh sb="21" eb="24">
      <t>リヨウシャ</t>
    </rPh>
    <rPh sb="25" eb="27">
      <t>ジカン</t>
    </rPh>
    <rPh sb="28" eb="29">
      <t>ス</t>
    </rPh>
    <phoneticPr fontId="2"/>
  </si>
  <si>
    <t>食事を楽しむことができる支援をどのように図っていますか？</t>
    <rPh sb="0" eb="2">
      <t>ショクジ</t>
    </rPh>
    <rPh sb="3" eb="4">
      <t>タノ</t>
    </rPh>
    <rPh sb="12" eb="14">
      <t>シエン</t>
    </rPh>
    <rPh sb="20" eb="21">
      <t>ハカ</t>
    </rPh>
    <phoneticPr fontId="2"/>
  </si>
  <si>
    <t>利用者の外出の機会の確保その他の利用者の意向を踏まえた社会生活の継続のための支援に努めている。</t>
    <rPh sb="0" eb="3">
      <t>リヨウシャ</t>
    </rPh>
    <rPh sb="4" eb="6">
      <t>ガイシュツ</t>
    </rPh>
    <rPh sb="7" eb="9">
      <t>キカイ</t>
    </rPh>
    <rPh sb="10" eb="12">
      <t>カクホ</t>
    </rPh>
    <rPh sb="14" eb="15">
      <t>タ</t>
    </rPh>
    <rPh sb="16" eb="19">
      <t>リヨウシャ</t>
    </rPh>
    <rPh sb="20" eb="22">
      <t>イコウ</t>
    </rPh>
    <rPh sb="23" eb="24">
      <t>フ</t>
    </rPh>
    <rPh sb="27" eb="31">
      <t>シャカイセイカツ</t>
    </rPh>
    <rPh sb="32" eb="34">
      <t>ケイゾク</t>
    </rPh>
    <rPh sb="38" eb="40">
      <t>シエン</t>
    </rPh>
    <rPh sb="41" eb="42">
      <t>ツト</t>
    </rPh>
    <phoneticPr fontId="2"/>
  </si>
  <si>
    <t>利用者が日常生活を営む上で必要な行政機関に対する手続き等について、その者又はその家族が行うことが困難である場合は、その者の同意を得て、代わって行っている。</t>
    <rPh sb="0" eb="3">
      <t>リヨウシャ</t>
    </rPh>
    <rPh sb="4" eb="6">
      <t>ニチジョウ</t>
    </rPh>
    <rPh sb="6" eb="8">
      <t>セイカツ</t>
    </rPh>
    <rPh sb="9" eb="10">
      <t>イトナ</t>
    </rPh>
    <rPh sb="11" eb="12">
      <t>ウエ</t>
    </rPh>
    <rPh sb="13" eb="15">
      <t>ヒツヨウ</t>
    </rPh>
    <rPh sb="16" eb="18">
      <t>ギョウセイ</t>
    </rPh>
    <rPh sb="18" eb="20">
      <t>キカン</t>
    </rPh>
    <rPh sb="21" eb="22">
      <t>タイ</t>
    </rPh>
    <rPh sb="24" eb="26">
      <t>テツヅ</t>
    </rPh>
    <rPh sb="27" eb="28">
      <t>トウ</t>
    </rPh>
    <rPh sb="35" eb="36">
      <t>シャ</t>
    </rPh>
    <rPh sb="36" eb="37">
      <t>マタ</t>
    </rPh>
    <rPh sb="40" eb="42">
      <t>カゾク</t>
    </rPh>
    <rPh sb="43" eb="44">
      <t>オコナ</t>
    </rPh>
    <rPh sb="48" eb="50">
      <t>コンナン</t>
    </rPh>
    <rPh sb="53" eb="55">
      <t>バアイ</t>
    </rPh>
    <rPh sb="59" eb="60">
      <t>シャ</t>
    </rPh>
    <rPh sb="61" eb="63">
      <t>ドウイ</t>
    </rPh>
    <rPh sb="64" eb="65">
      <t>エ</t>
    </rPh>
    <rPh sb="67" eb="68">
      <t>カ</t>
    </rPh>
    <rPh sb="71" eb="72">
      <t>オコナ</t>
    </rPh>
    <phoneticPr fontId="2"/>
  </si>
  <si>
    <t>常に利用者とその家族との交流等の機会を確保するよう努めている。</t>
    <rPh sb="0" eb="1">
      <t>ツネ</t>
    </rPh>
    <rPh sb="2" eb="5">
      <t>リヨウシャ</t>
    </rPh>
    <rPh sb="8" eb="10">
      <t>カゾク</t>
    </rPh>
    <rPh sb="12" eb="14">
      <t>コウリュウ</t>
    </rPh>
    <rPh sb="14" eb="15">
      <t>トウ</t>
    </rPh>
    <rPh sb="16" eb="18">
      <t>キカイ</t>
    </rPh>
    <rPh sb="19" eb="21">
      <t>カクホ</t>
    </rPh>
    <rPh sb="25" eb="26">
      <t>ツト</t>
    </rPh>
    <phoneticPr fontId="2"/>
  </si>
  <si>
    <t>【どのような機会をつくっているか具体的に記入してください】</t>
    <rPh sb="6" eb="8">
      <t>キカイ</t>
    </rPh>
    <rPh sb="16" eb="19">
      <t>グタイテキ</t>
    </rPh>
    <rPh sb="20" eb="22">
      <t>キニュウ</t>
    </rPh>
    <phoneticPr fontId="2"/>
  </si>
  <si>
    <t>サービスを受けている利用者が、正当な理由なしにサービスの利用に関する指示に従わず要介護状態等の程度を増進させた、また、偽りその他不正な行為によって保険給付を受け、また受けようとしたときは、遅滞なく意見を付してその旨を市に通知している。</t>
    <rPh sb="5" eb="6">
      <t>ウ</t>
    </rPh>
    <rPh sb="10" eb="13">
      <t>リヨウシャ</t>
    </rPh>
    <rPh sb="15" eb="17">
      <t>セイトウ</t>
    </rPh>
    <rPh sb="18" eb="20">
      <t>リユウ</t>
    </rPh>
    <rPh sb="28" eb="30">
      <t>リヨウ</t>
    </rPh>
    <rPh sb="31" eb="32">
      <t>カン</t>
    </rPh>
    <rPh sb="34" eb="36">
      <t>シジ</t>
    </rPh>
    <rPh sb="37" eb="38">
      <t>シタガ</t>
    </rPh>
    <rPh sb="40" eb="43">
      <t>ヨウカイゴ</t>
    </rPh>
    <rPh sb="43" eb="45">
      <t>ジョウタイ</t>
    </rPh>
    <rPh sb="45" eb="46">
      <t>トウ</t>
    </rPh>
    <rPh sb="47" eb="49">
      <t>テイド</t>
    </rPh>
    <rPh sb="50" eb="52">
      <t>ゾウシン</t>
    </rPh>
    <rPh sb="59" eb="60">
      <t>イツワ</t>
    </rPh>
    <rPh sb="63" eb="64">
      <t>タ</t>
    </rPh>
    <rPh sb="64" eb="66">
      <t>フセイ</t>
    </rPh>
    <rPh sb="67" eb="69">
      <t>コウイ</t>
    </rPh>
    <rPh sb="73" eb="75">
      <t>ホケン</t>
    </rPh>
    <rPh sb="75" eb="77">
      <t>キュウフ</t>
    </rPh>
    <rPh sb="78" eb="79">
      <t>ウ</t>
    </rPh>
    <rPh sb="83" eb="84">
      <t>ウ</t>
    </rPh>
    <rPh sb="94" eb="96">
      <t>チタイ</t>
    </rPh>
    <rPh sb="98" eb="100">
      <t>イケン</t>
    </rPh>
    <rPh sb="101" eb="102">
      <t>フ</t>
    </rPh>
    <rPh sb="106" eb="107">
      <t>ムネ</t>
    </rPh>
    <rPh sb="108" eb="109">
      <t>シ</t>
    </rPh>
    <rPh sb="110" eb="112">
      <t>ツウチ</t>
    </rPh>
    <phoneticPr fontId="2"/>
  </si>
  <si>
    <t>サービスの提供を行っているときに利用者に病状に急変が生じた場合、その他必要な場合は、速やかに主治の医師又は協力医療機関へ連絡を行う等の措置を講じている。</t>
    <rPh sb="5" eb="7">
      <t>テイキョウ</t>
    </rPh>
    <rPh sb="8" eb="9">
      <t>オコナ</t>
    </rPh>
    <rPh sb="16" eb="19">
      <t>リヨウシャ</t>
    </rPh>
    <rPh sb="20" eb="22">
      <t>ビョウジョウ</t>
    </rPh>
    <rPh sb="23" eb="25">
      <t>キュウヘン</t>
    </rPh>
    <rPh sb="26" eb="27">
      <t>ショウ</t>
    </rPh>
    <rPh sb="29" eb="31">
      <t>バアイ</t>
    </rPh>
    <rPh sb="34" eb="35">
      <t>タ</t>
    </rPh>
    <rPh sb="35" eb="37">
      <t>ヒツヨウ</t>
    </rPh>
    <rPh sb="38" eb="40">
      <t>バアイ</t>
    </rPh>
    <rPh sb="42" eb="43">
      <t>スミ</t>
    </rPh>
    <rPh sb="46" eb="48">
      <t>シュジ</t>
    </rPh>
    <rPh sb="49" eb="51">
      <t>イシ</t>
    </rPh>
    <rPh sb="51" eb="52">
      <t>マタ</t>
    </rPh>
    <rPh sb="53" eb="55">
      <t>キョウリョク</t>
    </rPh>
    <rPh sb="55" eb="57">
      <t>イリョウ</t>
    </rPh>
    <rPh sb="57" eb="59">
      <t>キカン</t>
    </rPh>
    <rPh sb="60" eb="62">
      <t>レンラク</t>
    </rPh>
    <rPh sb="63" eb="64">
      <t>オコナ</t>
    </rPh>
    <rPh sb="65" eb="66">
      <t>ナド</t>
    </rPh>
    <rPh sb="67" eb="69">
      <t>ソチ</t>
    </rPh>
    <rPh sb="70" eb="71">
      <t>コウ</t>
    </rPh>
    <phoneticPr fontId="2"/>
  </si>
  <si>
    <t>協力医療機関等とはあらかじめ必要事項を取り決めている。</t>
    <rPh sb="0" eb="2">
      <t>キョウリョク</t>
    </rPh>
    <rPh sb="2" eb="4">
      <t>イリョウ</t>
    </rPh>
    <rPh sb="4" eb="6">
      <t>キカン</t>
    </rPh>
    <rPh sb="6" eb="7">
      <t>トウ</t>
    </rPh>
    <rPh sb="14" eb="16">
      <t>ヒツヨウ</t>
    </rPh>
    <rPh sb="16" eb="18">
      <t>ジコウ</t>
    </rPh>
    <rPh sb="19" eb="20">
      <t>ト</t>
    </rPh>
    <rPh sb="21" eb="22">
      <t>キ</t>
    </rPh>
    <phoneticPr fontId="2"/>
  </si>
  <si>
    <t>緊急時の連絡体制を構築している。</t>
    <rPh sb="0" eb="3">
      <t>キンキュウジ</t>
    </rPh>
    <rPh sb="4" eb="6">
      <t>レンラク</t>
    </rPh>
    <rPh sb="6" eb="8">
      <t>タイセイ</t>
    </rPh>
    <rPh sb="9" eb="11">
      <t>コウチク</t>
    </rPh>
    <phoneticPr fontId="2"/>
  </si>
  <si>
    <t>利用者個々に起こり得るリスクへの対応について、従業者間で情報が共有されている。</t>
    <rPh sb="0" eb="3">
      <t>リヨウシャ</t>
    </rPh>
    <rPh sb="3" eb="5">
      <t>ココ</t>
    </rPh>
    <rPh sb="6" eb="7">
      <t>オ</t>
    </rPh>
    <rPh sb="9" eb="10">
      <t>ウ</t>
    </rPh>
    <rPh sb="16" eb="18">
      <t>タイオウ</t>
    </rPh>
    <rPh sb="23" eb="26">
      <t>ジュウギョウシャ</t>
    </rPh>
    <rPh sb="26" eb="27">
      <t>アイダ</t>
    </rPh>
    <rPh sb="28" eb="30">
      <t>ジョウホウ</t>
    </rPh>
    <rPh sb="31" eb="33">
      <t>キョウユウ</t>
    </rPh>
    <phoneticPr fontId="2"/>
  </si>
  <si>
    <t>緊急時の対応について、シュミレーション等を実施し、サービス提供に活かしている。</t>
    <rPh sb="0" eb="3">
      <t>キンキュウジ</t>
    </rPh>
    <rPh sb="4" eb="6">
      <t>タイオウ</t>
    </rPh>
    <rPh sb="19" eb="20">
      <t>トウ</t>
    </rPh>
    <rPh sb="21" eb="23">
      <t>ジッシ</t>
    </rPh>
    <rPh sb="29" eb="31">
      <t>テイキョウ</t>
    </rPh>
    <rPh sb="32" eb="33">
      <t>イ</t>
    </rPh>
    <phoneticPr fontId="2"/>
  </si>
  <si>
    <t>事業所で緊急・災害時対応マニュアルを作成し、職員に周知徹底している。</t>
    <phoneticPr fontId="2"/>
  </si>
  <si>
    <t>法人は、管理者を含む全従業者と雇用契約を締結している。</t>
    <rPh sb="0" eb="2">
      <t>ホウジン</t>
    </rPh>
    <rPh sb="4" eb="7">
      <t>カンリシャ</t>
    </rPh>
    <rPh sb="8" eb="9">
      <t>フク</t>
    </rPh>
    <rPh sb="10" eb="11">
      <t>ゼン</t>
    </rPh>
    <rPh sb="11" eb="14">
      <t>ジュウギョウシャ</t>
    </rPh>
    <rPh sb="15" eb="17">
      <t>コヨウ</t>
    </rPh>
    <rPh sb="17" eb="19">
      <t>ケイヤク</t>
    </rPh>
    <rPh sb="20" eb="22">
      <t>テイケツ</t>
    </rPh>
    <phoneticPr fontId="2"/>
  </si>
  <si>
    <t>管理者は、従業者の勤務体制表（ローテーション表）を作成している。</t>
    <rPh sb="0" eb="3">
      <t>カンリシャ</t>
    </rPh>
    <rPh sb="5" eb="8">
      <t>ジュウギョウシャ</t>
    </rPh>
    <rPh sb="9" eb="11">
      <t>キンム</t>
    </rPh>
    <rPh sb="11" eb="13">
      <t>タイセイ</t>
    </rPh>
    <rPh sb="13" eb="14">
      <t>ヒョウ</t>
    </rPh>
    <rPh sb="22" eb="23">
      <t>ヒョウ</t>
    </rPh>
    <rPh sb="25" eb="27">
      <t>サクセイ</t>
    </rPh>
    <phoneticPr fontId="2"/>
  </si>
  <si>
    <t>管理者は、全職員について、タイムカード等により勤務実績がわかるようにしている。</t>
    <rPh sb="0" eb="3">
      <t>カンリシャ</t>
    </rPh>
    <rPh sb="5" eb="8">
      <t>ゼンショクイン</t>
    </rPh>
    <rPh sb="19" eb="20">
      <t>トウ</t>
    </rPh>
    <rPh sb="23" eb="25">
      <t>キンム</t>
    </rPh>
    <rPh sb="25" eb="27">
      <t>ジッセキ</t>
    </rPh>
    <phoneticPr fontId="2"/>
  </si>
  <si>
    <t>管理者は、サービスの利用の申込みに係る調整、業務の実施状況の把握その他の管理を一元的に行い、従業者の運営基準を遵守させるための必要な指揮命令を行っている。</t>
    <rPh sb="0" eb="3">
      <t>カンリシャ</t>
    </rPh>
    <rPh sb="10" eb="12">
      <t>リヨウ</t>
    </rPh>
    <rPh sb="13" eb="15">
      <t>モウシコ</t>
    </rPh>
    <rPh sb="17" eb="18">
      <t>カカ</t>
    </rPh>
    <rPh sb="19" eb="21">
      <t>チョウセイ</t>
    </rPh>
    <rPh sb="22" eb="24">
      <t>ギョウム</t>
    </rPh>
    <rPh sb="25" eb="27">
      <t>ジッシ</t>
    </rPh>
    <rPh sb="27" eb="29">
      <t>ジョウキョウ</t>
    </rPh>
    <rPh sb="30" eb="32">
      <t>ハアク</t>
    </rPh>
    <rPh sb="34" eb="35">
      <t>タ</t>
    </rPh>
    <rPh sb="36" eb="38">
      <t>カンリ</t>
    </rPh>
    <rPh sb="39" eb="42">
      <t>イチゲンテキ</t>
    </rPh>
    <rPh sb="43" eb="44">
      <t>オコナ</t>
    </rPh>
    <rPh sb="46" eb="49">
      <t>ジュウギョウシャ</t>
    </rPh>
    <rPh sb="50" eb="52">
      <t>ウンエイ</t>
    </rPh>
    <rPh sb="52" eb="54">
      <t>キジュン</t>
    </rPh>
    <rPh sb="55" eb="57">
      <t>ジュンシュ</t>
    </rPh>
    <rPh sb="63" eb="65">
      <t>ヒツヨウ</t>
    </rPh>
    <rPh sb="66" eb="68">
      <t>シキ</t>
    </rPh>
    <rPh sb="68" eb="70">
      <t>メイレイ</t>
    </rPh>
    <rPh sb="71" eb="72">
      <t>オコナ</t>
    </rPh>
    <phoneticPr fontId="2"/>
  </si>
  <si>
    <t>計画作成担当者については、雇用の際に介護支援専門員の登録又は計画作成経験および研修の修了を確認するとともに、登録証及び研修の修了証のコピーを保管している。</t>
    <rPh sb="0" eb="2">
      <t>ケイカク</t>
    </rPh>
    <rPh sb="2" eb="4">
      <t>サクセイ</t>
    </rPh>
    <rPh sb="4" eb="7">
      <t>タントウシャ</t>
    </rPh>
    <rPh sb="13" eb="15">
      <t>コヨウ</t>
    </rPh>
    <rPh sb="16" eb="17">
      <t>サイ</t>
    </rPh>
    <rPh sb="18" eb="20">
      <t>カイゴ</t>
    </rPh>
    <rPh sb="20" eb="22">
      <t>シエン</t>
    </rPh>
    <rPh sb="22" eb="25">
      <t>センモンイン</t>
    </rPh>
    <rPh sb="26" eb="28">
      <t>トウロク</t>
    </rPh>
    <rPh sb="28" eb="29">
      <t>マタ</t>
    </rPh>
    <rPh sb="30" eb="32">
      <t>ケイカク</t>
    </rPh>
    <rPh sb="32" eb="34">
      <t>サクセイ</t>
    </rPh>
    <rPh sb="34" eb="36">
      <t>ケイケン</t>
    </rPh>
    <rPh sb="39" eb="41">
      <t>ケンシュウ</t>
    </rPh>
    <rPh sb="42" eb="44">
      <t>シュウリョウ</t>
    </rPh>
    <rPh sb="45" eb="47">
      <t>カクニン</t>
    </rPh>
    <rPh sb="54" eb="57">
      <t>トウロクショウ</t>
    </rPh>
    <rPh sb="57" eb="58">
      <t>オヨ</t>
    </rPh>
    <rPh sb="59" eb="61">
      <t>ケンシュウ</t>
    </rPh>
    <rPh sb="62" eb="65">
      <t>シュウリョウショウ</t>
    </rPh>
    <rPh sb="70" eb="72">
      <t>ホカン</t>
    </rPh>
    <phoneticPr fontId="2"/>
  </si>
  <si>
    <t>※職種として必要な確認書類は事業所でコピー等を保管しておいてください。</t>
    <rPh sb="1" eb="3">
      <t>ショクシュ</t>
    </rPh>
    <rPh sb="6" eb="8">
      <t>ヒツヨウ</t>
    </rPh>
    <rPh sb="9" eb="11">
      <t>カクニン</t>
    </rPh>
    <rPh sb="11" eb="13">
      <t>ショルイ</t>
    </rPh>
    <rPh sb="14" eb="17">
      <t>ジギョウショ</t>
    </rPh>
    <rPh sb="21" eb="22">
      <t>トウ</t>
    </rPh>
    <rPh sb="23" eb="25">
      <t>ホカン</t>
    </rPh>
    <phoneticPr fontId="2"/>
  </si>
  <si>
    <t>１６　管理者の責務</t>
    <rPh sb="3" eb="6">
      <t>カンリシャ</t>
    </rPh>
    <rPh sb="7" eb="9">
      <t>セキム</t>
    </rPh>
    <phoneticPr fontId="2"/>
  </si>
  <si>
    <t>運営規程の内容は、常に実態を反映したものを整備している。また、変更があった場合は、届出している。</t>
    <rPh sb="0" eb="2">
      <t>ウンエイ</t>
    </rPh>
    <rPh sb="2" eb="4">
      <t>キテイ</t>
    </rPh>
    <rPh sb="5" eb="7">
      <t>ナイヨウ</t>
    </rPh>
    <rPh sb="9" eb="10">
      <t>ツネ</t>
    </rPh>
    <rPh sb="11" eb="13">
      <t>ジッタイ</t>
    </rPh>
    <rPh sb="14" eb="16">
      <t>ハンエイ</t>
    </rPh>
    <rPh sb="21" eb="23">
      <t>セイビ</t>
    </rPh>
    <rPh sb="31" eb="33">
      <t>ヘンコウ</t>
    </rPh>
    <rPh sb="37" eb="39">
      <t>バアイ</t>
    </rPh>
    <rPh sb="41" eb="43">
      <t>トドケデ</t>
    </rPh>
    <phoneticPr fontId="2"/>
  </si>
  <si>
    <t>運営規程の中で、規程されている項目に○印をつけてください。</t>
    <rPh sb="8" eb="10">
      <t>キテイ</t>
    </rPh>
    <rPh sb="15" eb="17">
      <t>コウモク</t>
    </rPh>
    <rPh sb="19" eb="20">
      <t>シルシ</t>
    </rPh>
    <phoneticPr fontId="2"/>
  </si>
  <si>
    <t>〔</t>
    <phoneticPr fontId="2"/>
  </si>
  <si>
    <t>〕</t>
    <phoneticPr fontId="2"/>
  </si>
  <si>
    <t>事業の目的及び運営の方針</t>
    <phoneticPr fontId="2"/>
  </si>
  <si>
    <t>従業者の職種、員数及び職務の内容</t>
    <phoneticPr fontId="2"/>
  </si>
  <si>
    <t>非常災害対策</t>
    <rPh sb="0" eb="4">
      <t>ヒジョウサイガイ</t>
    </rPh>
    <rPh sb="4" eb="6">
      <t>タイサク</t>
    </rPh>
    <phoneticPr fontId="2"/>
  </si>
  <si>
    <t>その他運営に関する重要事項</t>
    <phoneticPr fontId="2"/>
  </si>
  <si>
    <t>利用定員</t>
    <rPh sb="0" eb="2">
      <t>リヨウ</t>
    </rPh>
    <rPh sb="2" eb="4">
      <t>テイイン</t>
    </rPh>
    <phoneticPr fontId="2"/>
  </si>
  <si>
    <t>指定認知症対応型共同生活介護の内容及び利用料その他の費用の額</t>
    <rPh sb="2" eb="4">
      <t>ニンチ</t>
    </rPh>
    <rPh sb="4" eb="5">
      <t>ショウ</t>
    </rPh>
    <rPh sb="5" eb="8">
      <t>タイオウガタ</t>
    </rPh>
    <rPh sb="8" eb="12">
      <t>キョウドウセイカツ</t>
    </rPh>
    <rPh sb="12" eb="14">
      <t>カイゴ</t>
    </rPh>
    <phoneticPr fontId="2"/>
  </si>
  <si>
    <t>入居に当たっての留意事項</t>
    <rPh sb="0" eb="2">
      <t>ニュウキョ</t>
    </rPh>
    <phoneticPr fontId="2"/>
  </si>
  <si>
    <t>従業者の日々の勤務時間、常勤・非常勤の別、各職員の兼務関係が明確な勤務表を作成している。</t>
    <rPh sb="0" eb="3">
      <t>ジュウギョウシャ</t>
    </rPh>
    <rPh sb="4" eb="6">
      <t>ヒビ</t>
    </rPh>
    <rPh sb="7" eb="9">
      <t>キンム</t>
    </rPh>
    <rPh sb="9" eb="11">
      <t>ジカン</t>
    </rPh>
    <rPh sb="12" eb="14">
      <t>ジョウキン</t>
    </rPh>
    <rPh sb="15" eb="18">
      <t>ヒジョウキン</t>
    </rPh>
    <rPh sb="19" eb="20">
      <t>ベツ</t>
    </rPh>
    <rPh sb="21" eb="22">
      <t>カク</t>
    </rPh>
    <rPh sb="22" eb="24">
      <t>ショクイン</t>
    </rPh>
    <rPh sb="25" eb="27">
      <t>ケンム</t>
    </rPh>
    <rPh sb="27" eb="29">
      <t>カンケイ</t>
    </rPh>
    <rPh sb="30" eb="32">
      <t>メイカク</t>
    </rPh>
    <rPh sb="33" eb="36">
      <t>キンムヒョウ</t>
    </rPh>
    <rPh sb="37" eb="39">
      <t>サクセイ</t>
    </rPh>
    <phoneticPr fontId="2"/>
  </si>
  <si>
    <t>サービスの質の向上のために、研修の機会を設けている。</t>
    <rPh sb="5" eb="6">
      <t>シツ</t>
    </rPh>
    <rPh sb="7" eb="9">
      <t>コウジョウ</t>
    </rPh>
    <rPh sb="14" eb="16">
      <t>ケンシュウ</t>
    </rPh>
    <rPh sb="17" eb="19">
      <t>キカイ</t>
    </rPh>
    <rPh sb="20" eb="21">
      <t>モウ</t>
    </rPh>
    <phoneticPr fontId="2"/>
  </si>
  <si>
    <t>　※欄が足りない場合は、別紙を作成し、添付してください。</t>
    <rPh sb="2" eb="3">
      <t>ラン</t>
    </rPh>
    <rPh sb="4" eb="5">
      <t>タ</t>
    </rPh>
    <rPh sb="8" eb="10">
      <t>バアイ</t>
    </rPh>
    <rPh sb="12" eb="14">
      <t>ベッシ</t>
    </rPh>
    <rPh sb="15" eb="17">
      <t>サクセイ</t>
    </rPh>
    <rPh sb="19" eb="21">
      <t>テンプ</t>
    </rPh>
    <phoneticPr fontId="2"/>
  </si>
  <si>
    <t>　※研修を行っていない場合は、研修内容欄に”実施なし”又は”実施予定なし”と記載してください。</t>
    <rPh sb="2" eb="4">
      <t>ケンシュウ</t>
    </rPh>
    <rPh sb="5" eb="6">
      <t>オコナ</t>
    </rPh>
    <rPh sb="11" eb="13">
      <t>バアイ</t>
    </rPh>
    <rPh sb="15" eb="17">
      <t>ケンシュウ</t>
    </rPh>
    <rPh sb="17" eb="19">
      <t>ナイヨウ</t>
    </rPh>
    <rPh sb="19" eb="20">
      <t>ラン</t>
    </rPh>
    <rPh sb="22" eb="24">
      <t>ジッシ</t>
    </rPh>
    <rPh sb="27" eb="28">
      <t>マタ</t>
    </rPh>
    <rPh sb="30" eb="32">
      <t>ジッシ</t>
    </rPh>
    <rPh sb="32" eb="34">
      <t>ヨテイ</t>
    </rPh>
    <rPh sb="38" eb="40">
      <t>キサイ</t>
    </rPh>
    <phoneticPr fontId="2"/>
  </si>
  <si>
    <t>研　修　内　容</t>
    <rPh sb="0" eb="1">
      <t>ケン</t>
    </rPh>
    <rPh sb="2" eb="3">
      <t>オサム</t>
    </rPh>
    <rPh sb="4" eb="5">
      <t>ナイ</t>
    </rPh>
    <rPh sb="6" eb="7">
      <t>カタチ</t>
    </rPh>
    <phoneticPr fontId="2"/>
  </si>
  <si>
    <t>勤務体制を定めるに当たっては、利用者が安心して日常生活を送ることができるよう、継続性を重視したサービスの提供に配慮しなければならない。</t>
    <rPh sb="0" eb="2">
      <t>キンム</t>
    </rPh>
    <rPh sb="2" eb="4">
      <t>タイセイ</t>
    </rPh>
    <rPh sb="5" eb="6">
      <t>サダ</t>
    </rPh>
    <rPh sb="9" eb="10">
      <t>ア</t>
    </rPh>
    <rPh sb="15" eb="18">
      <t>リヨウシャ</t>
    </rPh>
    <rPh sb="19" eb="21">
      <t>アンシン</t>
    </rPh>
    <rPh sb="23" eb="27">
      <t>ニチジョウセイカツ</t>
    </rPh>
    <rPh sb="28" eb="29">
      <t>オク</t>
    </rPh>
    <rPh sb="39" eb="42">
      <t>ケイゾクセイ</t>
    </rPh>
    <rPh sb="43" eb="45">
      <t>ジュウシ</t>
    </rPh>
    <rPh sb="52" eb="54">
      <t>テイキョウ</t>
    </rPh>
    <rPh sb="55" eb="57">
      <t>ハイリョ</t>
    </rPh>
    <phoneticPr fontId="2"/>
  </si>
  <si>
    <t>事業所の協力医療機関等の名称を記入してください。</t>
    <rPh sb="0" eb="3">
      <t>ジギョウショ</t>
    </rPh>
    <rPh sb="4" eb="6">
      <t>キョウリョク</t>
    </rPh>
    <rPh sb="6" eb="8">
      <t>イリョウ</t>
    </rPh>
    <rPh sb="8" eb="10">
      <t>キカン</t>
    </rPh>
    <rPh sb="10" eb="11">
      <t>トウ</t>
    </rPh>
    <rPh sb="12" eb="14">
      <t>メイショウ</t>
    </rPh>
    <rPh sb="15" eb="17">
      <t>キニュウ</t>
    </rPh>
    <phoneticPr fontId="2"/>
  </si>
  <si>
    <t>・</t>
    <phoneticPr fontId="2"/>
  </si>
  <si>
    <t>協力医療機関</t>
    <rPh sb="0" eb="2">
      <t>キョウリョク</t>
    </rPh>
    <rPh sb="2" eb="4">
      <t>イリョウ</t>
    </rPh>
    <rPh sb="4" eb="6">
      <t>キカン</t>
    </rPh>
    <phoneticPr fontId="2"/>
  </si>
  <si>
    <t>協力歯科医療機関</t>
    <rPh sb="0" eb="2">
      <t>キョウリョク</t>
    </rPh>
    <rPh sb="2" eb="4">
      <t>シカ</t>
    </rPh>
    <rPh sb="4" eb="6">
      <t>イリョウ</t>
    </rPh>
    <rPh sb="6" eb="8">
      <t>キカン</t>
    </rPh>
    <phoneticPr fontId="2"/>
  </si>
  <si>
    <t>介護老人福祉施設又は介護老人保健施設</t>
    <rPh sb="0" eb="2">
      <t>カイゴ</t>
    </rPh>
    <rPh sb="2" eb="4">
      <t>ロウジン</t>
    </rPh>
    <rPh sb="4" eb="6">
      <t>フクシ</t>
    </rPh>
    <rPh sb="6" eb="8">
      <t>シセツ</t>
    </rPh>
    <rPh sb="8" eb="9">
      <t>マタ</t>
    </rPh>
    <rPh sb="10" eb="12">
      <t>カイゴ</t>
    </rPh>
    <rPh sb="12" eb="14">
      <t>ロウジン</t>
    </rPh>
    <rPh sb="14" eb="16">
      <t>ホケン</t>
    </rPh>
    <rPh sb="16" eb="18">
      <t>シセツ</t>
    </rPh>
    <phoneticPr fontId="2"/>
  </si>
  <si>
    <t>消防法施行規則に規定する消防計画等、非常災害に関する具体的な計画を立てている。</t>
    <rPh sb="0" eb="2">
      <t>ショウボウ</t>
    </rPh>
    <rPh sb="2" eb="3">
      <t>ホウ</t>
    </rPh>
    <rPh sb="3" eb="5">
      <t>セコウ</t>
    </rPh>
    <rPh sb="5" eb="7">
      <t>キソク</t>
    </rPh>
    <rPh sb="8" eb="10">
      <t>キテイ</t>
    </rPh>
    <rPh sb="12" eb="14">
      <t>ショウボウ</t>
    </rPh>
    <rPh sb="14" eb="16">
      <t>ケイカク</t>
    </rPh>
    <rPh sb="16" eb="17">
      <t>トウ</t>
    </rPh>
    <rPh sb="18" eb="20">
      <t>ヒジョウ</t>
    </rPh>
    <rPh sb="20" eb="22">
      <t>サイガイ</t>
    </rPh>
    <rPh sb="23" eb="24">
      <t>カン</t>
    </rPh>
    <rPh sb="26" eb="29">
      <t>グタイテキ</t>
    </rPh>
    <rPh sb="30" eb="32">
      <t>ケイカク</t>
    </rPh>
    <rPh sb="33" eb="34">
      <t>タ</t>
    </rPh>
    <phoneticPr fontId="2"/>
  </si>
  <si>
    <t>事業所の防火管理者（または責任者）の氏名を記入してください。</t>
    <rPh sb="0" eb="3">
      <t>ジギョウショ</t>
    </rPh>
    <rPh sb="4" eb="6">
      <t>ボウカ</t>
    </rPh>
    <rPh sb="6" eb="9">
      <t>カンリシャ</t>
    </rPh>
    <rPh sb="13" eb="16">
      <t>セキニンシャ</t>
    </rPh>
    <rPh sb="18" eb="20">
      <t>シメイ</t>
    </rPh>
    <rPh sb="21" eb="23">
      <t>キニュウ</t>
    </rPh>
    <phoneticPr fontId="2"/>
  </si>
  <si>
    <t>火災等の災害時に、地域の消防機関へ速やかに通報する体制をとるよう、従業員に周知している。</t>
    <rPh sb="0" eb="2">
      <t>カサイ</t>
    </rPh>
    <rPh sb="2" eb="3">
      <t>トウ</t>
    </rPh>
    <rPh sb="4" eb="7">
      <t>サイガイジ</t>
    </rPh>
    <rPh sb="9" eb="11">
      <t>チイキ</t>
    </rPh>
    <rPh sb="12" eb="14">
      <t>ショウボウ</t>
    </rPh>
    <rPh sb="14" eb="16">
      <t>キカン</t>
    </rPh>
    <rPh sb="17" eb="18">
      <t>スミ</t>
    </rPh>
    <rPh sb="21" eb="23">
      <t>ツウホウ</t>
    </rPh>
    <rPh sb="25" eb="27">
      <t>タイセイ</t>
    </rPh>
    <rPh sb="33" eb="36">
      <t>ジュウギョウイン</t>
    </rPh>
    <rPh sb="37" eb="39">
      <t>シュウチ</t>
    </rPh>
    <phoneticPr fontId="2"/>
  </si>
  <si>
    <t>日ごろから、消防団や地域住民との連携を図り、火災等の際に消火・避難等に協力してもらえる体制をとっている。</t>
    <rPh sb="0" eb="1">
      <t>ヒ</t>
    </rPh>
    <rPh sb="6" eb="9">
      <t>ショウボウダン</t>
    </rPh>
    <rPh sb="10" eb="12">
      <t>チイキ</t>
    </rPh>
    <rPh sb="12" eb="14">
      <t>ジュウミン</t>
    </rPh>
    <rPh sb="16" eb="18">
      <t>レンケイ</t>
    </rPh>
    <rPh sb="19" eb="20">
      <t>ハカ</t>
    </rPh>
    <rPh sb="22" eb="24">
      <t>カサイ</t>
    </rPh>
    <rPh sb="24" eb="25">
      <t>トウ</t>
    </rPh>
    <rPh sb="26" eb="27">
      <t>サイ</t>
    </rPh>
    <rPh sb="28" eb="30">
      <t>ショウカ</t>
    </rPh>
    <rPh sb="31" eb="33">
      <t>ヒナン</t>
    </rPh>
    <rPh sb="33" eb="34">
      <t>トウ</t>
    </rPh>
    <rPh sb="35" eb="37">
      <t>キョウリョク</t>
    </rPh>
    <rPh sb="43" eb="45">
      <t>タイセイ</t>
    </rPh>
    <phoneticPr fontId="2"/>
  </si>
  <si>
    <t>消防法その他の法令等に規定された必要な消火設備、非常災害用設備について定期的に設備点検を行っている。</t>
    <rPh sb="0" eb="3">
      <t>ショウボウホウ</t>
    </rPh>
    <rPh sb="5" eb="6">
      <t>タ</t>
    </rPh>
    <rPh sb="7" eb="9">
      <t>ホウレイ</t>
    </rPh>
    <rPh sb="9" eb="10">
      <t>トウ</t>
    </rPh>
    <rPh sb="11" eb="13">
      <t>キテイ</t>
    </rPh>
    <rPh sb="16" eb="18">
      <t>ヒツヨウ</t>
    </rPh>
    <rPh sb="19" eb="21">
      <t>ショウカ</t>
    </rPh>
    <rPh sb="21" eb="23">
      <t>セツビ</t>
    </rPh>
    <rPh sb="24" eb="26">
      <t>ヒジョウ</t>
    </rPh>
    <rPh sb="26" eb="28">
      <t>サイガイ</t>
    </rPh>
    <rPh sb="28" eb="29">
      <t>ヨウ</t>
    </rPh>
    <rPh sb="29" eb="31">
      <t>セツビ</t>
    </rPh>
    <rPh sb="35" eb="38">
      <t>テイキテキ</t>
    </rPh>
    <rPh sb="39" eb="41">
      <t>セツビ</t>
    </rPh>
    <rPh sb="41" eb="43">
      <t>テンケン</t>
    </rPh>
    <rPh sb="44" eb="45">
      <t>オコナ</t>
    </rPh>
    <phoneticPr fontId="2"/>
  </si>
  <si>
    <t>※防火管理者の責務（消防法施行令第４条）
第４条　防火管理者は、防火管理上必要な業務を行うときは、必要に応じて当該防火対象物の管理について権限を有する者の指示を求め、誠実にその職務を遂行しなければならない。
２　防火管理者は、消防の用に供する設備、消防用水若しくは消火活動上必要な施設の点検及び整備又は火気の使用若しくは取扱いに関する監督を行うときは、火元責任者その他の防火管理の業務に従事する者に対し、必要な指示を与えなければならない。
３　防火管理者は、総務省令で定めるところにより、消防計画を作成し、これに基づいて消火、通報および避難の訓練を定期的に実施しなければならない。</t>
    <rPh sb="1" eb="3">
      <t>ボウカ</t>
    </rPh>
    <rPh sb="3" eb="6">
      <t>カンリシャ</t>
    </rPh>
    <rPh sb="7" eb="9">
      <t>セキム</t>
    </rPh>
    <rPh sb="10" eb="12">
      <t>ショウボウ</t>
    </rPh>
    <rPh sb="12" eb="13">
      <t>ホウ</t>
    </rPh>
    <rPh sb="13" eb="15">
      <t>セコウ</t>
    </rPh>
    <rPh sb="15" eb="16">
      <t>レイ</t>
    </rPh>
    <rPh sb="16" eb="17">
      <t>ダイ</t>
    </rPh>
    <rPh sb="18" eb="19">
      <t>ジョウ</t>
    </rPh>
    <phoneticPr fontId="2"/>
  </si>
  <si>
    <t>利用者の使用する施設、食器その他の設備又は飲用に供する水について、衛生的な管理に努め、又は衛生上必要な措置を講じている。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rPh sb="43" eb="44">
      <t>マタ</t>
    </rPh>
    <rPh sb="45" eb="48">
      <t>エイセイジョウ</t>
    </rPh>
    <rPh sb="48" eb="50">
      <t>ヒツヨウ</t>
    </rPh>
    <rPh sb="51" eb="53">
      <t>ソチ</t>
    </rPh>
    <rPh sb="54" eb="55">
      <t>コウ</t>
    </rPh>
    <phoneticPr fontId="2"/>
  </si>
  <si>
    <t>就業規則、雇用契約書等に、従業者及び退職した者が業務上知り得た利用者やその家族の個人情報を漏らすことを禁止する記載がある。</t>
    <rPh sb="0" eb="2">
      <t>シュウギョウ</t>
    </rPh>
    <rPh sb="2" eb="4">
      <t>キソク</t>
    </rPh>
    <rPh sb="5" eb="7">
      <t>コヨウ</t>
    </rPh>
    <rPh sb="7" eb="10">
      <t>ケイヤクショ</t>
    </rPh>
    <rPh sb="10" eb="11">
      <t>トウ</t>
    </rPh>
    <rPh sb="13" eb="16">
      <t>ジュウギョウシャ</t>
    </rPh>
    <rPh sb="16" eb="17">
      <t>オヨ</t>
    </rPh>
    <rPh sb="18" eb="20">
      <t>タイショク</t>
    </rPh>
    <rPh sb="22" eb="23">
      <t>シャ</t>
    </rPh>
    <rPh sb="24" eb="27">
      <t>ギョウムジョウ</t>
    </rPh>
    <rPh sb="27" eb="28">
      <t>シ</t>
    </rPh>
    <rPh sb="29" eb="30">
      <t>エ</t>
    </rPh>
    <rPh sb="31" eb="34">
      <t>リヨウシャ</t>
    </rPh>
    <rPh sb="37" eb="39">
      <t>カゾク</t>
    </rPh>
    <rPh sb="40" eb="42">
      <t>コジン</t>
    </rPh>
    <rPh sb="42" eb="44">
      <t>ジョウホウ</t>
    </rPh>
    <rPh sb="45" eb="46">
      <t>モ</t>
    </rPh>
    <rPh sb="51" eb="53">
      <t>キンシ</t>
    </rPh>
    <rPh sb="55" eb="57">
      <t>キサイ</t>
    </rPh>
    <phoneticPr fontId="2"/>
  </si>
  <si>
    <t>保有する個人データの管理・開示手順、個人情報管理者等を定めた個人情報保護に関する規程を整備している。</t>
    <rPh sb="0" eb="2">
      <t>ホユウ</t>
    </rPh>
    <rPh sb="4" eb="6">
      <t>コジン</t>
    </rPh>
    <rPh sb="10" eb="12">
      <t>カンリ</t>
    </rPh>
    <rPh sb="13" eb="15">
      <t>カイジ</t>
    </rPh>
    <rPh sb="15" eb="17">
      <t>テジュン</t>
    </rPh>
    <rPh sb="18" eb="20">
      <t>コジン</t>
    </rPh>
    <rPh sb="20" eb="22">
      <t>ジョウホウ</t>
    </rPh>
    <rPh sb="22" eb="25">
      <t>カンリシャ</t>
    </rPh>
    <rPh sb="25" eb="26">
      <t>トウ</t>
    </rPh>
    <rPh sb="27" eb="28">
      <t>サダ</t>
    </rPh>
    <rPh sb="30" eb="32">
      <t>コジン</t>
    </rPh>
    <rPh sb="32" eb="34">
      <t>ジョウホウ</t>
    </rPh>
    <rPh sb="34" eb="36">
      <t>ホゴ</t>
    </rPh>
    <rPh sb="37" eb="38">
      <t>カン</t>
    </rPh>
    <rPh sb="40" eb="42">
      <t>キテイ</t>
    </rPh>
    <rPh sb="43" eb="45">
      <t>セイビ</t>
    </rPh>
    <phoneticPr fontId="2"/>
  </si>
  <si>
    <t>個人情報管理者の名前を記入してください。（担当者が定められていない場合は、その旨を記入してください）</t>
    <rPh sb="0" eb="2">
      <t>コジン</t>
    </rPh>
    <rPh sb="2" eb="4">
      <t>ジョウホウ</t>
    </rPh>
    <rPh sb="4" eb="7">
      <t>カンリシャ</t>
    </rPh>
    <rPh sb="8" eb="10">
      <t>ナマエ</t>
    </rPh>
    <rPh sb="11" eb="13">
      <t>キニュウ</t>
    </rPh>
    <rPh sb="21" eb="24">
      <t>タントウシャ</t>
    </rPh>
    <rPh sb="25" eb="26">
      <t>サダ</t>
    </rPh>
    <rPh sb="33" eb="35">
      <t>バアイ</t>
    </rPh>
    <rPh sb="39" eb="40">
      <t>ムネ</t>
    </rPh>
    <rPh sb="41" eb="43">
      <t>キニュウ</t>
    </rPh>
    <phoneticPr fontId="2"/>
  </si>
  <si>
    <t>氏名</t>
    <rPh sb="0" eb="2">
      <t>シメイ</t>
    </rPh>
    <phoneticPr fontId="2"/>
  </si>
  <si>
    <t>事業所を広告する場合には、その内容が虚偽または誇大なものとならないようにしている。</t>
    <rPh sb="0" eb="3">
      <t>ジギョウショ</t>
    </rPh>
    <rPh sb="4" eb="6">
      <t>コウコク</t>
    </rPh>
    <rPh sb="8" eb="10">
      <t>バアイ</t>
    </rPh>
    <rPh sb="15" eb="17">
      <t>ナイヨウ</t>
    </rPh>
    <rPh sb="18" eb="20">
      <t>キョギ</t>
    </rPh>
    <rPh sb="23" eb="25">
      <t>コダイ</t>
    </rPh>
    <phoneticPr fontId="2"/>
  </si>
  <si>
    <t>居宅介護支援事業者又はその従業者に対し、当該グループホームを紹介することの対償として、金品その他の財産上の利益を供与していない。</t>
    <rPh sb="0" eb="2">
      <t>キョタク</t>
    </rPh>
    <rPh sb="2" eb="4">
      <t>カイゴ</t>
    </rPh>
    <rPh sb="4" eb="6">
      <t>シエン</t>
    </rPh>
    <rPh sb="6" eb="9">
      <t>ジギョウシャ</t>
    </rPh>
    <rPh sb="9" eb="10">
      <t>マタ</t>
    </rPh>
    <rPh sb="13" eb="15">
      <t>ジュウギョウ</t>
    </rPh>
    <rPh sb="15" eb="16">
      <t>シャ</t>
    </rPh>
    <rPh sb="17" eb="18">
      <t>タイ</t>
    </rPh>
    <rPh sb="20" eb="22">
      <t>トウガイ</t>
    </rPh>
    <rPh sb="30" eb="32">
      <t>ショウカイ</t>
    </rPh>
    <rPh sb="37" eb="38">
      <t>タイ</t>
    </rPh>
    <rPh sb="43" eb="45">
      <t>キンピン</t>
    </rPh>
    <rPh sb="47" eb="48">
      <t>タ</t>
    </rPh>
    <rPh sb="49" eb="51">
      <t>ザイサン</t>
    </rPh>
    <rPh sb="51" eb="52">
      <t>ジョウ</t>
    </rPh>
    <rPh sb="53" eb="55">
      <t>リエキ</t>
    </rPh>
    <rPh sb="56" eb="58">
      <t>キョウヨ</t>
    </rPh>
    <phoneticPr fontId="2"/>
  </si>
  <si>
    <t>居宅介護支援事業者又はその従業者から、当該グループホームからの退居者を紹介することの対償として、金品その他の財産上の利益を収受していない。</t>
    <rPh sb="0" eb="2">
      <t>キョタク</t>
    </rPh>
    <rPh sb="2" eb="4">
      <t>カイゴ</t>
    </rPh>
    <rPh sb="4" eb="6">
      <t>シエン</t>
    </rPh>
    <rPh sb="6" eb="9">
      <t>ジギョウシャ</t>
    </rPh>
    <rPh sb="9" eb="10">
      <t>マタ</t>
    </rPh>
    <rPh sb="13" eb="15">
      <t>ジュウギョウ</t>
    </rPh>
    <rPh sb="15" eb="16">
      <t>シャ</t>
    </rPh>
    <rPh sb="19" eb="21">
      <t>トウガイ</t>
    </rPh>
    <rPh sb="31" eb="33">
      <t>タイキョ</t>
    </rPh>
    <rPh sb="33" eb="34">
      <t>シャ</t>
    </rPh>
    <rPh sb="35" eb="37">
      <t>ショウカイ</t>
    </rPh>
    <rPh sb="42" eb="43">
      <t>タイ</t>
    </rPh>
    <rPh sb="48" eb="50">
      <t>キンピン</t>
    </rPh>
    <rPh sb="52" eb="53">
      <t>タ</t>
    </rPh>
    <rPh sb="54" eb="56">
      <t>ザイサン</t>
    </rPh>
    <rPh sb="56" eb="57">
      <t>ジョウ</t>
    </rPh>
    <rPh sb="58" eb="60">
      <t>リエキ</t>
    </rPh>
    <rPh sb="61" eb="63">
      <t>シュウジュ</t>
    </rPh>
    <phoneticPr fontId="2"/>
  </si>
  <si>
    <t>利用者等に対し、苦情の申立先や窓口を記載した書類（重要事項説明書でも可）を配布するなど、当該サービスに対する苦情の申し出がしやすいようにしている。</t>
    <rPh sb="0" eb="3">
      <t>リヨウシャ</t>
    </rPh>
    <rPh sb="3" eb="4">
      <t>トウ</t>
    </rPh>
    <rPh sb="5" eb="6">
      <t>タイ</t>
    </rPh>
    <rPh sb="8" eb="10">
      <t>クジョウ</t>
    </rPh>
    <rPh sb="11" eb="13">
      <t>モウシタテ</t>
    </rPh>
    <rPh sb="13" eb="14">
      <t>サキ</t>
    </rPh>
    <rPh sb="15" eb="17">
      <t>マドグチ</t>
    </rPh>
    <rPh sb="18" eb="20">
      <t>キサイ</t>
    </rPh>
    <rPh sb="22" eb="24">
      <t>ショルイ</t>
    </rPh>
    <rPh sb="25" eb="27">
      <t>ジュウヨウ</t>
    </rPh>
    <rPh sb="27" eb="29">
      <t>ジコウ</t>
    </rPh>
    <rPh sb="29" eb="32">
      <t>セツメイショ</t>
    </rPh>
    <rPh sb="34" eb="35">
      <t>カ</t>
    </rPh>
    <rPh sb="37" eb="39">
      <t>ハイフ</t>
    </rPh>
    <rPh sb="44" eb="46">
      <t>トウガイ</t>
    </rPh>
    <rPh sb="51" eb="52">
      <t>タイ</t>
    </rPh>
    <rPh sb="54" eb="56">
      <t>クジョウ</t>
    </rPh>
    <rPh sb="57" eb="58">
      <t>モウ</t>
    </rPh>
    <rPh sb="59" eb="60">
      <t>デ</t>
    </rPh>
    <phoneticPr fontId="2"/>
  </si>
  <si>
    <t>相談窓口・苦情窓口として、次の項目を明示している。
●事業所担当窓口　●市町村窓口　●国民健康保険団体連合会窓口</t>
    <rPh sb="0" eb="2">
      <t>ソウダン</t>
    </rPh>
    <rPh sb="2" eb="4">
      <t>マドグチ</t>
    </rPh>
    <rPh sb="5" eb="7">
      <t>クジョウ</t>
    </rPh>
    <rPh sb="7" eb="9">
      <t>マドグチ</t>
    </rPh>
    <rPh sb="13" eb="14">
      <t>ツギ</t>
    </rPh>
    <rPh sb="15" eb="17">
      <t>コウモク</t>
    </rPh>
    <rPh sb="18" eb="20">
      <t>メイジ</t>
    </rPh>
    <rPh sb="27" eb="30">
      <t>ジギョウショ</t>
    </rPh>
    <rPh sb="30" eb="32">
      <t>タントウ</t>
    </rPh>
    <rPh sb="32" eb="34">
      <t>マドグチ</t>
    </rPh>
    <rPh sb="36" eb="39">
      <t>シチョウソン</t>
    </rPh>
    <rPh sb="39" eb="41">
      <t>マドグチ</t>
    </rPh>
    <rPh sb="43" eb="45">
      <t>コクミン</t>
    </rPh>
    <rPh sb="45" eb="47">
      <t>ケンコウ</t>
    </rPh>
    <rPh sb="47" eb="49">
      <t>ホケン</t>
    </rPh>
    <rPh sb="49" eb="51">
      <t>ダンタイ</t>
    </rPh>
    <rPh sb="51" eb="54">
      <t>レンゴウカイ</t>
    </rPh>
    <rPh sb="54" eb="56">
      <t>マドグチ</t>
    </rPh>
    <phoneticPr fontId="2"/>
  </si>
  <si>
    <t>苦情記録簿を整備して５年間保管している。</t>
    <rPh sb="0" eb="2">
      <t>クジョウ</t>
    </rPh>
    <rPh sb="2" eb="5">
      <t>キロクボ</t>
    </rPh>
    <rPh sb="6" eb="8">
      <t>セイビ</t>
    </rPh>
    <rPh sb="11" eb="13">
      <t>ネンカン</t>
    </rPh>
    <rPh sb="13" eb="15">
      <t>ホカン</t>
    </rPh>
    <phoneticPr fontId="2"/>
  </si>
  <si>
    <t>実際にあった苦情及びその原因と対応策について、職員に周知する等再発防止やサービスの質の向上に努めている。</t>
    <rPh sb="0" eb="2">
      <t>ジッサイ</t>
    </rPh>
    <rPh sb="6" eb="8">
      <t>クジョウ</t>
    </rPh>
    <rPh sb="8" eb="9">
      <t>オヨ</t>
    </rPh>
    <rPh sb="12" eb="14">
      <t>ゲンイン</t>
    </rPh>
    <rPh sb="15" eb="18">
      <t>タイオウサク</t>
    </rPh>
    <rPh sb="23" eb="25">
      <t>ショクイン</t>
    </rPh>
    <rPh sb="26" eb="28">
      <t>シュウチ</t>
    </rPh>
    <rPh sb="30" eb="31">
      <t>トウ</t>
    </rPh>
    <rPh sb="31" eb="33">
      <t>サイハツ</t>
    </rPh>
    <rPh sb="33" eb="35">
      <t>ボウシ</t>
    </rPh>
    <rPh sb="41" eb="42">
      <t>シツ</t>
    </rPh>
    <rPh sb="43" eb="45">
      <t>コウジョウ</t>
    </rPh>
    <rPh sb="46" eb="47">
      <t>ツト</t>
    </rPh>
    <phoneticPr fontId="2"/>
  </si>
  <si>
    <t>提供したサービスに関し、市が行う調査に協力し、市からの指導又は助言があった場合は、これに従い必要な改善を行っている。</t>
    <rPh sb="12" eb="13">
      <t>シ</t>
    </rPh>
    <rPh sb="37" eb="39">
      <t>バアイ</t>
    </rPh>
    <rPh sb="44" eb="45">
      <t>シタガ</t>
    </rPh>
    <phoneticPr fontId="2"/>
  </si>
  <si>
    <t>利用者が外部に声を出せる工夫をどのようにしているか記載してください。</t>
    <rPh sb="0" eb="3">
      <t>リヨウシャ</t>
    </rPh>
    <rPh sb="4" eb="6">
      <t>ガイブ</t>
    </rPh>
    <rPh sb="7" eb="8">
      <t>コエ</t>
    </rPh>
    <rPh sb="9" eb="10">
      <t>ダ</t>
    </rPh>
    <rPh sb="12" eb="14">
      <t>クフウ</t>
    </rPh>
    <rPh sb="25" eb="27">
      <t>キサイ</t>
    </rPh>
    <phoneticPr fontId="2"/>
  </si>
  <si>
    <t>提供したサービスに関し、利用者の心身の状況を踏まえ、適切にサービスが行われているかどうかを確認するために市が行う調査に協力し、市からの指導又は助言に従って必要な改善を行っている。</t>
    <rPh sb="0" eb="2">
      <t>テイキョウ</t>
    </rPh>
    <rPh sb="9" eb="10">
      <t>カン</t>
    </rPh>
    <rPh sb="12" eb="15">
      <t>リヨウシャ</t>
    </rPh>
    <rPh sb="16" eb="18">
      <t>シンシン</t>
    </rPh>
    <rPh sb="19" eb="21">
      <t>ジョウキョウ</t>
    </rPh>
    <rPh sb="22" eb="23">
      <t>フ</t>
    </rPh>
    <rPh sb="26" eb="28">
      <t>テキセツ</t>
    </rPh>
    <rPh sb="34" eb="35">
      <t>オコナ</t>
    </rPh>
    <rPh sb="45" eb="47">
      <t>カクニン</t>
    </rPh>
    <rPh sb="52" eb="53">
      <t>シ</t>
    </rPh>
    <rPh sb="54" eb="55">
      <t>オコナ</t>
    </rPh>
    <rPh sb="56" eb="58">
      <t>チョウサ</t>
    </rPh>
    <rPh sb="59" eb="61">
      <t>キョウリョク</t>
    </rPh>
    <rPh sb="63" eb="64">
      <t>シ</t>
    </rPh>
    <rPh sb="67" eb="69">
      <t>シドウ</t>
    </rPh>
    <rPh sb="69" eb="70">
      <t>マタ</t>
    </rPh>
    <rPh sb="71" eb="73">
      <t>ジョゲン</t>
    </rPh>
    <rPh sb="74" eb="75">
      <t>シタガ</t>
    </rPh>
    <rPh sb="77" eb="79">
      <t>ヒツヨウ</t>
    </rPh>
    <rPh sb="80" eb="82">
      <t>カイゼン</t>
    </rPh>
    <rPh sb="83" eb="84">
      <t>オコナ</t>
    </rPh>
    <phoneticPr fontId="2"/>
  </si>
  <si>
    <t>運営推進会議を設置している。</t>
    <rPh sb="0" eb="2">
      <t>ウンエイ</t>
    </rPh>
    <rPh sb="2" eb="4">
      <t>スイシン</t>
    </rPh>
    <rPh sb="4" eb="6">
      <t>カイギ</t>
    </rPh>
    <rPh sb="7" eb="9">
      <t>セッチ</t>
    </rPh>
    <phoneticPr fontId="2"/>
  </si>
  <si>
    <t>おおむね２カ月に１回以上会議を開催し、事業報告を行い、評価を受けるとともに、必要な要望、助言等を聴く機会を設けている。</t>
    <rPh sb="6" eb="7">
      <t>ゲツ</t>
    </rPh>
    <rPh sb="9" eb="10">
      <t>カイ</t>
    </rPh>
    <rPh sb="10" eb="12">
      <t>イジョウ</t>
    </rPh>
    <rPh sb="12" eb="14">
      <t>カイギ</t>
    </rPh>
    <rPh sb="15" eb="17">
      <t>カイサイ</t>
    </rPh>
    <rPh sb="19" eb="21">
      <t>ジギョウ</t>
    </rPh>
    <rPh sb="21" eb="23">
      <t>ホウコク</t>
    </rPh>
    <rPh sb="24" eb="25">
      <t>オコナ</t>
    </rPh>
    <rPh sb="27" eb="29">
      <t>ヒョウカ</t>
    </rPh>
    <rPh sb="30" eb="31">
      <t>ウ</t>
    </rPh>
    <rPh sb="38" eb="40">
      <t>ヒツヨウ</t>
    </rPh>
    <rPh sb="41" eb="43">
      <t>ヨウボウ</t>
    </rPh>
    <rPh sb="44" eb="46">
      <t>ジョゲン</t>
    </rPh>
    <rPh sb="46" eb="47">
      <t>トウ</t>
    </rPh>
    <rPh sb="48" eb="49">
      <t>キ</t>
    </rPh>
    <rPh sb="50" eb="52">
      <t>キカイ</t>
    </rPh>
    <rPh sb="53" eb="54">
      <t>モウ</t>
    </rPh>
    <phoneticPr fontId="2"/>
  </si>
  <si>
    <t>　</t>
    <phoneticPr fontId="2"/>
  </si>
  <si>
    <t>会議における報告、評価、要望、助言等について記録を作成し、当該記録を公表している。</t>
    <rPh sb="0" eb="2">
      <t>カイギ</t>
    </rPh>
    <rPh sb="6" eb="8">
      <t>ホウコク</t>
    </rPh>
    <rPh sb="9" eb="11">
      <t>ヒョウカ</t>
    </rPh>
    <rPh sb="12" eb="14">
      <t>ヨウボウ</t>
    </rPh>
    <rPh sb="15" eb="17">
      <t>ジョゲン</t>
    </rPh>
    <rPh sb="17" eb="18">
      <t>トウ</t>
    </rPh>
    <rPh sb="22" eb="24">
      <t>キロク</t>
    </rPh>
    <rPh sb="25" eb="27">
      <t>サクセイ</t>
    </rPh>
    <rPh sb="29" eb="31">
      <t>トウガイ</t>
    </rPh>
    <rPh sb="31" eb="33">
      <t>キロク</t>
    </rPh>
    <rPh sb="34" eb="36">
      <t>コウヒョウ</t>
    </rPh>
    <phoneticPr fontId="2"/>
  </si>
  <si>
    <t>事業の運営にあたり、地域住民又はその自発的な活動等との連携及び協力を行う等の地域との交流を図っている。</t>
    <rPh sb="0" eb="2">
      <t>ジギョウ</t>
    </rPh>
    <rPh sb="3" eb="5">
      <t>ウンエイ</t>
    </rPh>
    <rPh sb="10" eb="12">
      <t>チイキ</t>
    </rPh>
    <rPh sb="12" eb="14">
      <t>ジュウミン</t>
    </rPh>
    <rPh sb="14" eb="15">
      <t>マタ</t>
    </rPh>
    <rPh sb="18" eb="21">
      <t>ジハツテキ</t>
    </rPh>
    <rPh sb="22" eb="24">
      <t>カツドウ</t>
    </rPh>
    <rPh sb="24" eb="25">
      <t>トウ</t>
    </rPh>
    <rPh sb="27" eb="29">
      <t>レンケイ</t>
    </rPh>
    <rPh sb="29" eb="30">
      <t>オヨ</t>
    </rPh>
    <rPh sb="31" eb="33">
      <t>キョウリョク</t>
    </rPh>
    <rPh sb="34" eb="35">
      <t>オコナ</t>
    </rPh>
    <rPh sb="36" eb="37">
      <t>トウ</t>
    </rPh>
    <rPh sb="38" eb="40">
      <t>チイキ</t>
    </rPh>
    <rPh sb="42" eb="44">
      <t>コウリュウ</t>
    </rPh>
    <rPh sb="45" eb="46">
      <t>ハカ</t>
    </rPh>
    <phoneticPr fontId="2"/>
  </si>
  <si>
    <t>運営推進会議を通じた地域との取り組みについて、具体的に記入してください。</t>
    <rPh sb="0" eb="2">
      <t>ウンエイ</t>
    </rPh>
    <rPh sb="2" eb="4">
      <t>スイシン</t>
    </rPh>
    <rPh sb="4" eb="6">
      <t>カイギ</t>
    </rPh>
    <rPh sb="7" eb="8">
      <t>ツウ</t>
    </rPh>
    <rPh sb="10" eb="12">
      <t>チイキ</t>
    </rPh>
    <rPh sb="14" eb="15">
      <t>ト</t>
    </rPh>
    <rPh sb="16" eb="17">
      <t>ク</t>
    </rPh>
    <rPh sb="23" eb="26">
      <t>グタイテキ</t>
    </rPh>
    <rPh sb="27" eb="29">
      <t>キニュウ</t>
    </rPh>
    <phoneticPr fontId="2"/>
  </si>
  <si>
    <t>運営推進会議以外に、地域との連携に向けた具体的な取組みを行っていますか？行っている場合は、具体的に記入してください。</t>
    <rPh sb="0" eb="2">
      <t>ウンエイ</t>
    </rPh>
    <rPh sb="2" eb="4">
      <t>スイシン</t>
    </rPh>
    <rPh sb="4" eb="6">
      <t>カイギ</t>
    </rPh>
    <rPh sb="6" eb="8">
      <t>イガイ</t>
    </rPh>
    <rPh sb="10" eb="12">
      <t>チイキ</t>
    </rPh>
    <rPh sb="14" eb="16">
      <t>レンケイ</t>
    </rPh>
    <rPh sb="17" eb="18">
      <t>ム</t>
    </rPh>
    <rPh sb="20" eb="23">
      <t>グタイテキ</t>
    </rPh>
    <rPh sb="24" eb="26">
      <t>トリクミ</t>
    </rPh>
    <rPh sb="28" eb="29">
      <t>オコナ</t>
    </rPh>
    <rPh sb="36" eb="37">
      <t>オコナ</t>
    </rPh>
    <rPh sb="41" eb="43">
      <t>バアイ</t>
    </rPh>
    <rPh sb="45" eb="48">
      <t>グタイテキ</t>
    </rPh>
    <rPh sb="49" eb="51">
      <t>キニュウ</t>
    </rPh>
    <phoneticPr fontId="2"/>
  </si>
  <si>
    <t>利用者に対するサービスの提供により事故が発生した場合には、保険者、当該利用者の家族、居宅介護支援事業者に対して連絡するとともに、必要な措置を講じている。</t>
    <rPh sb="0" eb="3">
      <t>リヨウシャ</t>
    </rPh>
    <rPh sb="4" eb="5">
      <t>タイ</t>
    </rPh>
    <rPh sb="12" eb="14">
      <t>テイキョウ</t>
    </rPh>
    <rPh sb="17" eb="19">
      <t>ジコ</t>
    </rPh>
    <rPh sb="20" eb="22">
      <t>ハッセイ</t>
    </rPh>
    <rPh sb="24" eb="26">
      <t>バアイ</t>
    </rPh>
    <rPh sb="29" eb="32">
      <t>ホケンシャ</t>
    </rPh>
    <rPh sb="33" eb="35">
      <t>トウガイ</t>
    </rPh>
    <rPh sb="35" eb="38">
      <t>リヨウシャ</t>
    </rPh>
    <rPh sb="39" eb="41">
      <t>カゾク</t>
    </rPh>
    <rPh sb="42" eb="44">
      <t>キョタク</t>
    </rPh>
    <rPh sb="44" eb="46">
      <t>カイゴ</t>
    </rPh>
    <rPh sb="46" eb="48">
      <t>シエン</t>
    </rPh>
    <rPh sb="48" eb="51">
      <t>ジギョウシャ</t>
    </rPh>
    <rPh sb="52" eb="53">
      <t>タイ</t>
    </rPh>
    <rPh sb="55" eb="57">
      <t>レンラク</t>
    </rPh>
    <rPh sb="64" eb="66">
      <t>ヒツヨウ</t>
    </rPh>
    <rPh sb="67" eb="69">
      <t>ソチ</t>
    </rPh>
    <rPh sb="70" eb="71">
      <t>コウ</t>
    </rPh>
    <phoneticPr fontId="2"/>
  </si>
  <si>
    <t>事故の状況及び事故に際して採った処置について記録し、５年間保存している。</t>
    <rPh sb="0" eb="2">
      <t>ジコ</t>
    </rPh>
    <rPh sb="3" eb="5">
      <t>ジョウキョウ</t>
    </rPh>
    <rPh sb="5" eb="6">
      <t>オヨ</t>
    </rPh>
    <rPh sb="7" eb="9">
      <t>ジコ</t>
    </rPh>
    <rPh sb="10" eb="11">
      <t>サイ</t>
    </rPh>
    <rPh sb="13" eb="14">
      <t>ト</t>
    </rPh>
    <rPh sb="16" eb="18">
      <t>ショチ</t>
    </rPh>
    <rPh sb="22" eb="24">
      <t>キロク</t>
    </rPh>
    <rPh sb="27" eb="29">
      <t>ネンカン</t>
    </rPh>
    <rPh sb="29" eb="31">
      <t>ホゾン</t>
    </rPh>
    <phoneticPr fontId="2"/>
  </si>
  <si>
    <t>利用者に対するサービスの提供により賠償すべき事故が発生した場合には、損害賠償を速やかに行っている。</t>
    <rPh sb="0" eb="3">
      <t>リヨウシャ</t>
    </rPh>
    <rPh sb="4" eb="5">
      <t>タイ</t>
    </rPh>
    <rPh sb="12" eb="14">
      <t>テイキョウ</t>
    </rPh>
    <rPh sb="17" eb="19">
      <t>バイショウ</t>
    </rPh>
    <rPh sb="22" eb="24">
      <t>ジコ</t>
    </rPh>
    <rPh sb="25" eb="27">
      <t>ハッセイ</t>
    </rPh>
    <rPh sb="29" eb="31">
      <t>バアイ</t>
    </rPh>
    <rPh sb="34" eb="38">
      <t>ソンガイバイショウ</t>
    </rPh>
    <rPh sb="39" eb="40">
      <t>スミ</t>
    </rPh>
    <rPh sb="43" eb="44">
      <t>オコナ</t>
    </rPh>
    <phoneticPr fontId="2"/>
  </si>
  <si>
    <t>事故記録簿（ヒヤリハット簿）等を整備している。</t>
    <rPh sb="0" eb="2">
      <t>ジコ</t>
    </rPh>
    <rPh sb="2" eb="5">
      <t>キロクボ</t>
    </rPh>
    <rPh sb="12" eb="13">
      <t>ボ</t>
    </rPh>
    <rPh sb="14" eb="15">
      <t>トウ</t>
    </rPh>
    <rPh sb="16" eb="18">
      <t>セイビ</t>
    </rPh>
    <phoneticPr fontId="2"/>
  </si>
  <si>
    <t>事故報告書の様式、手順等を知っている。</t>
    <rPh sb="0" eb="2">
      <t>ジコ</t>
    </rPh>
    <rPh sb="2" eb="5">
      <t>ホウコクショ</t>
    </rPh>
    <rPh sb="6" eb="8">
      <t>ヨウシキ</t>
    </rPh>
    <rPh sb="9" eb="11">
      <t>テジュン</t>
    </rPh>
    <rPh sb="11" eb="12">
      <t>トウ</t>
    </rPh>
    <rPh sb="13" eb="14">
      <t>シ</t>
    </rPh>
    <phoneticPr fontId="2"/>
  </si>
  <si>
    <t>損害賠償保険に加入している。</t>
    <rPh sb="0" eb="2">
      <t>ソンガイ</t>
    </rPh>
    <rPh sb="2" eb="4">
      <t>バイショウ</t>
    </rPh>
    <rPh sb="4" eb="6">
      <t>ホケン</t>
    </rPh>
    <rPh sb="7" eb="9">
      <t>カニュウ</t>
    </rPh>
    <phoneticPr fontId="2"/>
  </si>
  <si>
    <t>サービス事業所ごとに経理を区分するとともに、当該サービス事業の会計とその他の事業の会計を区分している。</t>
    <rPh sb="4" eb="7">
      <t>ジギョウショ</t>
    </rPh>
    <rPh sb="10" eb="12">
      <t>ケイリ</t>
    </rPh>
    <rPh sb="13" eb="15">
      <t>クブン</t>
    </rPh>
    <rPh sb="22" eb="24">
      <t>トウガイ</t>
    </rPh>
    <rPh sb="28" eb="30">
      <t>ジギョウ</t>
    </rPh>
    <rPh sb="31" eb="33">
      <t>カイケイ</t>
    </rPh>
    <rPh sb="36" eb="37">
      <t>タ</t>
    </rPh>
    <rPh sb="38" eb="40">
      <t>ジギョウ</t>
    </rPh>
    <rPh sb="41" eb="43">
      <t>カイケイ</t>
    </rPh>
    <rPh sb="44" eb="46">
      <t>クブン</t>
    </rPh>
    <phoneticPr fontId="2"/>
  </si>
  <si>
    <t>従業者、設備、備品、会計に関する諸記録を整備している。</t>
    <rPh sb="0" eb="3">
      <t>ジュウギョウシャ</t>
    </rPh>
    <rPh sb="4" eb="6">
      <t>セツビ</t>
    </rPh>
    <rPh sb="7" eb="9">
      <t>ビヒン</t>
    </rPh>
    <rPh sb="10" eb="12">
      <t>カイケイ</t>
    </rPh>
    <rPh sb="13" eb="14">
      <t>カン</t>
    </rPh>
    <rPh sb="16" eb="17">
      <t>ショ</t>
    </rPh>
    <rPh sb="17" eb="19">
      <t>キロク</t>
    </rPh>
    <rPh sb="20" eb="22">
      <t>セイビ</t>
    </rPh>
    <phoneticPr fontId="2"/>
  </si>
  <si>
    <t>利用者に対するサービスの提供に関する次の記録を整備し、完結の日から５年間保存している。(整備している項目に○印をつけてください。)</t>
    <rPh sb="0" eb="3">
      <t>リヨウシャ</t>
    </rPh>
    <rPh sb="4" eb="5">
      <t>タイ</t>
    </rPh>
    <rPh sb="12" eb="14">
      <t>テイキョウ</t>
    </rPh>
    <rPh sb="15" eb="16">
      <t>カン</t>
    </rPh>
    <rPh sb="18" eb="19">
      <t>ツギ</t>
    </rPh>
    <rPh sb="20" eb="22">
      <t>キロク</t>
    </rPh>
    <rPh sb="23" eb="25">
      <t>セイビ</t>
    </rPh>
    <rPh sb="27" eb="29">
      <t>カンケツ</t>
    </rPh>
    <rPh sb="30" eb="31">
      <t>ヒ</t>
    </rPh>
    <rPh sb="34" eb="36">
      <t>ネンカン</t>
    </rPh>
    <rPh sb="36" eb="38">
      <t>ホゾン</t>
    </rPh>
    <rPh sb="44" eb="46">
      <t>セイビ</t>
    </rPh>
    <rPh sb="50" eb="52">
      <t>コウモク</t>
    </rPh>
    <rPh sb="54" eb="55">
      <t>シルシ</t>
    </rPh>
    <phoneticPr fontId="2"/>
  </si>
  <si>
    <t>〔</t>
    <phoneticPr fontId="2"/>
  </si>
  <si>
    <t>〕</t>
    <phoneticPr fontId="2"/>
  </si>
  <si>
    <t>利用者に対する市町村への通知に関する記録</t>
    <rPh sb="0" eb="3">
      <t>リヨウシャ</t>
    </rPh>
    <rPh sb="4" eb="5">
      <t>タイ</t>
    </rPh>
    <rPh sb="7" eb="10">
      <t>シチョウソン</t>
    </rPh>
    <rPh sb="12" eb="14">
      <t>ツウチ</t>
    </rPh>
    <rPh sb="15" eb="16">
      <t>カン</t>
    </rPh>
    <rPh sb="18" eb="20">
      <t>キロク</t>
    </rPh>
    <phoneticPr fontId="2"/>
  </si>
  <si>
    <t>苦情処理に関する記録</t>
    <rPh sb="0" eb="4">
      <t>クジョウショリ</t>
    </rPh>
    <rPh sb="5" eb="6">
      <t>カン</t>
    </rPh>
    <rPh sb="8" eb="10">
      <t>キロク</t>
    </rPh>
    <phoneticPr fontId="2"/>
  </si>
  <si>
    <t>事故の状況及び事故に対して採った処置に関する記録</t>
    <phoneticPr fontId="2"/>
  </si>
  <si>
    <t>運営推進会議における報告、評価、要望、助言等の記録</t>
    <rPh sb="0" eb="2">
      <t>ウンエイ</t>
    </rPh>
    <rPh sb="2" eb="4">
      <t>スイシン</t>
    </rPh>
    <rPh sb="4" eb="6">
      <t>カイギ</t>
    </rPh>
    <rPh sb="10" eb="12">
      <t>ホウコク</t>
    </rPh>
    <rPh sb="13" eb="15">
      <t>ヒョウカ</t>
    </rPh>
    <rPh sb="16" eb="18">
      <t>ヨウボウ</t>
    </rPh>
    <rPh sb="19" eb="21">
      <t>ジョゲン</t>
    </rPh>
    <rPh sb="21" eb="22">
      <t>トウ</t>
    </rPh>
    <rPh sb="23" eb="25">
      <t>キロク</t>
    </rPh>
    <phoneticPr fontId="2"/>
  </si>
  <si>
    <t>認知症対応型共同生活介護計画</t>
    <rPh sb="0" eb="3">
      <t>ニンチショウ</t>
    </rPh>
    <rPh sb="3" eb="6">
      <t>タイオウガタ</t>
    </rPh>
    <rPh sb="6" eb="8">
      <t>キョウドウ</t>
    </rPh>
    <rPh sb="8" eb="10">
      <t>セイカツ</t>
    </rPh>
    <rPh sb="10" eb="12">
      <t>カイゴ</t>
    </rPh>
    <rPh sb="12" eb="14">
      <t>ケイカク</t>
    </rPh>
    <phoneticPr fontId="2"/>
  </si>
  <si>
    <t>サービス提供記録</t>
    <phoneticPr fontId="2"/>
  </si>
  <si>
    <t>身体拘束等に関する記録</t>
    <phoneticPr fontId="2"/>
  </si>
  <si>
    <t>実績の確認については、複数の担当者が確認した上で請求している。</t>
    <rPh sb="0" eb="2">
      <t>ジッセキ</t>
    </rPh>
    <rPh sb="3" eb="5">
      <t>カクニン</t>
    </rPh>
    <rPh sb="11" eb="13">
      <t>フクスウ</t>
    </rPh>
    <rPh sb="14" eb="17">
      <t>タントウシャ</t>
    </rPh>
    <rPh sb="18" eb="20">
      <t>カクニン</t>
    </rPh>
    <rPh sb="22" eb="23">
      <t>ウエ</t>
    </rPh>
    <rPh sb="24" eb="26">
      <t>セイキュウ</t>
    </rPh>
    <phoneticPr fontId="2"/>
  </si>
  <si>
    <t>外泊、入院等によりグループホームに居なかった日の介護サービスについて、算定していない。</t>
    <phoneticPr fontId="2"/>
  </si>
  <si>
    <t>３　加算について</t>
    <rPh sb="2" eb="4">
      <t>カサン</t>
    </rPh>
    <phoneticPr fontId="2"/>
  </si>
  <si>
    <t>【夜間支援体制加算】</t>
    <rPh sb="1" eb="3">
      <t>ヤカン</t>
    </rPh>
    <rPh sb="3" eb="5">
      <t>シエン</t>
    </rPh>
    <rPh sb="5" eb="7">
      <t>タイセイ</t>
    </rPh>
    <rPh sb="7" eb="9">
      <t>カサン</t>
    </rPh>
    <phoneticPr fontId="2"/>
  </si>
  <si>
    <t>市に届出をした上で算定している。</t>
    <rPh sb="0" eb="1">
      <t>シ</t>
    </rPh>
    <rPh sb="2" eb="4">
      <t>トドケデ</t>
    </rPh>
    <rPh sb="7" eb="8">
      <t>ウエ</t>
    </rPh>
    <rPh sb="9" eb="11">
      <t>サンテイ</t>
    </rPh>
    <phoneticPr fontId="2"/>
  </si>
  <si>
    <t>定員超過利用・人員基準欠如に該当していない。</t>
    <rPh sb="0" eb="2">
      <t>テイイン</t>
    </rPh>
    <rPh sb="2" eb="4">
      <t>チョウカ</t>
    </rPh>
    <rPh sb="4" eb="6">
      <t>リヨウ</t>
    </rPh>
    <rPh sb="7" eb="11">
      <t>ジンインキジュン</t>
    </rPh>
    <rPh sb="11" eb="13">
      <t>ケツジョ</t>
    </rPh>
    <rPh sb="14" eb="16">
      <t>ガイトウ</t>
    </rPh>
    <phoneticPr fontId="2"/>
  </si>
  <si>
    <t>(Ⅰを算定している場合)･･･ユニット数が1であり、夜勤を行う介護従事者又は宿直勤務に当たる者の合計数が、2以上である。</t>
    <rPh sb="3" eb="5">
      <t>サンテイ</t>
    </rPh>
    <rPh sb="9" eb="11">
      <t>バアイ</t>
    </rPh>
    <rPh sb="19" eb="20">
      <t>スウ</t>
    </rPh>
    <rPh sb="26" eb="28">
      <t>ヤキン</t>
    </rPh>
    <rPh sb="29" eb="30">
      <t>オコナ</t>
    </rPh>
    <rPh sb="31" eb="33">
      <t>カイゴ</t>
    </rPh>
    <rPh sb="33" eb="36">
      <t>ジュウジシャ</t>
    </rPh>
    <rPh sb="36" eb="37">
      <t>マタ</t>
    </rPh>
    <rPh sb="38" eb="40">
      <t>シュクチョク</t>
    </rPh>
    <rPh sb="40" eb="42">
      <t>キンム</t>
    </rPh>
    <rPh sb="43" eb="44">
      <t>ア</t>
    </rPh>
    <rPh sb="46" eb="47">
      <t>モノ</t>
    </rPh>
    <rPh sb="48" eb="50">
      <t>ゴウケイ</t>
    </rPh>
    <rPh sb="50" eb="51">
      <t>カズ</t>
    </rPh>
    <rPh sb="54" eb="56">
      <t>イジョウ</t>
    </rPh>
    <phoneticPr fontId="2"/>
  </si>
  <si>
    <t>(Ⅱを算定している場合)･･･ユニット数が2以上であり、夜勤を行う介護従事者又は宿直勤務に当たる者の合計数が、ユニット数に、1を加えた数以上である。</t>
    <rPh sb="19" eb="20">
      <t>スウ</t>
    </rPh>
    <rPh sb="22" eb="24">
      <t>イジョウ</t>
    </rPh>
    <rPh sb="28" eb="30">
      <t>ヤキン</t>
    </rPh>
    <rPh sb="31" eb="32">
      <t>オコナ</t>
    </rPh>
    <rPh sb="33" eb="35">
      <t>カイゴ</t>
    </rPh>
    <rPh sb="35" eb="38">
      <t>ジュウジシャ</t>
    </rPh>
    <rPh sb="38" eb="39">
      <t>マタ</t>
    </rPh>
    <rPh sb="40" eb="42">
      <t>シュクチョク</t>
    </rPh>
    <rPh sb="42" eb="44">
      <t>キンム</t>
    </rPh>
    <rPh sb="45" eb="46">
      <t>ア</t>
    </rPh>
    <rPh sb="48" eb="49">
      <t>モノ</t>
    </rPh>
    <rPh sb="50" eb="52">
      <t>ゴウケイ</t>
    </rPh>
    <rPh sb="52" eb="53">
      <t>カズ</t>
    </rPh>
    <rPh sb="59" eb="60">
      <t>カズ</t>
    </rPh>
    <rPh sb="64" eb="65">
      <t>クワ</t>
    </rPh>
    <rPh sb="67" eb="68">
      <t>スウ</t>
    </rPh>
    <rPh sb="68" eb="70">
      <t>イジョウ</t>
    </rPh>
    <phoneticPr fontId="2"/>
  </si>
  <si>
    <t>若年性認知症利用者ごとに個別に担当者を定めている。</t>
    <rPh sb="0" eb="3">
      <t>ジャクネンセイ</t>
    </rPh>
    <rPh sb="3" eb="5">
      <t>ニンチ</t>
    </rPh>
    <rPh sb="5" eb="6">
      <t>ショウ</t>
    </rPh>
    <rPh sb="6" eb="9">
      <t>リヨウシャ</t>
    </rPh>
    <rPh sb="12" eb="14">
      <t>コベツ</t>
    </rPh>
    <rPh sb="15" eb="18">
      <t>タントウシャ</t>
    </rPh>
    <rPh sb="19" eb="20">
      <t>サダ</t>
    </rPh>
    <phoneticPr fontId="2"/>
  </si>
  <si>
    <t>担当者中心に利用者の特性やニーズに応じた適切なサービス提供している。</t>
    <rPh sb="0" eb="3">
      <t>タントウシャ</t>
    </rPh>
    <rPh sb="3" eb="5">
      <t>チュウシン</t>
    </rPh>
    <rPh sb="6" eb="8">
      <t>リヨウ</t>
    </rPh>
    <rPh sb="8" eb="9">
      <t>シャ</t>
    </rPh>
    <rPh sb="10" eb="12">
      <t>トクセイ</t>
    </rPh>
    <rPh sb="17" eb="18">
      <t>オウ</t>
    </rPh>
    <rPh sb="20" eb="22">
      <t>テキセツ</t>
    </rPh>
    <rPh sb="27" eb="29">
      <t>テイキョウ</t>
    </rPh>
    <phoneticPr fontId="2"/>
  </si>
  <si>
    <t>医療連携体制加算を算定している。</t>
    <rPh sb="0" eb="2">
      <t>イリョウ</t>
    </rPh>
    <rPh sb="2" eb="4">
      <t>レンケイ</t>
    </rPh>
    <rPh sb="4" eb="6">
      <t>タイセイ</t>
    </rPh>
    <rPh sb="6" eb="8">
      <t>カサン</t>
    </rPh>
    <rPh sb="9" eb="11">
      <t>サンテイ</t>
    </rPh>
    <phoneticPr fontId="2"/>
  </si>
  <si>
    <t>看取りに関する指針を定め、入居の際に、利用者又はその家族に対して、指針の内容を説明し、同意を得ている。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9" eb="30">
      <t>タイ</t>
    </rPh>
    <rPh sb="33" eb="35">
      <t>シシン</t>
    </rPh>
    <rPh sb="36" eb="38">
      <t>ナイヨウ</t>
    </rPh>
    <rPh sb="39" eb="41">
      <t>セツメイ</t>
    </rPh>
    <rPh sb="43" eb="45">
      <t>ドウイ</t>
    </rPh>
    <rPh sb="46" eb="47">
      <t>エ</t>
    </rPh>
    <phoneticPr fontId="2"/>
  </si>
  <si>
    <t>医師、看護師、介護職員、介護支援専門員等が、適宜、看取りに関する指針の見直しを行っている。</t>
    <rPh sb="0" eb="2">
      <t>イシ</t>
    </rPh>
    <rPh sb="3" eb="6">
      <t>カンゴシ</t>
    </rPh>
    <rPh sb="7" eb="9">
      <t>カイゴ</t>
    </rPh>
    <rPh sb="9" eb="11">
      <t>ショクイン</t>
    </rPh>
    <rPh sb="12" eb="14">
      <t>カイゴ</t>
    </rPh>
    <rPh sb="14" eb="16">
      <t>シエン</t>
    </rPh>
    <rPh sb="16" eb="19">
      <t>センモンイン</t>
    </rPh>
    <rPh sb="19" eb="20">
      <t>ナド</t>
    </rPh>
    <rPh sb="22" eb="24">
      <t>テキギ</t>
    </rPh>
    <rPh sb="25" eb="27">
      <t>ミト</t>
    </rPh>
    <rPh sb="29" eb="30">
      <t>カン</t>
    </rPh>
    <rPh sb="32" eb="34">
      <t>シシン</t>
    </rPh>
    <rPh sb="35" eb="37">
      <t>ミナオ</t>
    </rPh>
    <rPh sb="39" eb="40">
      <t>オコナ</t>
    </rPh>
    <phoneticPr fontId="2"/>
  </si>
  <si>
    <t>事業所と訪問看護ステーション等が、必要な連携をとることができる距離にある。</t>
    <rPh sb="0" eb="3">
      <t>ジギョウショ</t>
    </rPh>
    <rPh sb="1" eb="2">
      <t>ギョウ</t>
    </rPh>
    <rPh sb="2" eb="3">
      <t>ジョ</t>
    </rPh>
    <rPh sb="4" eb="6">
      <t>ホウモン</t>
    </rPh>
    <rPh sb="6" eb="8">
      <t>カンゴ</t>
    </rPh>
    <rPh sb="14" eb="15">
      <t>トウ</t>
    </rPh>
    <rPh sb="17" eb="19">
      <t>ヒツヨウ</t>
    </rPh>
    <rPh sb="20" eb="22">
      <t>レンケイ</t>
    </rPh>
    <rPh sb="31" eb="33">
      <t>キョリ</t>
    </rPh>
    <phoneticPr fontId="2"/>
  </si>
  <si>
    <t>看取りに関する職員研修を行っている。</t>
    <rPh sb="0" eb="2">
      <t>ミト</t>
    </rPh>
    <rPh sb="4" eb="5">
      <t>カン</t>
    </rPh>
    <rPh sb="7" eb="9">
      <t>ショクイン</t>
    </rPh>
    <rPh sb="9" eb="11">
      <t>ケンシュウ</t>
    </rPh>
    <rPh sb="12" eb="13">
      <t>オコナ</t>
    </rPh>
    <phoneticPr fontId="2"/>
  </si>
  <si>
    <t>医師が医学的知見に基づき回復の見込みがないと診断した者に対して算定している。</t>
    <rPh sb="0" eb="2">
      <t>イシ</t>
    </rPh>
    <rPh sb="3" eb="6">
      <t>イガクテキ</t>
    </rPh>
    <rPh sb="6" eb="8">
      <t>チケン</t>
    </rPh>
    <rPh sb="9" eb="10">
      <t>モト</t>
    </rPh>
    <rPh sb="12" eb="14">
      <t>カイフク</t>
    </rPh>
    <rPh sb="15" eb="17">
      <t>ミコ</t>
    </rPh>
    <rPh sb="22" eb="24">
      <t>シンダン</t>
    </rPh>
    <rPh sb="26" eb="27">
      <t>モノ</t>
    </rPh>
    <rPh sb="28" eb="29">
      <t>タイ</t>
    </rPh>
    <rPh sb="31" eb="33">
      <t>サンテイ</t>
    </rPh>
    <phoneticPr fontId="2"/>
  </si>
  <si>
    <t>医師、看護師、介護職員、介護支援専門員等が、共同で作成した計画について、説明し同意を得ている。</t>
    <rPh sb="0" eb="2">
      <t>イシ</t>
    </rPh>
    <rPh sb="3" eb="6">
      <t>カンゴシ</t>
    </rPh>
    <rPh sb="7" eb="9">
      <t>カイゴ</t>
    </rPh>
    <rPh sb="9" eb="11">
      <t>ショクイン</t>
    </rPh>
    <rPh sb="12" eb="16">
      <t>カイゴシエン</t>
    </rPh>
    <rPh sb="16" eb="19">
      <t>センモンイン</t>
    </rPh>
    <rPh sb="19" eb="20">
      <t>トウ</t>
    </rPh>
    <rPh sb="22" eb="24">
      <t>キョウドウ</t>
    </rPh>
    <rPh sb="25" eb="27">
      <t>サクセイ</t>
    </rPh>
    <rPh sb="29" eb="31">
      <t>ケイカク</t>
    </rPh>
    <rPh sb="36" eb="38">
      <t>セツメイ</t>
    </rPh>
    <rPh sb="39" eb="41">
      <t>ドウイ</t>
    </rPh>
    <rPh sb="42" eb="43">
      <t>エ</t>
    </rPh>
    <phoneticPr fontId="2"/>
  </si>
  <si>
    <t>看取り介護を実施するにあたり、終末期にたどる経過、医療行為の選択肢、医師や医療機関との連携体制などについて、説明資料を作成・提供し、継続的に説明している。</t>
    <rPh sb="0" eb="2">
      <t>ミト</t>
    </rPh>
    <rPh sb="3" eb="5">
      <t>カイゴ</t>
    </rPh>
    <rPh sb="6" eb="8">
      <t>ジッシ</t>
    </rPh>
    <rPh sb="15" eb="17">
      <t>シュウマツ</t>
    </rPh>
    <rPh sb="17" eb="18">
      <t>キ</t>
    </rPh>
    <rPh sb="22" eb="24">
      <t>ケイカ</t>
    </rPh>
    <rPh sb="25" eb="27">
      <t>イリョウ</t>
    </rPh>
    <rPh sb="27" eb="29">
      <t>コウイ</t>
    </rPh>
    <rPh sb="30" eb="33">
      <t>センタクシ</t>
    </rPh>
    <rPh sb="34" eb="36">
      <t>イシ</t>
    </rPh>
    <rPh sb="37" eb="41">
      <t>イリョウキカン</t>
    </rPh>
    <rPh sb="43" eb="45">
      <t>レンケイ</t>
    </rPh>
    <rPh sb="45" eb="47">
      <t>タイセイ</t>
    </rPh>
    <rPh sb="54" eb="56">
      <t>セツメイ</t>
    </rPh>
    <rPh sb="56" eb="58">
      <t>シリョウ</t>
    </rPh>
    <rPh sb="59" eb="61">
      <t>サクセイ</t>
    </rPh>
    <rPh sb="62" eb="64">
      <t>テイキョウ</t>
    </rPh>
    <rPh sb="66" eb="68">
      <t>ケイゾク</t>
    </rPh>
    <rPh sb="68" eb="69">
      <t>テキ</t>
    </rPh>
    <rPh sb="70" eb="72">
      <t>セツメイ</t>
    </rPh>
    <phoneticPr fontId="2"/>
  </si>
  <si>
    <t>退居等の際、入院先の医療機関等が利用者の状態等の情報提供をすることについて、本人又は家族に説明し、文書にて同意を得ている。</t>
    <rPh sb="0" eb="1">
      <t>タイ</t>
    </rPh>
    <rPh sb="1" eb="2">
      <t>キョ</t>
    </rPh>
    <rPh sb="2" eb="3">
      <t>トウ</t>
    </rPh>
    <rPh sb="4" eb="5">
      <t>サイ</t>
    </rPh>
    <rPh sb="6" eb="8">
      <t>ニュウイン</t>
    </rPh>
    <rPh sb="8" eb="9">
      <t>サキ</t>
    </rPh>
    <rPh sb="10" eb="12">
      <t>イリョウ</t>
    </rPh>
    <rPh sb="12" eb="15">
      <t>キカントウ</t>
    </rPh>
    <rPh sb="16" eb="18">
      <t>リヨウ</t>
    </rPh>
    <rPh sb="18" eb="19">
      <t>シャ</t>
    </rPh>
    <rPh sb="20" eb="23">
      <t>ジョウタイトウ</t>
    </rPh>
    <rPh sb="24" eb="26">
      <t>ジョウホウ</t>
    </rPh>
    <rPh sb="26" eb="28">
      <t>テイキョウ</t>
    </rPh>
    <rPh sb="38" eb="40">
      <t>ホンニン</t>
    </rPh>
    <rPh sb="40" eb="41">
      <t>マタ</t>
    </rPh>
    <rPh sb="42" eb="44">
      <t>カゾク</t>
    </rPh>
    <rPh sb="45" eb="47">
      <t>セツメイ</t>
    </rPh>
    <rPh sb="49" eb="51">
      <t>ブンショ</t>
    </rPh>
    <rPh sb="53" eb="55">
      <t>ドウイ</t>
    </rPh>
    <rPh sb="56" eb="57">
      <t>エ</t>
    </rPh>
    <phoneticPr fontId="2"/>
  </si>
  <si>
    <t>看取りに関する指針に基づき、利用者の状態又は家族の求め等に応じ随時、説明をし同意を得ている。</t>
    <rPh sb="0" eb="2">
      <t>ミト</t>
    </rPh>
    <rPh sb="4" eb="5">
      <t>カン</t>
    </rPh>
    <rPh sb="7" eb="9">
      <t>シシン</t>
    </rPh>
    <rPh sb="10" eb="11">
      <t>モト</t>
    </rPh>
    <rPh sb="14" eb="17">
      <t>リヨウシャ</t>
    </rPh>
    <rPh sb="18" eb="20">
      <t>ジョウタイ</t>
    </rPh>
    <rPh sb="20" eb="21">
      <t>マタ</t>
    </rPh>
    <rPh sb="22" eb="24">
      <t>カゾク</t>
    </rPh>
    <rPh sb="25" eb="26">
      <t>モト</t>
    </rPh>
    <rPh sb="27" eb="28">
      <t>トウ</t>
    </rPh>
    <rPh sb="29" eb="30">
      <t>オウ</t>
    </rPh>
    <rPh sb="31" eb="33">
      <t>ズイジ</t>
    </rPh>
    <rPh sb="34" eb="36">
      <t>セツメイ</t>
    </rPh>
    <rPh sb="38" eb="40">
      <t>ドウイ</t>
    </rPh>
    <rPh sb="41" eb="42">
      <t>エ</t>
    </rPh>
    <phoneticPr fontId="2"/>
  </si>
  <si>
    <t>本人又は家族に対する随時説明を口頭でした場合は、介護記録に日時、内容及び同意を得た旨を記載している。</t>
    <rPh sb="0" eb="2">
      <t>ホンニン</t>
    </rPh>
    <rPh sb="2" eb="3">
      <t>マタ</t>
    </rPh>
    <rPh sb="4" eb="6">
      <t>カゾク</t>
    </rPh>
    <rPh sb="7" eb="8">
      <t>タイ</t>
    </rPh>
    <rPh sb="10" eb="12">
      <t>ズイジ</t>
    </rPh>
    <rPh sb="12" eb="14">
      <t>セツメイ</t>
    </rPh>
    <rPh sb="15" eb="17">
      <t>コウトウ</t>
    </rPh>
    <rPh sb="20" eb="22">
      <t>バアイ</t>
    </rPh>
    <rPh sb="24" eb="26">
      <t>カイゴ</t>
    </rPh>
    <rPh sb="26" eb="28">
      <t>キロク</t>
    </rPh>
    <rPh sb="43" eb="45">
      <t>キサイ</t>
    </rPh>
    <phoneticPr fontId="2"/>
  </si>
  <si>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1" eb="54">
      <t>ナイヨウトウ</t>
    </rPh>
    <rPh sb="54" eb="55">
      <t>オヨ</t>
    </rPh>
    <rPh sb="56" eb="58">
      <t>ホンニン</t>
    </rPh>
    <rPh sb="58" eb="60">
      <t>カゾク</t>
    </rPh>
    <rPh sb="61" eb="63">
      <t>ジョウキョウ</t>
    </rPh>
    <rPh sb="64" eb="66">
      <t>キサイ</t>
    </rPh>
    <phoneticPr fontId="2"/>
  </si>
  <si>
    <t>退居した日の翌日から死亡日の間は算定していない。</t>
    <rPh sb="0" eb="1">
      <t>タイ</t>
    </rPh>
    <rPh sb="1" eb="2">
      <t>キョ</t>
    </rPh>
    <rPh sb="4" eb="5">
      <t>ニチ</t>
    </rPh>
    <rPh sb="6" eb="8">
      <t>ヨクジツ</t>
    </rPh>
    <rPh sb="10" eb="12">
      <t>シボウ</t>
    </rPh>
    <rPh sb="12" eb="13">
      <t>ビ</t>
    </rPh>
    <rPh sb="14" eb="15">
      <t>カン</t>
    </rPh>
    <rPh sb="16" eb="18">
      <t>サンテイ</t>
    </rPh>
    <phoneticPr fontId="2"/>
  </si>
  <si>
    <t>【初期加算】</t>
    <rPh sb="1" eb="3">
      <t>ショキ</t>
    </rPh>
    <rPh sb="3" eb="5">
      <t>カサン</t>
    </rPh>
    <phoneticPr fontId="2"/>
  </si>
  <si>
    <t>入居日から起算して３０日以内の期間について算定している。</t>
    <rPh sb="0" eb="2">
      <t>ニュウキョ</t>
    </rPh>
    <rPh sb="2" eb="3">
      <t>ビ</t>
    </rPh>
    <rPh sb="5" eb="7">
      <t>キサン</t>
    </rPh>
    <rPh sb="11" eb="12">
      <t>ニチ</t>
    </rPh>
    <rPh sb="12" eb="14">
      <t>イナイ</t>
    </rPh>
    <rPh sb="15" eb="17">
      <t>キカン</t>
    </rPh>
    <rPh sb="21" eb="23">
      <t>サンテイ</t>
    </rPh>
    <phoneticPr fontId="2"/>
  </si>
  <si>
    <t>【退居時相談援助加算】</t>
    <rPh sb="1" eb="2">
      <t>タイ</t>
    </rPh>
    <rPh sb="2" eb="3">
      <t>キョ</t>
    </rPh>
    <rPh sb="3" eb="4">
      <t>ジ</t>
    </rPh>
    <rPh sb="4" eb="6">
      <t>ソウダン</t>
    </rPh>
    <rPh sb="6" eb="8">
      <t>エンジョ</t>
    </rPh>
    <rPh sb="8" eb="10">
      <t>カサン</t>
    </rPh>
    <phoneticPr fontId="2"/>
  </si>
  <si>
    <t>【医療連携体制加算】(介護のみ)</t>
    <rPh sb="1" eb="3">
      <t>イリョウ</t>
    </rPh>
    <rPh sb="3" eb="5">
      <t>レンケイ</t>
    </rPh>
    <rPh sb="5" eb="7">
      <t>タイセイ</t>
    </rPh>
    <rPh sb="7" eb="9">
      <t>カサン</t>
    </rPh>
    <rPh sb="11" eb="13">
      <t>カイゴ</t>
    </rPh>
    <phoneticPr fontId="2"/>
  </si>
  <si>
    <t>利用期間が1ヶ月を超える利用者が退居した場合に算定している。</t>
    <rPh sb="0" eb="2">
      <t>リヨウ</t>
    </rPh>
    <rPh sb="2" eb="4">
      <t>キカン</t>
    </rPh>
    <rPh sb="7" eb="8">
      <t>ゲツ</t>
    </rPh>
    <rPh sb="9" eb="10">
      <t>コ</t>
    </rPh>
    <rPh sb="12" eb="15">
      <t>リヨウシャ</t>
    </rPh>
    <rPh sb="16" eb="17">
      <t>タイ</t>
    </rPh>
    <rPh sb="17" eb="18">
      <t>キョ</t>
    </rPh>
    <rPh sb="20" eb="22">
      <t>バアイ</t>
    </rPh>
    <rPh sb="23" eb="25">
      <t>サンテイ</t>
    </rPh>
    <phoneticPr fontId="2"/>
  </si>
  <si>
    <t>退居後の居宅サービス又は地域密着サービスその他の保健医療、福祉サービスについての相談援助を行っている。</t>
    <rPh sb="0" eb="1">
      <t>タイ</t>
    </rPh>
    <rPh sb="1" eb="2">
      <t>キョ</t>
    </rPh>
    <rPh sb="2" eb="3">
      <t>ゴ</t>
    </rPh>
    <rPh sb="4" eb="6">
      <t>キョタク</t>
    </rPh>
    <rPh sb="10" eb="11">
      <t>マタ</t>
    </rPh>
    <rPh sb="12" eb="14">
      <t>チイキ</t>
    </rPh>
    <rPh sb="14" eb="16">
      <t>ミッチャク</t>
    </rPh>
    <rPh sb="22" eb="23">
      <t>ホカ</t>
    </rPh>
    <rPh sb="24" eb="26">
      <t>ホケン</t>
    </rPh>
    <rPh sb="26" eb="28">
      <t>イリョウ</t>
    </rPh>
    <rPh sb="29" eb="31">
      <t>フクシ</t>
    </rPh>
    <rPh sb="40" eb="42">
      <t>ソウダン</t>
    </rPh>
    <rPh sb="42" eb="44">
      <t>エンジョ</t>
    </rPh>
    <rPh sb="45" eb="46">
      <t>オコナ</t>
    </rPh>
    <phoneticPr fontId="2"/>
  </si>
  <si>
    <t>利用者の同意の上、退居日から2週間以内に、市町村等に利用者の介護状況を示す文書及び居宅サービス又は地域密着型サービスに必要な情報を提供している。</t>
    <rPh sb="0" eb="2">
      <t>リヨウ</t>
    </rPh>
    <rPh sb="2" eb="3">
      <t>シャ</t>
    </rPh>
    <rPh sb="4" eb="6">
      <t>ドウイ</t>
    </rPh>
    <rPh sb="7" eb="8">
      <t>ウエ</t>
    </rPh>
    <rPh sb="9" eb="10">
      <t>タイ</t>
    </rPh>
    <rPh sb="10" eb="11">
      <t>キョ</t>
    </rPh>
    <rPh sb="11" eb="12">
      <t>ビ</t>
    </rPh>
    <rPh sb="15" eb="17">
      <t>シュウカン</t>
    </rPh>
    <rPh sb="17" eb="19">
      <t>イナイ</t>
    </rPh>
    <rPh sb="21" eb="25">
      <t>シチョウソントウ</t>
    </rPh>
    <rPh sb="26" eb="28">
      <t>リヨウ</t>
    </rPh>
    <rPh sb="28" eb="29">
      <t>シャ</t>
    </rPh>
    <rPh sb="30" eb="32">
      <t>カイゴ</t>
    </rPh>
    <rPh sb="32" eb="34">
      <t>ジョウキョウ</t>
    </rPh>
    <rPh sb="35" eb="36">
      <t>シメ</t>
    </rPh>
    <rPh sb="37" eb="39">
      <t>ブンショ</t>
    </rPh>
    <rPh sb="39" eb="40">
      <t>オヨ</t>
    </rPh>
    <rPh sb="41" eb="43">
      <t>キョタク</t>
    </rPh>
    <rPh sb="47" eb="48">
      <t>マタ</t>
    </rPh>
    <rPh sb="49" eb="51">
      <t>チイキ</t>
    </rPh>
    <rPh sb="51" eb="54">
      <t>ミッチャクガタ</t>
    </rPh>
    <rPh sb="59" eb="61">
      <t>ヒツヨウ</t>
    </rPh>
    <rPh sb="62" eb="64">
      <t>ジョウホウ</t>
    </rPh>
    <rPh sb="65" eb="67">
      <t>テイキョウ</t>
    </rPh>
    <phoneticPr fontId="2"/>
  </si>
  <si>
    <t>計画作成担当者、介護職員等が協力し、退居者及びその家族等のいずれにも相談援助を行い、当該相談援助を行った日及び内容の要点を記録している。</t>
    <rPh sb="0" eb="2">
      <t>ケイカク</t>
    </rPh>
    <rPh sb="2" eb="4">
      <t>サクセイ</t>
    </rPh>
    <rPh sb="4" eb="7">
      <t>タントウシャ</t>
    </rPh>
    <rPh sb="8" eb="10">
      <t>カイゴ</t>
    </rPh>
    <rPh sb="10" eb="13">
      <t>ショクイントウ</t>
    </rPh>
    <rPh sb="14" eb="16">
      <t>キョウリョク</t>
    </rPh>
    <rPh sb="18" eb="19">
      <t>タイ</t>
    </rPh>
    <rPh sb="19" eb="20">
      <t>キョ</t>
    </rPh>
    <rPh sb="20" eb="21">
      <t>シャ</t>
    </rPh>
    <rPh sb="21" eb="22">
      <t>オヨ</t>
    </rPh>
    <rPh sb="25" eb="28">
      <t>カゾクトウ</t>
    </rPh>
    <rPh sb="34" eb="36">
      <t>ソウダン</t>
    </rPh>
    <rPh sb="36" eb="38">
      <t>エンジョ</t>
    </rPh>
    <rPh sb="39" eb="40">
      <t>オコナ</t>
    </rPh>
    <rPh sb="42" eb="44">
      <t>トウガイ</t>
    </rPh>
    <rPh sb="44" eb="46">
      <t>ソウダン</t>
    </rPh>
    <rPh sb="46" eb="48">
      <t>エンジョ</t>
    </rPh>
    <rPh sb="49" eb="50">
      <t>オコナ</t>
    </rPh>
    <rPh sb="52" eb="53">
      <t>ニチ</t>
    </rPh>
    <rPh sb="53" eb="54">
      <t>オヨ</t>
    </rPh>
    <rPh sb="55" eb="57">
      <t>ナイヨウ</t>
    </rPh>
    <rPh sb="58" eb="59">
      <t>ヨウ</t>
    </rPh>
    <rPh sb="59" eb="60">
      <t>テン</t>
    </rPh>
    <rPh sb="61" eb="63">
      <t>キロク</t>
    </rPh>
    <phoneticPr fontId="2"/>
  </si>
  <si>
    <t>利用者一人につき1回だけ算定している。</t>
    <rPh sb="0" eb="3">
      <t>リヨウシャ</t>
    </rPh>
    <rPh sb="3" eb="5">
      <t>ヒトリ</t>
    </rPh>
    <rPh sb="9" eb="10">
      <t>カイ</t>
    </rPh>
    <rPh sb="12" eb="14">
      <t>サンテイ</t>
    </rPh>
    <phoneticPr fontId="2"/>
  </si>
  <si>
    <t>【認知症専門ケア加算】</t>
    <rPh sb="1" eb="3">
      <t>ニンチ</t>
    </rPh>
    <rPh sb="3" eb="4">
      <t>ショウ</t>
    </rPh>
    <rPh sb="4" eb="6">
      <t>センモン</t>
    </rPh>
    <rPh sb="8" eb="10">
      <t>カサン</t>
    </rPh>
    <phoneticPr fontId="2"/>
  </si>
  <si>
    <t>利用者総数のうち、日常生活に支障をきたす症状又は行動があるため介護を必要とする認知症者（日常生活自立度Ⅲ以上の者）である対象者の割合が５割以上である。</t>
    <rPh sb="0" eb="3">
      <t>リヨウシャ</t>
    </rPh>
    <rPh sb="3" eb="5">
      <t>ソウスウ</t>
    </rPh>
    <rPh sb="9" eb="11">
      <t>ニチジョウ</t>
    </rPh>
    <rPh sb="11" eb="13">
      <t>セイカツ</t>
    </rPh>
    <rPh sb="14" eb="16">
      <t>シショウ</t>
    </rPh>
    <rPh sb="20" eb="22">
      <t>ショウジョウ</t>
    </rPh>
    <rPh sb="22" eb="23">
      <t>マタ</t>
    </rPh>
    <rPh sb="24" eb="26">
      <t>コウドウ</t>
    </rPh>
    <rPh sb="31" eb="33">
      <t>カイゴ</t>
    </rPh>
    <rPh sb="34" eb="36">
      <t>ヒツヨウ</t>
    </rPh>
    <rPh sb="39" eb="41">
      <t>ニンチ</t>
    </rPh>
    <rPh sb="41" eb="42">
      <t>ショウ</t>
    </rPh>
    <rPh sb="42" eb="43">
      <t>シャ</t>
    </rPh>
    <rPh sb="44" eb="46">
      <t>ニチジョウ</t>
    </rPh>
    <rPh sb="46" eb="48">
      <t>セイカツ</t>
    </rPh>
    <rPh sb="48" eb="51">
      <t>ジリツド</t>
    </rPh>
    <rPh sb="52" eb="54">
      <t>イジョウ</t>
    </rPh>
    <rPh sb="55" eb="56">
      <t>モノ</t>
    </rPh>
    <rPh sb="60" eb="62">
      <t>タイショウ</t>
    </rPh>
    <rPh sb="62" eb="63">
      <t>シャ</t>
    </rPh>
    <rPh sb="64" eb="66">
      <t>ワリアイ</t>
    </rPh>
    <rPh sb="68" eb="71">
      <t>ワリイジョウ</t>
    </rPh>
    <phoneticPr fontId="2"/>
  </si>
  <si>
    <t>従業者に対して、認知症ケアに関する留意事項の伝達、又は技術的指導の会議を定期的に実施している。</t>
    <rPh sb="0" eb="3">
      <t>ジュウギョウシャ</t>
    </rPh>
    <rPh sb="4" eb="5">
      <t>タイ</t>
    </rPh>
    <rPh sb="8" eb="11">
      <t>ニンチショウ</t>
    </rPh>
    <rPh sb="14" eb="15">
      <t>カン</t>
    </rPh>
    <rPh sb="17" eb="19">
      <t>リュウイ</t>
    </rPh>
    <rPh sb="19" eb="21">
      <t>ジコウ</t>
    </rPh>
    <rPh sb="22" eb="24">
      <t>デンタツ</t>
    </rPh>
    <rPh sb="25" eb="26">
      <t>マタ</t>
    </rPh>
    <rPh sb="27" eb="30">
      <t>ギジュツテキ</t>
    </rPh>
    <rPh sb="30" eb="32">
      <t>シドウ</t>
    </rPh>
    <rPh sb="33" eb="35">
      <t>カイギ</t>
    </rPh>
    <rPh sb="36" eb="39">
      <t>テイキテキ</t>
    </rPh>
    <rPh sb="40" eb="42">
      <t>ジッシ</t>
    </rPh>
    <phoneticPr fontId="2"/>
  </si>
  <si>
    <t>（Ⅱを算定している場合）…認知症介護実践リーダー研修を上記の基準に加え１名以上配置し、事業所又は施設全体の認知症ケアの指導等を実施している。</t>
    <rPh sb="13" eb="16">
      <t>ニンチショウ</t>
    </rPh>
    <rPh sb="16" eb="18">
      <t>カイゴ</t>
    </rPh>
    <rPh sb="18" eb="20">
      <t>ジッセン</t>
    </rPh>
    <rPh sb="24" eb="26">
      <t>ケンシュウ</t>
    </rPh>
    <phoneticPr fontId="2"/>
  </si>
  <si>
    <t>（Ⅱを算定している場合）…介護職員、看護職員ごとの認知症ケアに関する研修計画の作成及び研修の実施している。</t>
    <phoneticPr fontId="2"/>
  </si>
  <si>
    <t>認知症介護実践リーダー研修の修了者が、対象者の数が２０人未満で１人以上、対象者が２０人以上の場合は、１に対象者が１９を超えて１０又は端数を増すごとに１人を加えた人数を配置し、チームとして専門的な認知症ケアを実施している。</t>
    <rPh sb="0" eb="2">
      <t>ニンチ</t>
    </rPh>
    <rPh sb="2" eb="3">
      <t>ショウ</t>
    </rPh>
    <rPh sb="3" eb="5">
      <t>カイゴ</t>
    </rPh>
    <rPh sb="5" eb="7">
      <t>ジッセン</t>
    </rPh>
    <rPh sb="11" eb="13">
      <t>ケンシュウ</t>
    </rPh>
    <rPh sb="14" eb="17">
      <t>シュウリョウシャ</t>
    </rPh>
    <phoneticPr fontId="2"/>
  </si>
  <si>
    <t>労働保険料の納付を適正に行っている。</t>
    <rPh sb="0" eb="2">
      <t>ロウドウ</t>
    </rPh>
    <rPh sb="2" eb="5">
      <t>ホケンリョウ</t>
    </rPh>
    <rPh sb="6" eb="8">
      <t>ノウフ</t>
    </rPh>
    <rPh sb="9" eb="11">
      <t>テキセイ</t>
    </rPh>
    <rPh sb="12" eb="13">
      <t>オコナ</t>
    </rPh>
    <phoneticPr fontId="7"/>
  </si>
  <si>
    <t>次のａ・ｂ両方に該当している。</t>
    <rPh sb="0" eb="1">
      <t>ツギ</t>
    </rPh>
    <rPh sb="5" eb="7">
      <t>リョウホウ</t>
    </rPh>
    <rPh sb="8" eb="10">
      <t>ガイトウ</t>
    </rPh>
    <phoneticPr fontId="7"/>
  </si>
  <si>
    <t>ａ</t>
    <phoneticPr fontId="7"/>
  </si>
  <si>
    <t>介護職員の任用の際における職責または職務内容等の要件（賃金に関するものを含む。）を定めている。</t>
    <rPh sb="0" eb="2">
      <t>カイゴ</t>
    </rPh>
    <rPh sb="2" eb="4">
      <t>ショクイン</t>
    </rPh>
    <rPh sb="5" eb="7">
      <t>ニンヨウ</t>
    </rPh>
    <rPh sb="8" eb="9">
      <t>サイ</t>
    </rPh>
    <rPh sb="13" eb="15">
      <t>ショクセキ</t>
    </rPh>
    <rPh sb="18" eb="20">
      <t>ショクム</t>
    </rPh>
    <rPh sb="20" eb="22">
      <t>ナイヨウ</t>
    </rPh>
    <rPh sb="22" eb="23">
      <t>トウ</t>
    </rPh>
    <rPh sb="24" eb="26">
      <t>ヨウケン</t>
    </rPh>
    <rPh sb="27" eb="29">
      <t>チンギン</t>
    </rPh>
    <rPh sb="30" eb="31">
      <t>カン</t>
    </rPh>
    <rPh sb="36" eb="37">
      <t>フク</t>
    </rPh>
    <rPh sb="41" eb="42">
      <t>サダ</t>
    </rPh>
    <phoneticPr fontId="7"/>
  </si>
  <si>
    <t>ｂ</t>
    <phoneticPr fontId="7"/>
  </si>
  <si>
    <t>ａについて書面をもって作成し、全ての介護職員に周知している。</t>
    <rPh sb="5" eb="7">
      <t>ショメン</t>
    </rPh>
    <rPh sb="11" eb="13">
      <t>サクセイ</t>
    </rPh>
    <rPh sb="15" eb="16">
      <t>スベ</t>
    </rPh>
    <rPh sb="18" eb="20">
      <t>カイゴ</t>
    </rPh>
    <rPh sb="20" eb="22">
      <t>ショクイン</t>
    </rPh>
    <rPh sb="23" eb="25">
      <t>シュウチ</t>
    </rPh>
    <phoneticPr fontId="7"/>
  </si>
  <si>
    <t>介護職員の資質の向上の支援に関する計画を策定し、当該計画に係る研修の実施または研修の機会を確保している。</t>
    <rPh sb="0" eb="2">
      <t>カイゴ</t>
    </rPh>
    <rPh sb="2" eb="4">
      <t>ショクイン</t>
    </rPh>
    <rPh sb="5" eb="7">
      <t>シシツ</t>
    </rPh>
    <rPh sb="8" eb="10">
      <t>コウジョウ</t>
    </rPh>
    <rPh sb="11" eb="13">
      <t>シエン</t>
    </rPh>
    <rPh sb="14" eb="15">
      <t>カン</t>
    </rPh>
    <rPh sb="17" eb="19">
      <t>ケイカク</t>
    </rPh>
    <rPh sb="20" eb="22">
      <t>サクテイ</t>
    </rPh>
    <rPh sb="24" eb="26">
      <t>トウガイ</t>
    </rPh>
    <rPh sb="26" eb="28">
      <t>ケイカク</t>
    </rPh>
    <rPh sb="29" eb="30">
      <t>カカ</t>
    </rPh>
    <rPh sb="31" eb="33">
      <t>ケンシュウ</t>
    </rPh>
    <rPh sb="34" eb="36">
      <t>ジッシ</t>
    </rPh>
    <rPh sb="39" eb="41">
      <t>ケンシュウ</t>
    </rPh>
    <rPh sb="42" eb="44">
      <t>キカイ</t>
    </rPh>
    <rPh sb="45" eb="47">
      <t>カクホ</t>
    </rPh>
    <phoneticPr fontId="7"/>
  </si>
  <si>
    <t>ａについて、全ての介護職員に周知している。</t>
    <rPh sb="6" eb="7">
      <t>スベ</t>
    </rPh>
    <rPh sb="9" eb="11">
      <t>カイゴ</t>
    </rPh>
    <rPh sb="11" eb="13">
      <t>ショクイン</t>
    </rPh>
    <rPh sb="14" eb="16">
      <t>シュウチ</t>
    </rPh>
    <phoneticPr fontId="7"/>
  </si>
  <si>
    <t>【看取り介護加算】(介護のみ)</t>
    <rPh sb="1" eb="3">
      <t>ミト</t>
    </rPh>
    <rPh sb="4" eb="6">
      <t>カイゴ</t>
    </rPh>
    <rPh sb="6" eb="8">
      <t>カサン</t>
    </rPh>
    <rPh sb="10" eb="12">
      <t>カイゴ</t>
    </rPh>
    <phoneticPr fontId="2"/>
  </si>
  <si>
    <t>【定員超過減算】</t>
    <rPh sb="1" eb="3">
      <t>テイイン</t>
    </rPh>
    <rPh sb="3" eb="5">
      <t>チョウカ</t>
    </rPh>
    <rPh sb="5" eb="7">
      <t>ゲンサン</t>
    </rPh>
    <phoneticPr fontId="2"/>
  </si>
  <si>
    <t>月平均の利用者数が、運営規程に定められている利用定員を超えた場合、所定単位数を減算している。</t>
    <rPh sb="0" eb="1">
      <t>ツキ</t>
    </rPh>
    <rPh sb="1" eb="3">
      <t>ヘイキン</t>
    </rPh>
    <rPh sb="4" eb="8">
      <t>リヨウシャスウ</t>
    </rPh>
    <rPh sb="10" eb="12">
      <t>ウンエイ</t>
    </rPh>
    <rPh sb="12" eb="14">
      <t>キテイ</t>
    </rPh>
    <rPh sb="15" eb="16">
      <t>サダ</t>
    </rPh>
    <rPh sb="22" eb="26">
      <t>リヨウテイイン</t>
    </rPh>
    <rPh sb="27" eb="28">
      <t>コ</t>
    </rPh>
    <rPh sb="30" eb="32">
      <t>バアイ</t>
    </rPh>
    <rPh sb="33" eb="38">
      <t>ショテイタンイスウ</t>
    </rPh>
    <rPh sb="39" eb="41">
      <t>ゲンサン</t>
    </rPh>
    <phoneticPr fontId="2"/>
  </si>
  <si>
    <t>減算を要する場合は、市に届出している。</t>
    <rPh sb="0" eb="2">
      <t>ゲンサン</t>
    </rPh>
    <rPh sb="3" eb="4">
      <t>ヨウ</t>
    </rPh>
    <rPh sb="6" eb="8">
      <t>バアイ</t>
    </rPh>
    <rPh sb="10" eb="11">
      <t>シ</t>
    </rPh>
    <rPh sb="12" eb="14">
      <t>トドケデ</t>
    </rPh>
    <phoneticPr fontId="2"/>
  </si>
  <si>
    <t>人員基準に定める員数の看護職員、介護職員の配置がない状態でサービス提供をした場合、所定単位数を減算している。</t>
    <rPh sb="0" eb="2">
      <t>ジンイン</t>
    </rPh>
    <rPh sb="2" eb="4">
      <t>キジュン</t>
    </rPh>
    <rPh sb="5" eb="6">
      <t>サダ</t>
    </rPh>
    <rPh sb="8" eb="10">
      <t>インズウ</t>
    </rPh>
    <rPh sb="11" eb="13">
      <t>カンゴ</t>
    </rPh>
    <rPh sb="13" eb="15">
      <t>ショクイン</t>
    </rPh>
    <rPh sb="16" eb="18">
      <t>カイゴ</t>
    </rPh>
    <rPh sb="18" eb="20">
      <t>ショクイン</t>
    </rPh>
    <rPh sb="21" eb="23">
      <t>ハイチ</t>
    </rPh>
    <rPh sb="26" eb="28">
      <t>ジョウタイ</t>
    </rPh>
    <rPh sb="33" eb="35">
      <t>テイキョウ</t>
    </rPh>
    <rPh sb="38" eb="40">
      <t>バアイ</t>
    </rPh>
    <rPh sb="41" eb="43">
      <t>ショテイ</t>
    </rPh>
    <rPh sb="43" eb="46">
      <t>タンイスウ</t>
    </rPh>
    <rPh sb="47" eb="49">
      <t>ゲンザン</t>
    </rPh>
    <phoneticPr fontId="2"/>
  </si>
  <si>
    <t>　人員・設備に関する報告</t>
    <rPh sb="1" eb="3">
      <t>ジンイン</t>
    </rPh>
    <rPh sb="4" eb="6">
      <t>セツビ</t>
    </rPh>
    <rPh sb="7" eb="8">
      <t>カン</t>
    </rPh>
    <rPh sb="10" eb="12">
      <t>ホウコク</t>
    </rPh>
    <phoneticPr fontId="2"/>
  </si>
  <si>
    <t xml:space="preserve"> </t>
    <phoneticPr fontId="2"/>
  </si>
  <si>
    <t>１２　介護等</t>
    <rPh sb="3" eb="5">
      <t>カイゴ</t>
    </rPh>
    <rPh sb="5" eb="6">
      <t>トウ</t>
    </rPh>
    <phoneticPr fontId="2"/>
  </si>
  <si>
    <t>１３　社会生活上の便宜の提供等</t>
    <rPh sb="3" eb="5">
      <t>シャカイ</t>
    </rPh>
    <rPh sb="5" eb="7">
      <t>セイカツ</t>
    </rPh>
    <rPh sb="7" eb="8">
      <t>ウエ</t>
    </rPh>
    <rPh sb="9" eb="11">
      <t>ベンギ</t>
    </rPh>
    <rPh sb="12" eb="14">
      <t>テイキョウ</t>
    </rPh>
    <rPh sb="14" eb="15">
      <t>トウ</t>
    </rPh>
    <phoneticPr fontId="2"/>
  </si>
  <si>
    <t>１４　利用者に関する市町村への通知</t>
    <rPh sb="3" eb="6">
      <t>リヨウシャ</t>
    </rPh>
    <rPh sb="7" eb="8">
      <t>カン</t>
    </rPh>
    <rPh sb="10" eb="13">
      <t>シチョウソン</t>
    </rPh>
    <rPh sb="15" eb="17">
      <t>ツウチ</t>
    </rPh>
    <phoneticPr fontId="2"/>
  </si>
  <si>
    <t>１５　緊急時の対応</t>
    <rPh sb="3" eb="6">
      <t>キンキュウジ</t>
    </rPh>
    <rPh sb="7" eb="9">
      <t>タイオウ</t>
    </rPh>
    <phoneticPr fontId="2"/>
  </si>
  <si>
    <t>１７　管理者による管理</t>
    <rPh sb="3" eb="6">
      <t>カンリシャ</t>
    </rPh>
    <rPh sb="9" eb="11">
      <t>カンリ</t>
    </rPh>
    <phoneticPr fontId="2"/>
  </si>
  <si>
    <t>１８　運営規程</t>
    <rPh sb="3" eb="5">
      <t>ウンエイ</t>
    </rPh>
    <rPh sb="5" eb="7">
      <t>キテイ</t>
    </rPh>
    <phoneticPr fontId="2"/>
  </si>
  <si>
    <t>１９　勤務体制の確保</t>
    <rPh sb="3" eb="5">
      <t>キンム</t>
    </rPh>
    <rPh sb="5" eb="7">
      <t>タイセイ</t>
    </rPh>
    <rPh sb="8" eb="10">
      <t>カクホ</t>
    </rPh>
    <phoneticPr fontId="2"/>
  </si>
  <si>
    <t>排せつに関する支援をどのように図っていますか？</t>
    <rPh sb="0" eb="1">
      <t>ハイ</t>
    </rPh>
    <rPh sb="4" eb="5">
      <t>カン</t>
    </rPh>
    <rPh sb="7" eb="9">
      <t>シエン</t>
    </rPh>
    <rPh sb="15" eb="16">
      <t>ハカ</t>
    </rPh>
    <phoneticPr fontId="2"/>
  </si>
  <si>
    <t>入浴に関する支援をどのように図っていますか？</t>
    <rPh sb="0" eb="2">
      <t>ニュウヨク</t>
    </rPh>
    <rPh sb="3" eb="4">
      <t>カン</t>
    </rPh>
    <rPh sb="6" eb="8">
      <t>シエン</t>
    </rPh>
    <rPh sb="14" eb="15">
      <t>ズ</t>
    </rPh>
    <phoneticPr fontId="2"/>
  </si>
  <si>
    <t>服薬に関する支援をどのように図っていますか？</t>
    <rPh sb="0" eb="2">
      <t>フクヤク</t>
    </rPh>
    <rPh sb="3" eb="4">
      <t>カン</t>
    </rPh>
    <rPh sb="6" eb="8">
      <t>シエン</t>
    </rPh>
    <rPh sb="14" eb="15">
      <t>ズ</t>
    </rPh>
    <phoneticPr fontId="2"/>
  </si>
  <si>
    <t>利用者が外出を希望した場合、どのように対応していますか？</t>
    <rPh sb="0" eb="3">
      <t>リヨウシャ</t>
    </rPh>
    <rPh sb="4" eb="6">
      <t>ガイシュツ</t>
    </rPh>
    <rPh sb="7" eb="9">
      <t>キボウ</t>
    </rPh>
    <rPh sb="11" eb="13">
      <t>バアイ</t>
    </rPh>
    <rPh sb="19" eb="21">
      <t>タイオウ</t>
    </rPh>
    <phoneticPr fontId="2"/>
  </si>
  <si>
    <t>利用者が着用する服をどのように選んでいますか？</t>
    <rPh sb="0" eb="3">
      <t>リヨウシャ</t>
    </rPh>
    <rPh sb="4" eb="6">
      <t>チャクヨウ</t>
    </rPh>
    <rPh sb="8" eb="9">
      <t>フク</t>
    </rPh>
    <rPh sb="15" eb="16">
      <t>エラ</t>
    </rPh>
    <phoneticPr fontId="2"/>
  </si>
  <si>
    <t>起床時の利用者へのケアで心がけていることはありますか？</t>
    <rPh sb="0" eb="3">
      <t>キショウジ</t>
    </rPh>
    <rPh sb="4" eb="7">
      <t>リヨウシャ</t>
    </rPh>
    <rPh sb="12" eb="13">
      <t>ココロ</t>
    </rPh>
    <phoneticPr fontId="2"/>
  </si>
  <si>
    <t>事業所のある地区の広域避難施設を把握している。また、緊急時の避難施設への経路は安全が確保されているか、検証している。</t>
    <rPh sb="0" eb="3">
      <t>ジギョウショ</t>
    </rPh>
    <rPh sb="6" eb="8">
      <t>チク</t>
    </rPh>
    <rPh sb="9" eb="11">
      <t>コウイキ</t>
    </rPh>
    <rPh sb="11" eb="13">
      <t>ヒナン</t>
    </rPh>
    <rPh sb="13" eb="15">
      <t>シセツ</t>
    </rPh>
    <rPh sb="16" eb="18">
      <t>ハアク</t>
    </rPh>
    <rPh sb="26" eb="29">
      <t>キンキュウジ</t>
    </rPh>
    <rPh sb="30" eb="32">
      <t>ヒナン</t>
    </rPh>
    <rPh sb="32" eb="34">
      <t>シセツ</t>
    </rPh>
    <rPh sb="36" eb="38">
      <t>ケイロ</t>
    </rPh>
    <rPh sb="39" eb="41">
      <t>アンゼン</t>
    </rPh>
    <rPh sb="42" eb="44">
      <t>カクホ</t>
    </rPh>
    <rPh sb="51" eb="53">
      <t>ケンショウ</t>
    </rPh>
    <phoneticPr fontId="2"/>
  </si>
  <si>
    <t>利用者全員から個人情報使用同意書等で利用者等やその家族の個人情報をサービス担当者会議等で使用することについて同意を得ている。</t>
    <rPh sb="0" eb="3">
      <t>リヨウシャ</t>
    </rPh>
    <rPh sb="3" eb="5">
      <t>ゼンイン</t>
    </rPh>
    <rPh sb="7" eb="9">
      <t>コジン</t>
    </rPh>
    <rPh sb="9" eb="11">
      <t>ジョウホウ</t>
    </rPh>
    <rPh sb="11" eb="13">
      <t>シヨウ</t>
    </rPh>
    <rPh sb="13" eb="16">
      <t>ドウイショ</t>
    </rPh>
    <rPh sb="16" eb="17">
      <t>トウ</t>
    </rPh>
    <rPh sb="18" eb="21">
      <t>リヨウシャ</t>
    </rPh>
    <rPh sb="21" eb="22">
      <t>トウ</t>
    </rPh>
    <rPh sb="25" eb="27">
      <t>カゾク</t>
    </rPh>
    <rPh sb="28" eb="30">
      <t>コジン</t>
    </rPh>
    <rPh sb="30" eb="32">
      <t>ジョウホウ</t>
    </rPh>
    <rPh sb="37" eb="40">
      <t>タントウシャ</t>
    </rPh>
    <rPh sb="40" eb="42">
      <t>カイギ</t>
    </rPh>
    <rPh sb="42" eb="43">
      <t>トウ</t>
    </rPh>
    <rPh sb="44" eb="46">
      <t>シヨウ</t>
    </rPh>
    <rPh sb="54" eb="56">
      <t>ドウイ</t>
    </rPh>
    <rPh sb="57" eb="58">
      <t>エ</t>
    </rPh>
    <phoneticPr fontId="2"/>
  </si>
  <si>
    <t>４　減算について</t>
    <rPh sb="2" eb="4">
      <t>ゲンサン</t>
    </rPh>
    <phoneticPr fontId="2"/>
  </si>
  <si>
    <t>４で答えた時間数×１＝</t>
    <rPh sb="2" eb="3">
      <t>コタ</t>
    </rPh>
    <rPh sb="5" eb="7">
      <t>ジカン</t>
    </rPh>
    <rPh sb="7" eb="8">
      <t>スウ</t>
    </rPh>
    <phoneticPr fontId="2"/>
  </si>
  <si>
    <t>４で答えた時間数×２＝</t>
    <rPh sb="2" eb="3">
      <t>コタ</t>
    </rPh>
    <rPh sb="5" eb="7">
      <t>ジカン</t>
    </rPh>
    <rPh sb="7" eb="8">
      <t>スウ</t>
    </rPh>
    <phoneticPr fontId="2"/>
  </si>
  <si>
    <t>４で答えた時間数×３＝</t>
    <rPh sb="2" eb="3">
      <t>コタ</t>
    </rPh>
    <rPh sb="5" eb="7">
      <t>ジカン</t>
    </rPh>
    <rPh sb="7" eb="8">
      <t>スウ</t>
    </rPh>
    <phoneticPr fontId="2"/>
  </si>
  <si>
    <t>【若年性認知症利用者受入加算】</t>
    <rPh sb="1" eb="4">
      <t>ジャクネンセイ</t>
    </rPh>
    <rPh sb="4" eb="6">
      <t>ニンチ</t>
    </rPh>
    <rPh sb="6" eb="7">
      <t>ショウ</t>
    </rPh>
    <rPh sb="7" eb="10">
      <t>リヨウシャ</t>
    </rPh>
    <rPh sb="10" eb="12">
      <t>ウケイレ</t>
    </rPh>
    <rPh sb="12" eb="14">
      <t>カサン</t>
    </rPh>
    <phoneticPr fontId="2"/>
  </si>
  <si>
    <t>施設に入居していない月でも自己負担の請求をされることがあることについて、利用者が退去する際に、利用者側に説明し文書にて同意を得ている。</t>
    <rPh sb="0" eb="2">
      <t>シセツ</t>
    </rPh>
    <rPh sb="3" eb="5">
      <t>ニュウキョ</t>
    </rPh>
    <rPh sb="10" eb="11">
      <t>ツキ</t>
    </rPh>
    <rPh sb="13" eb="15">
      <t>ジコ</t>
    </rPh>
    <rPh sb="15" eb="17">
      <t>フタン</t>
    </rPh>
    <rPh sb="18" eb="20">
      <t>セイキュウ</t>
    </rPh>
    <rPh sb="36" eb="39">
      <t>リヨウシャ</t>
    </rPh>
    <rPh sb="40" eb="42">
      <t>タイキョ</t>
    </rPh>
    <rPh sb="44" eb="45">
      <t>サイ</t>
    </rPh>
    <rPh sb="47" eb="50">
      <t>リヨウシャ</t>
    </rPh>
    <rPh sb="50" eb="51">
      <t>ガワ</t>
    </rPh>
    <rPh sb="52" eb="54">
      <t>セツメイ</t>
    </rPh>
    <rPh sb="55" eb="57">
      <t>ブンショ</t>
    </rPh>
    <rPh sb="59" eb="61">
      <t>ドウイ</t>
    </rPh>
    <rPh sb="62" eb="63">
      <t>エ</t>
    </rPh>
    <phoneticPr fontId="2"/>
  </si>
  <si>
    <t>【夜勤の勤務条件を満たさない場合の減算】</t>
    <rPh sb="1" eb="3">
      <t>ヤキン</t>
    </rPh>
    <rPh sb="4" eb="6">
      <t>キンム</t>
    </rPh>
    <rPh sb="6" eb="8">
      <t>ジョウケン</t>
    </rPh>
    <rPh sb="9" eb="10">
      <t>ミ</t>
    </rPh>
    <rPh sb="14" eb="16">
      <t>バアイ</t>
    </rPh>
    <rPh sb="17" eb="19">
      <t>ゲンサン</t>
    </rPh>
    <phoneticPr fontId="2"/>
  </si>
  <si>
    <t>夜勤を行う職員の勤務条件に関する基準を満たさない場合は、所定単位数を減算している。</t>
    <rPh sb="0" eb="2">
      <t>ヤキン</t>
    </rPh>
    <rPh sb="3" eb="4">
      <t>オコナ</t>
    </rPh>
    <rPh sb="5" eb="7">
      <t>ショクイン</t>
    </rPh>
    <rPh sb="8" eb="12">
      <t>キンムジョウケン</t>
    </rPh>
    <rPh sb="13" eb="14">
      <t>カン</t>
    </rPh>
    <rPh sb="16" eb="18">
      <t>キジュン</t>
    </rPh>
    <rPh sb="19" eb="20">
      <t>ミ</t>
    </rPh>
    <rPh sb="24" eb="26">
      <t>バアイ</t>
    </rPh>
    <rPh sb="28" eb="33">
      <t>ショテイタンイスウ</t>
    </rPh>
    <rPh sb="34" eb="36">
      <t>ゲンサン</t>
    </rPh>
    <phoneticPr fontId="2"/>
  </si>
  <si>
    <t>【認知症行動・心理症状緊急対応加算（短期利用認知症対応型共同生活介護のみ）】</t>
  </si>
  <si>
    <t>認知症の行動・心理症状が認められるため、在宅での生活が困難であり、緊急に短期利用認知症対応型共同生活介護を利用することが必要であると医師が判断した者に対して、利用者又は家族の同意の上でサービスを行っている。</t>
    <phoneticPr fontId="2"/>
  </si>
  <si>
    <t>利用開始日から起算して７日を限度として算定している。</t>
    <phoneticPr fontId="2"/>
  </si>
  <si>
    <t>次に掲げる者が、直接、短期利用認知症対応型共同生活介護の利用を開始した場合には算定していない。
ａ　病院又は診療所に入院中の者
ｂ　介護保険施設又は地域密着型介護老人福祉施設に入院中又は利用中の者
ｃ　認知症対応型共同生活介護、地域密着型特定施設入居者生活介護、
　　特定施設入居者生活介護、短期入所生活介護、短期入所療養介護、
　　短期利用認知症対応型共同生活介護、短期利用特定施設入居者生活介護及び
　　地域密着型短期利用特定施設入居者生活介護を利用中の者</t>
    <phoneticPr fontId="2"/>
  </si>
  <si>
    <t>医師が判断した当該日またはその次の日に利用を開始している。</t>
    <phoneticPr fontId="2"/>
  </si>
  <si>
    <t>市に届出をした上で算定している。</t>
    <phoneticPr fontId="2"/>
  </si>
  <si>
    <t>【入居者の入退院支援の取組】</t>
    <rPh sb="1" eb="4">
      <t>ニュウキョシャ</t>
    </rPh>
    <rPh sb="5" eb="8">
      <t>ニュウタイイン</t>
    </rPh>
    <rPh sb="8" eb="10">
      <t>シエン</t>
    </rPh>
    <rPh sb="11" eb="13">
      <t>トリクミ</t>
    </rPh>
    <phoneticPr fontId="2"/>
  </si>
  <si>
    <t>入居者が、入院する必要が生じた場合であって、入院後３月以内に退院することが明らかに見込まれるときは、その者及びその家族の希望等を勘案し、必要に応じて適切な便宜を供与するとともに、やむを得ない事情がある場合を除き、退院後再び当該事業所に円滑に入居できる体制を確保している。</t>
    <phoneticPr fontId="2"/>
  </si>
  <si>
    <t xml:space="preserve">  短期利用認知症対応型共同生活介護を利用していた者が日を空けることなく引き続き当該事業所に入居した場合、短期利用認知症対応型共同生活介護の利用日数を３０日から控除した日数に限り算定している。</t>
    <phoneticPr fontId="2"/>
  </si>
  <si>
    <t>喀痰吸引を実施している状態</t>
    <phoneticPr fontId="7"/>
  </si>
  <si>
    <t>加算算定中は、各月における目標の達成度合いにつき、利用者及び理学療法士等に報告し、必要に応じて利用者の意向を確認し、当該理学療法士等から必要な助言を得た上で、利用者のＡＤＬ及びＩＡＤＬの改善状況及び達成目標を踏まえた適切な対応を行っている。</t>
    <phoneticPr fontId="2"/>
  </si>
  <si>
    <t>【口腔衛生管理体制加算】</t>
    <rPh sb="1" eb="3">
      <t>コウクウ</t>
    </rPh>
    <rPh sb="3" eb="5">
      <t>エイセイ</t>
    </rPh>
    <rPh sb="5" eb="7">
      <t>カンリ</t>
    </rPh>
    <rPh sb="7" eb="9">
      <t>タイセイ</t>
    </rPh>
    <rPh sb="9" eb="11">
      <t>カサン</t>
    </rPh>
    <phoneticPr fontId="2"/>
  </si>
  <si>
    <t>歯科医師又は歯科医師の指示を受けた歯科衛生士が、介護職員に対する口腔ケアに係る技術的助言及び指導を月１回以上行っている。</t>
    <phoneticPr fontId="2"/>
  </si>
  <si>
    <t>口腔ケア・マネジメント計画に、次の事項が記載されている。
　①　当該施設において入所者の口腔ケアを推進するための課題
　②　当該施設における目標
　③　具体的方策
　④　留意事項
　⑤　当該施設と歯科医療機関との連携の状況
　⑥　歯科医師からの指示内容の要点
　⑦　その他必要と思われる事項</t>
    <phoneticPr fontId="2"/>
  </si>
  <si>
    <t>介護職員に対する口腔ケアについての技術的助言及び指導または利用者の口腔ケア・マネジメントの計画に関する技術的助言及び指導は、歯科訪問診療または訪問歯科衛生指導の実施時間以外の時間帯に行っている。</t>
    <phoneticPr fontId="2"/>
  </si>
  <si>
    <t>【身体的拘束廃止未実施減算】</t>
    <rPh sb="1" eb="4">
      <t>シンタイテキ</t>
    </rPh>
    <rPh sb="4" eb="6">
      <t>コウソク</t>
    </rPh>
    <rPh sb="6" eb="8">
      <t>ハイシ</t>
    </rPh>
    <rPh sb="8" eb="11">
      <t>ミジッシ</t>
    </rPh>
    <rPh sb="11" eb="13">
      <t>ゲンサン</t>
    </rPh>
    <phoneticPr fontId="2"/>
  </si>
  <si>
    <t>事業所において歯科医師または歯科医師の指示を受けた歯科衛生士の技術的助言及び指導に基づき、利用者の口腔ケア・マネジメントに関する計画が作成されている。</t>
    <rPh sb="61" eb="62">
      <t>カン</t>
    </rPh>
    <phoneticPr fontId="2"/>
  </si>
  <si>
    <t>サービス提供に当たっては、当該入所者または他の入所者等の生命または身体を保護するため緊急やむを得ない場合を除き、身体的拘束その他、利用者の行動を制限しないようにしている。</t>
    <rPh sb="4" eb="6">
      <t>テイキョウ</t>
    </rPh>
    <rPh sb="7" eb="8">
      <t>ア</t>
    </rPh>
    <rPh sb="13" eb="15">
      <t>トウガイ</t>
    </rPh>
    <rPh sb="15" eb="18">
      <t>ニュウショシャ</t>
    </rPh>
    <rPh sb="21" eb="22">
      <t>タ</t>
    </rPh>
    <rPh sb="23" eb="26">
      <t>ニュウショシャ</t>
    </rPh>
    <rPh sb="26" eb="27">
      <t>トウ</t>
    </rPh>
    <rPh sb="28" eb="30">
      <t>セイメイ</t>
    </rPh>
    <rPh sb="33" eb="35">
      <t>シンタイ</t>
    </rPh>
    <rPh sb="36" eb="38">
      <t>ホゴ</t>
    </rPh>
    <rPh sb="42" eb="44">
      <t>キンキュウ</t>
    </rPh>
    <rPh sb="47" eb="48">
      <t>エ</t>
    </rPh>
    <rPh sb="50" eb="52">
      <t>バアイ</t>
    </rPh>
    <rPh sb="53" eb="54">
      <t>ノゾ</t>
    </rPh>
    <rPh sb="56" eb="59">
      <t>シンタイテキ</t>
    </rPh>
    <rPh sb="59" eb="61">
      <t>コウソク</t>
    </rPh>
    <rPh sb="63" eb="64">
      <t>タ</t>
    </rPh>
    <rPh sb="65" eb="68">
      <t>リヨウシャ</t>
    </rPh>
    <rPh sb="69" eb="71">
      <t>コウドウ</t>
    </rPh>
    <rPh sb="72" eb="74">
      <t>セイゲン</t>
    </rPh>
    <phoneticPr fontId="2"/>
  </si>
  <si>
    <t>身体的拘束適正化検討委員会を３月に1回以上開催するとともに、その結果について介護従業者その他の従業者に周知徹底を図っている。</t>
    <phoneticPr fontId="2"/>
  </si>
  <si>
    <t>身体的拘束等の適正化のための指針を整備している。</t>
    <phoneticPr fontId="2"/>
  </si>
  <si>
    <t>介護従業者その他の従業者に対し、身体的拘束等の適正化のための研修を定期的（年２回以上）に実施している。</t>
    <phoneticPr fontId="2"/>
  </si>
  <si>
    <t>身体的拘束の必要がなくなった場合、すみやかに拘束を解除している。</t>
    <phoneticPr fontId="2"/>
  </si>
  <si>
    <t>認知症対応型共同生活介護・介護予防認知症対応型共同生活介護</t>
    <rPh sb="0" eb="2">
      <t>ニンチ</t>
    </rPh>
    <rPh sb="2" eb="3">
      <t>ショウ</t>
    </rPh>
    <rPh sb="3" eb="6">
      <t>タイオウガタ</t>
    </rPh>
    <rPh sb="6" eb="8">
      <t>キョウドウ</t>
    </rPh>
    <rPh sb="8" eb="10">
      <t>セイカツ</t>
    </rPh>
    <rPh sb="10" eb="12">
      <t>カイゴ</t>
    </rPh>
    <rPh sb="13" eb="15">
      <t>カイゴ</t>
    </rPh>
    <rPh sb="15" eb="17">
      <t>ヨボウ</t>
    </rPh>
    <rPh sb="17" eb="20">
      <t>ニンチショウ</t>
    </rPh>
    <rPh sb="20" eb="23">
      <t>タイオウガタ</t>
    </rPh>
    <rPh sb="23" eb="25">
      <t>キョウドウ</t>
    </rPh>
    <rPh sb="25" eb="27">
      <t>セイカツ</t>
    </rPh>
    <rPh sb="27" eb="29">
      <t>カイゴ</t>
    </rPh>
    <phoneticPr fontId="2"/>
  </si>
  <si>
    <t>点検日</t>
    <rPh sb="0" eb="2">
      <t>テンケン</t>
    </rPh>
    <rPh sb="2" eb="3">
      <t>ビ</t>
    </rPh>
    <phoneticPr fontId="2"/>
  </si>
  <si>
    <t>　　　　　年　　月　　日</t>
    <rPh sb="5" eb="6">
      <t>ネン</t>
    </rPh>
    <rPh sb="8" eb="9">
      <t>ツキ</t>
    </rPh>
    <rPh sb="11" eb="12">
      <t>ニチ</t>
    </rPh>
    <phoneticPr fontId="2"/>
  </si>
  <si>
    <t>点検者（職・氏名）※原則として管理者が行ってください。</t>
    <rPh sb="0" eb="2">
      <t>テンケン</t>
    </rPh>
    <rPh sb="2" eb="3">
      <t>シャ</t>
    </rPh>
    <rPh sb="4" eb="5">
      <t>ショク</t>
    </rPh>
    <rPh sb="6" eb="8">
      <t>シメイ</t>
    </rPh>
    <rPh sb="10" eb="12">
      <t>ゲンソク</t>
    </rPh>
    <rPh sb="15" eb="18">
      <t>カンリシャ</t>
    </rPh>
    <rPh sb="19" eb="20">
      <t>オコナ</t>
    </rPh>
    <phoneticPr fontId="2"/>
  </si>
  <si>
    <t>　　　　年　　　　月　　　　日</t>
    <rPh sb="4" eb="5">
      <t>ネン</t>
    </rPh>
    <rPh sb="9" eb="10">
      <t>ツキ</t>
    </rPh>
    <rPh sb="14" eb="15">
      <t>ヒ</t>
    </rPh>
    <phoneticPr fontId="2"/>
  </si>
  <si>
    <t>利用者の死亡以外で利用者が退去した事例について、具体的に記入してください。(平成31年４月以降)</t>
    <rPh sb="0" eb="3">
      <t>リヨウシャ</t>
    </rPh>
    <rPh sb="4" eb="6">
      <t>シボウ</t>
    </rPh>
    <rPh sb="6" eb="8">
      <t>イガイ</t>
    </rPh>
    <rPh sb="9" eb="12">
      <t>リヨウシャ</t>
    </rPh>
    <rPh sb="13" eb="15">
      <t>タイキョ</t>
    </rPh>
    <rPh sb="17" eb="19">
      <t>ジレイ</t>
    </rPh>
    <rPh sb="24" eb="27">
      <t>グタイテキ</t>
    </rPh>
    <rPh sb="28" eb="30">
      <t>キニュウ</t>
    </rPh>
    <rPh sb="38" eb="40">
      <t>ヘイセイ</t>
    </rPh>
    <rPh sb="42" eb="43">
      <t>ネン</t>
    </rPh>
    <rPh sb="44" eb="45">
      <t>ツキ</t>
    </rPh>
    <rPh sb="45" eb="47">
      <t>イコウ</t>
    </rPh>
    <phoneticPr fontId="2"/>
  </si>
  <si>
    <t>　〇人員基準、設備基準、運営基準などの基準は、適正なサービスを提供するという目的を達成するために必要となる基準です。この基準を満たせない場合には、地域密着型サービス等の指定や更新が受けられなくなる場合があります。保険者は、この基準に違反していることが明らかな場合に基準を遵守するよう勧告を行い、この勧告に従わない場合には事業所名等を公表し、勧告に従うよう命令することになります。命令に従わない場合には、指定を取り消しすることがあります。</t>
    <rPh sb="2" eb="4">
      <t>ジンイン</t>
    </rPh>
    <rPh sb="4" eb="6">
      <t>キジュン</t>
    </rPh>
    <rPh sb="7" eb="9">
      <t>セツビ</t>
    </rPh>
    <rPh sb="9" eb="11">
      <t>キジュン</t>
    </rPh>
    <rPh sb="12" eb="14">
      <t>ウンエイ</t>
    </rPh>
    <rPh sb="14" eb="16">
      <t>キジュン</t>
    </rPh>
    <rPh sb="19" eb="21">
      <t>キジュン</t>
    </rPh>
    <rPh sb="23" eb="25">
      <t>テキセイ</t>
    </rPh>
    <rPh sb="31" eb="33">
      <t>テイキョウ</t>
    </rPh>
    <rPh sb="38" eb="40">
      <t>モクテキ</t>
    </rPh>
    <rPh sb="41" eb="43">
      <t>タッセイ</t>
    </rPh>
    <rPh sb="48" eb="50">
      <t>ヒツヨウ</t>
    </rPh>
    <rPh sb="53" eb="55">
      <t>キジュン</t>
    </rPh>
    <rPh sb="60" eb="62">
      <t>キジュン</t>
    </rPh>
    <rPh sb="63" eb="64">
      <t>ミ</t>
    </rPh>
    <rPh sb="68" eb="70">
      <t>バアイ</t>
    </rPh>
    <rPh sb="73" eb="75">
      <t>チイキ</t>
    </rPh>
    <rPh sb="75" eb="77">
      <t>ミッチャク</t>
    </rPh>
    <rPh sb="77" eb="78">
      <t>ガタ</t>
    </rPh>
    <rPh sb="82" eb="83">
      <t>トウ</t>
    </rPh>
    <rPh sb="84" eb="86">
      <t>シテイ</t>
    </rPh>
    <rPh sb="87" eb="89">
      <t>コウシン</t>
    </rPh>
    <rPh sb="90" eb="91">
      <t>ウ</t>
    </rPh>
    <rPh sb="98" eb="100">
      <t>バアイ</t>
    </rPh>
    <rPh sb="106" eb="109">
      <t>ホケンシャ</t>
    </rPh>
    <rPh sb="113" eb="115">
      <t>キジュン</t>
    </rPh>
    <rPh sb="116" eb="118">
      <t>イハン</t>
    </rPh>
    <rPh sb="125" eb="126">
      <t>アキ</t>
    </rPh>
    <rPh sb="129" eb="131">
      <t>バアイ</t>
    </rPh>
    <rPh sb="132" eb="134">
      <t>キジュン</t>
    </rPh>
    <rPh sb="135" eb="137">
      <t>ジュンシュ</t>
    </rPh>
    <rPh sb="141" eb="143">
      <t>カンコク</t>
    </rPh>
    <rPh sb="144" eb="145">
      <t>オコナ</t>
    </rPh>
    <rPh sb="149" eb="151">
      <t>カンコク</t>
    </rPh>
    <rPh sb="152" eb="153">
      <t>シタガ</t>
    </rPh>
    <rPh sb="156" eb="158">
      <t>バアイ</t>
    </rPh>
    <rPh sb="160" eb="163">
      <t>ジギョウショ</t>
    </rPh>
    <rPh sb="163" eb="164">
      <t>ナ</t>
    </rPh>
    <rPh sb="164" eb="165">
      <t>トウ</t>
    </rPh>
    <rPh sb="166" eb="168">
      <t>コウヒョウ</t>
    </rPh>
    <rPh sb="170" eb="172">
      <t>カンコク</t>
    </rPh>
    <rPh sb="173" eb="174">
      <t>シタガ</t>
    </rPh>
    <rPh sb="177" eb="179">
      <t>メイレイ</t>
    </rPh>
    <rPh sb="189" eb="191">
      <t>メイレイ</t>
    </rPh>
    <rPh sb="192" eb="193">
      <t>シタガ</t>
    </rPh>
    <rPh sb="196" eb="198">
      <t>バアイ</t>
    </rPh>
    <rPh sb="201" eb="203">
      <t>シテイ</t>
    </rPh>
    <rPh sb="204" eb="205">
      <t>ト</t>
    </rPh>
    <rPh sb="206" eb="207">
      <t>ケ</t>
    </rPh>
    <phoneticPr fontId="2"/>
  </si>
  <si>
    <t>　〇このチェックシートは定期的に事業所で点検し、出来ていない基準については必ず対応し適正なサービス提供ができるよう対応してください。</t>
    <rPh sb="12" eb="15">
      <t>テイキテキ</t>
    </rPh>
    <rPh sb="16" eb="19">
      <t>ジギョウショ</t>
    </rPh>
    <rPh sb="20" eb="22">
      <t>テンケン</t>
    </rPh>
    <rPh sb="24" eb="26">
      <t>デキ</t>
    </rPh>
    <rPh sb="30" eb="32">
      <t>キジュン</t>
    </rPh>
    <rPh sb="37" eb="38">
      <t>カナラ</t>
    </rPh>
    <rPh sb="39" eb="41">
      <t>タイオウ</t>
    </rPh>
    <rPh sb="42" eb="44">
      <t>テキセイ</t>
    </rPh>
    <rPh sb="49" eb="51">
      <t>テイキョウ</t>
    </rPh>
    <rPh sb="57" eb="59">
      <t>タイオウ</t>
    </rPh>
    <phoneticPr fontId="2"/>
  </si>
  <si>
    <t>従業者に対し、業務継続計画について周知するとともに、必要な研修及び訓練を定期的に実施している。</t>
    <rPh sb="0" eb="3">
      <t>ジュウギョウシャ</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36" eb="38">
      <t>テイキ</t>
    </rPh>
    <rPh sb="38" eb="39">
      <t>テキ</t>
    </rPh>
    <rPh sb="40" eb="42">
      <t>ジッシ</t>
    </rPh>
    <phoneticPr fontId="2"/>
  </si>
  <si>
    <t>従業者に対し、定期的に業務継続計画の見直しを行い、必要に応じて業務継続計画の変更を行っている。</t>
    <rPh sb="0" eb="3">
      <t>ジュウギョウシャ</t>
    </rPh>
    <rPh sb="4" eb="5">
      <t>タイ</t>
    </rPh>
    <rPh sb="7" eb="9">
      <t>テイキ</t>
    </rPh>
    <rPh sb="9" eb="10">
      <t>テキ</t>
    </rPh>
    <rPh sb="11" eb="13">
      <t>ギョウム</t>
    </rPh>
    <rPh sb="13" eb="15">
      <t>ケイゾク</t>
    </rPh>
    <rPh sb="15" eb="17">
      <t>ケイカク</t>
    </rPh>
    <rPh sb="18" eb="20">
      <t>ミナオ</t>
    </rPh>
    <rPh sb="22" eb="23">
      <t>オコナ</t>
    </rPh>
    <rPh sb="25" eb="27">
      <t>ヒツヨウ</t>
    </rPh>
    <rPh sb="28" eb="29">
      <t>オウ</t>
    </rPh>
    <rPh sb="31" eb="33">
      <t>ギョウム</t>
    </rPh>
    <rPh sb="33" eb="35">
      <t>ケイゾク</t>
    </rPh>
    <rPh sb="35" eb="37">
      <t>ケイカク</t>
    </rPh>
    <rPh sb="38" eb="40">
      <t>ヘンコウ</t>
    </rPh>
    <rPh sb="41" eb="42">
      <t>オコナ</t>
    </rPh>
    <phoneticPr fontId="2"/>
  </si>
  <si>
    <t>事業所における虐待の防止のための対策を検討する委員会の会議（テレビ電話装置等を活用して行うものを含む。）を定期的に開催するとともに、その結果について、従業者に周知徹底を図っている。</t>
    <phoneticPr fontId="2"/>
  </si>
  <si>
    <t>事業所における虐待の防止のための指針を整備している。</t>
    <rPh sb="0" eb="3">
      <t>ジギョウショ</t>
    </rPh>
    <rPh sb="7" eb="9">
      <t>ギャクタイ</t>
    </rPh>
    <rPh sb="10" eb="12">
      <t>ボウシ</t>
    </rPh>
    <rPh sb="16" eb="18">
      <t>シシン</t>
    </rPh>
    <rPh sb="19" eb="21">
      <t>セイビ</t>
    </rPh>
    <phoneticPr fontId="2"/>
  </si>
  <si>
    <t>従業者に対し、虐待の防止のための研修を定期的に実施している。</t>
    <rPh sb="0" eb="3">
      <t>ジュウギョウシャ</t>
    </rPh>
    <rPh sb="4" eb="5">
      <t>タイ</t>
    </rPh>
    <rPh sb="7" eb="9">
      <t>ギャクタイ</t>
    </rPh>
    <rPh sb="10" eb="12">
      <t>ボウシ</t>
    </rPh>
    <rPh sb="16" eb="18">
      <t>ケンシュウ</t>
    </rPh>
    <rPh sb="19" eb="21">
      <t>テイキ</t>
    </rPh>
    <rPh sb="21" eb="22">
      <t>テキ</t>
    </rPh>
    <rPh sb="23" eb="25">
      <t>ジッシ</t>
    </rPh>
    <phoneticPr fontId="2"/>
  </si>
  <si>
    <t>虐待の防止に関する措置を適切に実施するための担当者を置いている。</t>
    <rPh sb="0" eb="2">
      <t>ギャクタイ</t>
    </rPh>
    <rPh sb="3" eb="5">
      <t>ボウシ</t>
    </rPh>
    <rPh sb="6" eb="7">
      <t>カン</t>
    </rPh>
    <rPh sb="9" eb="11">
      <t>ソチ</t>
    </rPh>
    <rPh sb="12" eb="14">
      <t>テキセツ</t>
    </rPh>
    <rPh sb="15" eb="17">
      <t>ジッシ</t>
    </rPh>
    <rPh sb="22" eb="25">
      <t>タントウシャ</t>
    </rPh>
    <rPh sb="26" eb="27">
      <t>オ</t>
    </rPh>
    <phoneticPr fontId="2"/>
  </si>
  <si>
    <t>感染症の予防及びまん延の防止のための対策を検討する委員会の会議（テレビ電話装置その他の装置（以下「テレビ電話装置等」という。）を活用して行うものを含む。）をおおむね６月に１回以上開催するとともに、その結果について、従業者に周知徹底を図っている。</t>
    <rPh sb="116" eb="117">
      <t>ハカ</t>
    </rPh>
    <phoneticPr fontId="2"/>
  </si>
  <si>
    <t>感染症の予防及びまん延の防止のための指針を整備している。</t>
    <phoneticPr fontId="2"/>
  </si>
  <si>
    <t>従業者に対し、感染症の予防及びまん延の防止のための研修及び訓練を定期的に実施している。</t>
    <phoneticPr fontId="2"/>
  </si>
  <si>
    <t>ｃ</t>
    <phoneticPr fontId="8"/>
  </si>
  <si>
    <t>ｄ</t>
    <phoneticPr fontId="8"/>
  </si>
  <si>
    <t>ｅ</t>
    <phoneticPr fontId="8"/>
  </si>
  <si>
    <t>ｆ</t>
    <phoneticPr fontId="8"/>
  </si>
  <si>
    <t>ｇ</t>
    <phoneticPr fontId="8"/>
  </si>
  <si>
    <t>ｈ</t>
    <phoneticPr fontId="8"/>
  </si>
  <si>
    <t>i</t>
    <phoneticPr fontId="8"/>
  </si>
  <si>
    <t>中心静脈注射を実施している状態</t>
    <phoneticPr fontId="8"/>
  </si>
  <si>
    <t>呼吸障害等により人工呼吸器を使用している状態</t>
    <phoneticPr fontId="2"/>
  </si>
  <si>
    <t>人工腎臓を実施している状態</t>
    <phoneticPr fontId="8"/>
  </si>
  <si>
    <t>重篤な心機能障害、呼吸障害等により常時モニター測定を実施している状態</t>
    <phoneticPr fontId="8"/>
  </si>
  <si>
    <t>人工膀胱又は人工肛門の処置を実施している状態</t>
    <phoneticPr fontId="8"/>
  </si>
  <si>
    <t>経鼻胃管や胃瘻等の経腸栄養が行われている状態</t>
    <phoneticPr fontId="8"/>
  </si>
  <si>
    <t>褥瘡に対する治療を実施している状態</t>
    <phoneticPr fontId="8"/>
  </si>
  <si>
    <t>計画作成担当者が、訪問リハビリテーション事業所、通所リハビリテーション又はリハビリテーションを実施している医療提供施設の医師、理学療法士、作業療法士または言語聴覚士の助言に基づき、生活機能の向上を目的とした認知症対応型共同生活介護計画を作成し、当該計画に基づく指定認知症対応型共同生活介護を行った際に、初回の当該認知症対応型共同生活介護が行われた日の属する月に、算定している。</t>
    <phoneticPr fontId="2"/>
  </si>
  <si>
    <t>理学療法士等が、当該利用者のＡＤＬ及びＩＡＤＬに関する状況の把握について、ICTを活用した動画やテレビ電話を用いる場合には、理学療法士等と計画作成担当者で事前に方法等を調整している。</t>
    <phoneticPr fontId="2"/>
  </si>
  <si>
    <t>３月経過後、目標の達成度合いについて、利用者及び理学療法士等に報告している。</t>
    <phoneticPr fontId="2"/>
  </si>
  <si>
    <t>３月経過後（Ⅰ）を算定しようとする場合は、再度問２の助言に基づき認知症対応型共同生活介護計画を見直している。</t>
    <phoneticPr fontId="2"/>
  </si>
  <si>
    <t>利用者に対して、訪問リハビリテーション事業所、通所リハビリテーション又はリハビリテーションを実施している医療提供施設の医師、理学療法士、作業療法士または言語聴覚士が認知症対応型共同生活介護事業所を訪問し、計画作成担当者が当該理学療法士等と利用者の身体状況等の評価を共同して行い、かつ、生活機能の向上を目的とした認知症対応型共同生活介護計画を作成した場合であって、当該理学療法士等と連携し、当該計画に基づく指定認知症対応型共同生活介護を行ったときは、初回の当該認知症対応型共同生活介護が行われた日の属する月以降３月の間、１月につき所定単位数を加算している。</t>
    <phoneticPr fontId="2"/>
  </si>
  <si>
    <t>　３月を超えて（Ⅱ）を算定しようとする場合は、再度理学療法士等の評価に基づき認知症対応型共同生活介護計画を見直している。</t>
    <phoneticPr fontId="2"/>
  </si>
  <si>
    <t>「生活機能の向上を目的とした認知症対応型共同生活介護計画」とは、利用者の日常生活において介護等を必要とする行為について、単に介護従業者が介助等を行うのみならず、利用者本人が、日々の暮らしの中で当該行為を可能な限り自立して行うことができるよう、その有する能力及び改善可能性に応じた具体的目標を定めた上で、介護従業者が提供する介護の内容を定めたものとしている。</t>
    <phoneticPr fontId="2"/>
  </si>
  <si>
    <t>達成目標については、利用者の意向も踏まえ策定するとともに、利用者自身がその達成度合いを客観視でき、当該利用者の意欲の向上につながるよう、可能な限り具体的かつ客観的な指標を用いて設定している。</t>
    <phoneticPr fontId="2"/>
  </si>
  <si>
    <t>計画作成担当者は、「２」の助言に基づき、生活機能アセスメントを行った上で、認知症対応型共同生活介護計画の作成を行っている。</t>
    <phoneticPr fontId="2"/>
  </si>
  <si>
    <t>認知症対応型共同生活介護計画に「２」の助言の内容を記載している。</t>
    <phoneticPr fontId="2"/>
  </si>
  <si>
    <t>【生活機能向上連携加算（Ⅰ）（Ⅱ）】</t>
    <rPh sb="1" eb="3">
      <t>セイカツ</t>
    </rPh>
    <rPh sb="3" eb="5">
      <t>キノウ</t>
    </rPh>
    <rPh sb="5" eb="7">
      <t>コウジョウ</t>
    </rPh>
    <rPh sb="7" eb="9">
      <t>レンケイ</t>
    </rPh>
    <rPh sb="9" eb="11">
      <t>カサン</t>
    </rPh>
    <phoneticPr fontId="2"/>
  </si>
  <si>
    <t>【栄養管理体制加算】</t>
    <rPh sb="1" eb="3">
      <t>エイヨウ</t>
    </rPh>
    <rPh sb="3" eb="5">
      <t>カンリ</t>
    </rPh>
    <rPh sb="5" eb="7">
      <t>タイセイ</t>
    </rPh>
    <rPh sb="7" eb="9">
      <t>カサン</t>
    </rPh>
    <phoneticPr fontId="2"/>
  </si>
  <si>
    <t>事業所において、管理栄養士（当該事業所の従業者以外の管理栄養士を含む。）が従業者に対する栄養ケアに係る技術的助言及び指導を月1回以上行っている。</t>
    <phoneticPr fontId="2"/>
  </si>
  <si>
    <t>「栄養ケアに係る技術的助言及び指導」を行うにあたって、以下の事項を記録している。
　イ　事業所において利用者の栄養ケアを推進するための課題
　ロ　事業所における目標
　ハ　具体的方策
　ニ　留意事項
　ホ　その他必要と思われる事項</t>
    <phoneticPr fontId="2"/>
  </si>
  <si>
    <t>定員超過利用・人員基準欠如に該当していない。</t>
    <phoneticPr fontId="2"/>
  </si>
  <si>
    <t>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phoneticPr fontId="2"/>
  </si>
  <si>
    <t>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phoneticPr fontId="2"/>
  </si>
  <si>
    <t>【サービス提供体制強化加算（Ⅰ）】</t>
    <rPh sb="5" eb="7">
      <t>テイキョウ</t>
    </rPh>
    <rPh sb="7" eb="9">
      <t>タイセイ</t>
    </rPh>
    <rPh sb="9" eb="11">
      <t>キョウカ</t>
    </rPh>
    <rPh sb="11" eb="13">
      <t>カサン</t>
    </rPh>
    <phoneticPr fontId="2"/>
  </si>
  <si>
    <t>【サービス提供体制強化加算（Ⅱ）】</t>
    <rPh sb="5" eb="7">
      <t>テイキョウ</t>
    </rPh>
    <rPh sb="7" eb="9">
      <t>タイセイ</t>
    </rPh>
    <rPh sb="9" eb="11">
      <t>キョウカ</t>
    </rPh>
    <rPh sb="11" eb="13">
      <t>カサン</t>
    </rPh>
    <phoneticPr fontId="2"/>
  </si>
  <si>
    <t>【サービス提供体制強化加算（Ⅲ）】</t>
    <rPh sb="5" eb="7">
      <t>テイキョウ</t>
    </rPh>
    <rPh sb="7" eb="9">
      <t>タイセイ</t>
    </rPh>
    <rPh sb="9" eb="11">
      <t>キョウカ</t>
    </rPh>
    <rPh sb="11" eb="13">
      <t>カサン</t>
    </rPh>
    <phoneticPr fontId="2"/>
  </si>
  <si>
    <t>【サービス提供体制強化加算（共通）】</t>
    <rPh sb="5" eb="7">
      <t>テイキョウ</t>
    </rPh>
    <rPh sb="7" eb="9">
      <t>タイセイ</t>
    </rPh>
    <rPh sb="9" eb="11">
      <t>キョウカ</t>
    </rPh>
    <rPh sb="11" eb="13">
      <t>カサン</t>
    </rPh>
    <rPh sb="14" eb="16">
      <t>キョウツウ</t>
    </rPh>
    <phoneticPr fontId="2"/>
  </si>
  <si>
    <t>職員の割合の算出に当たっては、常勤換算方法により算出した前年度（３月を除く）の平均を用いている。ただし、前年度の実績が６月に満たない事業所（新規開設や再開を含む）については、届出日の属する月の前３か月について、常勤換算方法により算出した平均を用いている。</t>
    <phoneticPr fontId="7"/>
  </si>
  <si>
    <t>前３か月間の実績により加算を算定している事業所は、届出を行った月以降においても、直近３月間の職員の割合につき、毎月継続的に所定の割合を維持し、その割合については、毎月記録している。</t>
    <phoneticPr fontId="7"/>
  </si>
  <si>
    <t>平成18年３月31日までに、特別養護老人ホーム、老人デイサービスセンター、介護老人保健施設、認知症対応型共同生活介護事業所等の管理者の職務に従事していた。</t>
    <rPh sb="0" eb="2">
      <t>ヘイセイ</t>
    </rPh>
    <rPh sb="4" eb="5">
      <t>ネン</t>
    </rPh>
    <rPh sb="6" eb="7">
      <t>ガツ</t>
    </rPh>
    <rPh sb="9" eb="10">
      <t>ニチ</t>
    </rPh>
    <rPh sb="14" eb="16">
      <t>トクベツ</t>
    </rPh>
    <rPh sb="16" eb="20">
      <t>ヨウゴロウジン</t>
    </rPh>
    <rPh sb="24" eb="26">
      <t>ロウジン</t>
    </rPh>
    <rPh sb="37" eb="41">
      <t>カイゴロウジン</t>
    </rPh>
    <rPh sb="41" eb="43">
      <t>ホケン</t>
    </rPh>
    <rPh sb="43" eb="45">
      <t>シセツ</t>
    </rPh>
    <rPh sb="46" eb="48">
      <t>ニンチ</t>
    </rPh>
    <rPh sb="48" eb="49">
      <t>ショウ</t>
    </rPh>
    <rPh sb="49" eb="52">
      <t>タイオウガタ</t>
    </rPh>
    <rPh sb="52" eb="56">
      <t>キョウドウセイカツ</t>
    </rPh>
    <rPh sb="56" eb="58">
      <t>カイゴ</t>
    </rPh>
    <rPh sb="58" eb="61">
      <t>ジギョウショ</t>
    </rPh>
    <rPh sb="61" eb="62">
      <t>トウ</t>
    </rPh>
    <rPh sb="63" eb="66">
      <t>カンリシャ</t>
    </rPh>
    <rPh sb="67" eb="69">
      <t>ショクム</t>
    </rPh>
    <rPh sb="70" eb="72">
      <t>ジュウジ</t>
    </rPh>
    <phoneticPr fontId="2"/>
  </si>
  <si>
    <t>２１　定員の遵守</t>
    <rPh sb="3" eb="5">
      <t>テイイン</t>
    </rPh>
    <rPh sb="6" eb="8">
      <t>ジュンシュ</t>
    </rPh>
    <phoneticPr fontId="2"/>
  </si>
  <si>
    <t>【科学的介護推進体制加算】</t>
    <phoneticPr fontId="2"/>
  </si>
  <si>
    <t>利用者ごとのＡＤＬ値、栄養状態、口腔機能、認知症の状況その他の利用者の心身の状況等に係る基本的な情報を、ＬＩＦＥを用いて厚生労働省に提出している。</t>
    <rPh sb="0" eb="3">
      <t>リヨウシャ</t>
    </rPh>
    <rPh sb="9" eb="10">
      <t>チ</t>
    </rPh>
    <rPh sb="11" eb="13">
      <t>エイヨウ</t>
    </rPh>
    <rPh sb="13" eb="15">
      <t>ジョウタイ</t>
    </rPh>
    <rPh sb="16" eb="18">
      <t>コウクウ</t>
    </rPh>
    <rPh sb="18" eb="20">
      <t>キノウ</t>
    </rPh>
    <rPh sb="21" eb="24">
      <t>ニンチショウ</t>
    </rPh>
    <rPh sb="25" eb="27">
      <t>ジョウキョウ</t>
    </rPh>
    <rPh sb="29" eb="30">
      <t>ホカ</t>
    </rPh>
    <rPh sb="31" eb="34">
      <t>リヨウシャ</t>
    </rPh>
    <rPh sb="35" eb="37">
      <t>シンシン</t>
    </rPh>
    <rPh sb="38" eb="40">
      <t>ジョウキョウ</t>
    </rPh>
    <rPh sb="40" eb="41">
      <t>トウ</t>
    </rPh>
    <rPh sb="42" eb="43">
      <t>カカワ</t>
    </rPh>
    <rPh sb="44" eb="46">
      <t>キホン</t>
    </rPh>
    <rPh sb="46" eb="47">
      <t>テキ</t>
    </rPh>
    <rPh sb="48" eb="50">
      <t>ジョウホウ</t>
    </rPh>
    <rPh sb="57" eb="58">
      <t>モチ</t>
    </rPh>
    <rPh sb="60" eb="62">
      <t>コウセイ</t>
    </rPh>
    <rPh sb="62" eb="65">
      <t>ロウドウショウ</t>
    </rPh>
    <rPh sb="66" eb="68">
      <t>テイシュツ</t>
    </rPh>
    <phoneticPr fontId="2"/>
  </si>
  <si>
    <t>※事故報告は、e-kanagawaから報告してください。</t>
    <rPh sb="1" eb="3">
      <t>ジコ</t>
    </rPh>
    <rPh sb="3" eb="5">
      <t>ホウコク</t>
    </rPh>
    <rPh sb="19" eb="21">
      <t>ホウコク</t>
    </rPh>
    <phoneticPr fontId="2"/>
  </si>
  <si>
    <t>感染症や非常災害の発生時において、利用者に対する認知症対応型共同生活介護の提供を継続的に実施し、及び非常時の体制で早期の業務再開を図るための計画（以下「業務継続計画」という。）を策定し、当該業務継続計画に従い必要な措置を講じている。</t>
    <rPh sb="24" eb="27">
      <t>ニンチショウ</t>
    </rPh>
    <rPh sb="27" eb="30">
      <t>タイオウガタ</t>
    </rPh>
    <rPh sb="30" eb="32">
      <t>キョウドウ</t>
    </rPh>
    <rPh sb="32" eb="34">
      <t>セイカツ</t>
    </rPh>
    <rPh sb="34" eb="36">
      <t>カイゴ</t>
    </rPh>
    <phoneticPr fontId="2"/>
  </si>
  <si>
    <t>運営推進会議の複数の事業所の合同開催については、合同で開催する回数が、１年度に開催すべき運営推進会議の開催回数の半数を超えていない。</t>
    <rPh sb="0" eb="2">
      <t>ウンエイ</t>
    </rPh>
    <rPh sb="2" eb="4">
      <t>スイシン</t>
    </rPh>
    <rPh sb="4" eb="6">
      <t>カイギ</t>
    </rPh>
    <rPh sb="7" eb="9">
      <t>フクスウ</t>
    </rPh>
    <rPh sb="10" eb="13">
      <t>ジギョウショ</t>
    </rPh>
    <rPh sb="14" eb="16">
      <t>ゴウドウ</t>
    </rPh>
    <rPh sb="16" eb="18">
      <t>カイサイ</t>
    </rPh>
    <rPh sb="24" eb="26">
      <t>ゴウドウ</t>
    </rPh>
    <rPh sb="27" eb="29">
      <t>カイサイ</t>
    </rPh>
    <rPh sb="31" eb="33">
      <t>カイスウ</t>
    </rPh>
    <rPh sb="36" eb="38">
      <t>ネンド</t>
    </rPh>
    <rPh sb="39" eb="41">
      <t>カイサイ</t>
    </rPh>
    <rPh sb="44" eb="46">
      <t>ウンエイ</t>
    </rPh>
    <rPh sb="46" eb="48">
      <t>スイシン</t>
    </rPh>
    <rPh sb="48" eb="50">
      <t>カイギ</t>
    </rPh>
    <rPh sb="51" eb="53">
      <t>カイサイ</t>
    </rPh>
    <rPh sb="53" eb="55">
      <t>カイスウ</t>
    </rPh>
    <rPh sb="56" eb="58">
      <t>ハンスウ</t>
    </rPh>
    <rPh sb="59" eb="60">
      <t>コ</t>
    </rPh>
    <phoneticPr fontId="2"/>
  </si>
  <si>
    <t>外部評価を行う運営推進会議は単独開催している。</t>
    <phoneticPr fontId="8"/>
  </si>
  <si>
    <t>２０　業務継続計画の策定等</t>
    <rPh sb="3" eb="5">
      <t>ギョウム</t>
    </rPh>
    <rPh sb="5" eb="7">
      <t>ケイゾク</t>
    </rPh>
    <rPh sb="7" eb="9">
      <t>ケイカク</t>
    </rPh>
    <rPh sb="10" eb="12">
      <t>サクテイ</t>
    </rPh>
    <rPh sb="12" eb="13">
      <t>トウ</t>
    </rPh>
    <phoneticPr fontId="2"/>
  </si>
  <si>
    <t>協力医療機関の及び協力歯科医療機関は、共同生活住居から近距離にある。</t>
    <phoneticPr fontId="8"/>
  </si>
  <si>
    <t>サービスの提供体制の確保、夜間における緊急時の対応等のため、介護老人福祉施設、介護老人保健施設、病院等のバックアップ施設との間の連携及び支援の体制を整えている。</t>
    <rPh sb="5" eb="7">
      <t>テイキョウ</t>
    </rPh>
    <rPh sb="7" eb="9">
      <t>タイセイ</t>
    </rPh>
    <rPh sb="10" eb="12">
      <t>カクホ</t>
    </rPh>
    <rPh sb="13" eb="15">
      <t>ヤカン</t>
    </rPh>
    <rPh sb="19" eb="22">
      <t>キンキュウジ</t>
    </rPh>
    <rPh sb="23" eb="25">
      <t>タイオウ</t>
    </rPh>
    <rPh sb="25" eb="26">
      <t>トウ</t>
    </rPh>
    <rPh sb="30" eb="32">
      <t>カイゴ</t>
    </rPh>
    <rPh sb="32" eb="34">
      <t>ロウジン</t>
    </rPh>
    <rPh sb="34" eb="36">
      <t>フクシ</t>
    </rPh>
    <rPh sb="36" eb="38">
      <t>シセツ</t>
    </rPh>
    <rPh sb="39" eb="41">
      <t>カイゴ</t>
    </rPh>
    <rPh sb="41" eb="43">
      <t>ロウジン</t>
    </rPh>
    <rPh sb="43" eb="45">
      <t>ホケン</t>
    </rPh>
    <rPh sb="45" eb="47">
      <t>シセツ</t>
    </rPh>
    <rPh sb="48" eb="50">
      <t>ビョウイン</t>
    </rPh>
    <rPh sb="50" eb="51">
      <t>トウ</t>
    </rPh>
    <rPh sb="58" eb="60">
      <t>シセツ</t>
    </rPh>
    <rPh sb="62" eb="63">
      <t>アイダ</t>
    </rPh>
    <rPh sb="64" eb="66">
      <t>レンケイ</t>
    </rPh>
    <rPh sb="66" eb="67">
      <t>オヨ</t>
    </rPh>
    <rPh sb="68" eb="70">
      <t>シエン</t>
    </rPh>
    <rPh sb="71" eb="73">
      <t>タイセイ</t>
    </rPh>
    <rPh sb="74" eb="75">
      <t>トトノ</t>
    </rPh>
    <phoneticPr fontId="2"/>
  </si>
  <si>
    <t>年に１回以上、協力医療機関と入居者の急変時等における対応を確認し、当該医療機関の名称や当該医療機関との取り決めの内容等を鎌倉市に届け出ている。</t>
    <rPh sb="60" eb="63">
      <t>カマクラシ</t>
    </rPh>
    <rPh sb="64" eb="65">
      <t>トド</t>
    </rPh>
    <rPh sb="66" eb="67">
      <t>デ</t>
    </rPh>
    <phoneticPr fontId="2"/>
  </si>
  <si>
    <t>入居者の病状の急変時等に、相談対応や診療を行う体制を常時確保した協力医療機関を定めるよう努めている。※新設される地域包括医療病棟を持つ医療機関は含まない。</t>
    <rPh sb="0" eb="3">
      <t>ニュウキョシャ</t>
    </rPh>
    <rPh sb="4" eb="6">
      <t>ビョウジョウ</t>
    </rPh>
    <rPh sb="7" eb="9">
      <t>キュウヘン</t>
    </rPh>
    <rPh sb="9" eb="10">
      <t>ジ</t>
    </rPh>
    <rPh sb="10" eb="11">
      <t>ナド</t>
    </rPh>
    <rPh sb="13" eb="15">
      <t>ソウダン</t>
    </rPh>
    <rPh sb="15" eb="17">
      <t>タイオウ</t>
    </rPh>
    <rPh sb="18" eb="20">
      <t>シンリョウ</t>
    </rPh>
    <rPh sb="21" eb="22">
      <t>オコナ</t>
    </rPh>
    <rPh sb="23" eb="25">
      <t>タイセイ</t>
    </rPh>
    <rPh sb="26" eb="28">
      <t>ジョウジ</t>
    </rPh>
    <rPh sb="28" eb="30">
      <t>カクホ</t>
    </rPh>
    <rPh sb="32" eb="34">
      <t>キョウリョク</t>
    </rPh>
    <rPh sb="34" eb="36">
      <t>イリョウ</t>
    </rPh>
    <rPh sb="36" eb="38">
      <t>キカン</t>
    </rPh>
    <rPh sb="39" eb="40">
      <t>サダ</t>
    </rPh>
    <rPh sb="44" eb="45">
      <t>ツト</t>
    </rPh>
    <rPh sb="72" eb="73">
      <t>フク</t>
    </rPh>
    <phoneticPr fontId="2"/>
  </si>
  <si>
    <t>入居者が医療機関から退院後に再び入居を希望する場合は、できる限り円滑に再び入居できるよう努めている。</t>
    <rPh sb="0" eb="3">
      <t>ニュウキョシャ</t>
    </rPh>
    <rPh sb="4" eb="6">
      <t>イリョウ</t>
    </rPh>
    <rPh sb="6" eb="8">
      <t>キカン</t>
    </rPh>
    <rPh sb="23" eb="25">
      <t>バアイ</t>
    </rPh>
    <phoneticPr fontId="8"/>
  </si>
  <si>
    <t>協力医療機関が第二種協定指定医療機関である場合には、入居者の急変時等における対応の確認と合わせ、当該協力機関との間で、新興感染症の発生時等における対応について協議を行っている。</t>
    <rPh sb="82" eb="83">
      <t>オコナ</t>
    </rPh>
    <phoneticPr fontId="8"/>
  </si>
  <si>
    <t>新興感染症の診療等を行う医療機関と新興感染症発生時等における対応を取り決め及び歯科医療の確保の観点からあらかじめ協力歯科医療機関を定めてるよう努めている。</t>
    <rPh sb="0" eb="2">
      <t>シンコウ</t>
    </rPh>
    <rPh sb="2" eb="5">
      <t>カンセンショウ</t>
    </rPh>
    <rPh sb="6" eb="8">
      <t>シンリョウ</t>
    </rPh>
    <rPh sb="8" eb="9">
      <t>トウ</t>
    </rPh>
    <rPh sb="10" eb="11">
      <t>オコナ</t>
    </rPh>
    <rPh sb="12" eb="14">
      <t>イリョウ</t>
    </rPh>
    <rPh sb="14" eb="16">
      <t>キカン</t>
    </rPh>
    <rPh sb="17" eb="19">
      <t>シンコウ</t>
    </rPh>
    <rPh sb="19" eb="22">
      <t>カンセンショウ</t>
    </rPh>
    <rPh sb="22" eb="24">
      <t>ハッセイ</t>
    </rPh>
    <rPh sb="24" eb="25">
      <t>ジ</t>
    </rPh>
    <rPh sb="25" eb="26">
      <t>ナド</t>
    </rPh>
    <rPh sb="30" eb="32">
      <t>タイオウ</t>
    </rPh>
    <rPh sb="33" eb="34">
      <t>ト</t>
    </rPh>
    <rPh sb="35" eb="36">
      <t>キ</t>
    </rPh>
    <rPh sb="37" eb="38">
      <t>オヨ</t>
    </rPh>
    <rPh sb="71" eb="72">
      <t>ツト</t>
    </rPh>
    <phoneticPr fontId="2"/>
  </si>
  <si>
    <t>第二種協定指定医療機関との間で、新興感染症発生時等における対応を取り決めるよう努めている。</t>
    <phoneticPr fontId="8"/>
  </si>
  <si>
    <t>利用者の安全並びに介護サービスの質の確保及び職員の負担軽減に資する方策を検討するための委員会を設置し、定期的に開催している。</t>
    <rPh sb="0" eb="1">
      <t>リ</t>
    </rPh>
    <rPh sb="51" eb="54">
      <t>テイキテキ</t>
    </rPh>
    <rPh sb="55" eb="57">
      <t>カイサイ</t>
    </rPh>
    <phoneticPr fontId="8"/>
  </si>
  <si>
    <t>委員会は管理者やケア等を行う職種を含む幅広い職種により構成することが望ましいため、各事業所の状況に応じ、必要な構成メンバーとしている。</t>
    <phoneticPr fontId="8"/>
  </si>
  <si>
    <t>委員会は厚生労働省老健局高齢者支援課「介護サービス事業における生産性向上に資するガイドライン」等を参考に取り組んでいる。</t>
    <rPh sb="52" eb="53">
      <t>ト</t>
    </rPh>
    <rPh sb="54" eb="55">
      <t>ク</t>
    </rPh>
    <phoneticPr fontId="8"/>
  </si>
  <si>
    <t>【高齢者虐待防止措置未実施減算】</t>
    <rPh sb="1" eb="4">
      <t>コウレイシャ</t>
    </rPh>
    <rPh sb="4" eb="6">
      <t>ギャクタイ</t>
    </rPh>
    <rPh sb="6" eb="8">
      <t>ボウシ</t>
    </rPh>
    <rPh sb="8" eb="10">
      <t>ソチ</t>
    </rPh>
    <rPh sb="10" eb="11">
      <t>ミ</t>
    </rPh>
    <rPh sb="11" eb="13">
      <t>ジッシ</t>
    </rPh>
    <rPh sb="13" eb="15">
      <t>ゲンサン</t>
    </rPh>
    <phoneticPr fontId="2"/>
  </si>
  <si>
    <t>虐待の防止対策を実施していない。</t>
    <rPh sb="0" eb="2">
      <t>ギャクタイ</t>
    </rPh>
    <rPh sb="3" eb="5">
      <t>ボウシ</t>
    </rPh>
    <rPh sb="8" eb="10">
      <t>ジッシ</t>
    </rPh>
    <phoneticPr fontId="2"/>
  </si>
  <si>
    <t>【業務継続計画未策定減算】</t>
    <rPh sb="1" eb="3">
      <t>ギョウム</t>
    </rPh>
    <rPh sb="3" eb="5">
      <t>ケイゾク</t>
    </rPh>
    <rPh sb="5" eb="7">
      <t>ケイカク</t>
    </rPh>
    <rPh sb="7" eb="8">
      <t>ミ</t>
    </rPh>
    <rPh sb="8" eb="10">
      <t>サクテイ</t>
    </rPh>
    <rPh sb="10" eb="12">
      <t>ゲンサン</t>
    </rPh>
    <phoneticPr fontId="2"/>
  </si>
  <si>
    <t>業務継続計画を策定していない。</t>
    <rPh sb="0" eb="2">
      <t>ギョウム</t>
    </rPh>
    <rPh sb="2" eb="4">
      <t>ケイゾク</t>
    </rPh>
    <rPh sb="4" eb="6">
      <t>ケイカク</t>
    </rPh>
    <rPh sb="7" eb="9">
      <t>サクテイ</t>
    </rPh>
    <phoneticPr fontId="2"/>
  </si>
  <si>
    <t>策定している場合は、市に届出している。</t>
    <rPh sb="0" eb="2">
      <t>サクテイ</t>
    </rPh>
    <rPh sb="6" eb="8">
      <t>バアイ</t>
    </rPh>
    <phoneticPr fontId="2"/>
  </si>
  <si>
    <t>実施している場合は、市に届出している。</t>
    <rPh sb="0" eb="2">
      <t>ジッシ</t>
    </rPh>
    <rPh sb="6" eb="8">
      <t>バアイ</t>
    </rPh>
    <rPh sb="10" eb="11">
      <t>シ</t>
    </rPh>
    <rPh sb="12" eb="14">
      <t>トドケデ</t>
    </rPh>
    <phoneticPr fontId="2"/>
  </si>
  <si>
    <t>利用者の安全並びに介護サービスの質の確保及び職員の負担軽減に資する方策を検討するための委員会において、必要な検討等が行われている。</t>
    <phoneticPr fontId="8"/>
  </si>
  <si>
    <t>夜勤時間帯を通じて、利用者の動向を検知できる見守り機器を当該指定認知症対応型共同生活介護事業所の利用者の数の10分の１以上の数設置している。</t>
    <rPh sb="0" eb="2">
      <t>ヤキン</t>
    </rPh>
    <rPh sb="2" eb="4">
      <t>ジカン</t>
    </rPh>
    <rPh sb="4" eb="5">
      <t>タイ</t>
    </rPh>
    <rPh sb="6" eb="7">
      <t>ツウ</t>
    </rPh>
    <rPh sb="10" eb="13">
      <t>リヨウシャ</t>
    </rPh>
    <rPh sb="14" eb="16">
      <t>ドウコウ</t>
    </rPh>
    <rPh sb="17" eb="19">
      <t>ケンチ</t>
    </rPh>
    <rPh sb="22" eb="24">
      <t>ミマモ</t>
    </rPh>
    <rPh sb="25" eb="27">
      <t>キキ</t>
    </rPh>
    <rPh sb="28" eb="30">
      <t>トウガイ</t>
    </rPh>
    <rPh sb="30" eb="32">
      <t>シテイ</t>
    </rPh>
    <rPh sb="32" eb="35">
      <t>ニンチショウ</t>
    </rPh>
    <rPh sb="35" eb="37">
      <t>タイオウ</t>
    </rPh>
    <rPh sb="37" eb="38">
      <t>ガタ</t>
    </rPh>
    <rPh sb="38" eb="40">
      <t>キョウドウ</t>
    </rPh>
    <rPh sb="40" eb="42">
      <t>セイカツ</t>
    </rPh>
    <rPh sb="42" eb="44">
      <t>カイゴ</t>
    </rPh>
    <rPh sb="44" eb="47">
      <t>ジギョウショ</t>
    </rPh>
    <rPh sb="48" eb="51">
      <t>リヨウシャ</t>
    </rPh>
    <rPh sb="52" eb="53">
      <t>カズ</t>
    </rPh>
    <rPh sb="56" eb="57">
      <t>ブン</t>
    </rPh>
    <rPh sb="59" eb="61">
      <t>イジョウ</t>
    </rPh>
    <rPh sb="62" eb="63">
      <t>カズ</t>
    </rPh>
    <rPh sb="63" eb="65">
      <t>セッチ</t>
    </rPh>
    <phoneticPr fontId="2"/>
  </si>
  <si>
    <t>夜勤を行う介護従業者の数が厚生労働大臣が定める夜勤を行う職員の勤務条件に関する基準第３号本文に規定する数に１（「4」、「5」のいずれにも適合する場合にあっては、0.9）を加えた数以上である。</t>
    <rPh sb="0" eb="2">
      <t>ヤキン</t>
    </rPh>
    <rPh sb="3" eb="4">
      <t>オコナ</t>
    </rPh>
    <rPh sb="5" eb="7">
      <t>カイゴ</t>
    </rPh>
    <rPh sb="7" eb="10">
      <t>ジュウギョウシャ</t>
    </rPh>
    <rPh sb="11" eb="12">
      <t>カズ</t>
    </rPh>
    <rPh sb="13" eb="15">
      <t>コウセイ</t>
    </rPh>
    <rPh sb="15" eb="17">
      <t>ロウドウ</t>
    </rPh>
    <rPh sb="17" eb="19">
      <t>ダイジン</t>
    </rPh>
    <rPh sb="20" eb="21">
      <t>サダ</t>
    </rPh>
    <rPh sb="23" eb="25">
      <t>ヤキン</t>
    </rPh>
    <rPh sb="26" eb="27">
      <t>オコナ</t>
    </rPh>
    <rPh sb="28" eb="30">
      <t>ショクイン</t>
    </rPh>
    <rPh sb="31" eb="33">
      <t>キンム</t>
    </rPh>
    <rPh sb="33" eb="35">
      <t>ジョウケン</t>
    </rPh>
    <rPh sb="36" eb="37">
      <t>カン</t>
    </rPh>
    <rPh sb="39" eb="41">
      <t>キジュン</t>
    </rPh>
    <rPh sb="41" eb="42">
      <t>ダイ</t>
    </rPh>
    <rPh sb="43" eb="44">
      <t>ゴウ</t>
    </rPh>
    <rPh sb="44" eb="46">
      <t>ホンブン</t>
    </rPh>
    <rPh sb="47" eb="49">
      <t>キテイ</t>
    </rPh>
    <rPh sb="51" eb="52">
      <t>カズ</t>
    </rPh>
    <rPh sb="68" eb="70">
      <t>テキゴウ</t>
    </rPh>
    <rPh sb="72" eb="74">
      <t>バアイ</t>
    </rPh>
    <rPh sb="85" eb="86">
      <t>クワ</t>
    </rPh>
    <rPh sb="88" eb="89">
      <t>スウ</t>
    </rPh>
    <rPh sb="89" eb="91">
      <t>イジョウ</t>
    </rPh>
    <phoneticPr fontId="2"/>
  </si>
  <si>
    <t>夜間及び深夜の時間帯を通じて置くべき数の介護従業者に加えて、宿直勤務に当たる者を１名以上配置している。</t>
    <phoneticPr fontId="8"/>
  </si>
  <si>
    <t>医療連携体制加算を算定している。</t>
    <phoneticPr fontId="8"/>
  </si>
  <si>
    <t>会議の開催状況については、その概要を記録している。</t>
    <phoneticPr fontId="8"/>
  </si>
  <si>
    <t>会議をテレビ電話装置等で行う場合は、個人情報保護委員会・厚生労働省「医療・介護関係事業者における個人情報の適切な取扱いのためのガイダンス」、厚生労働省「医療情報システムの安全管理に関するガイドライン」等を遵守している。</t>
    <rPh sb="12" eb="13">
      <t>オコナ</t>
    </rPh>
    <rPh sb="14" eb="16">
      <t>バアイ</t>
    </rPh>
    <phoneticPr fontId="8"/>
  </si>
  <si>
    <t>(Ⅰ)(Ⅱ)共通　重度化した場合の対応にかかる指針を定め、入居の際に、利用者又はその家族に対して、当該指針の内容を説明し、同意を得ている。</t>
    <phoneticPr fontId="2"/>
  </si>
  <si>
    <t>(Ⅰ)イ当該指定認知症対応型共同生活介護事業所の職員として、看護師を常勤換算方法で１人以上確保している。</t>
    <phoneticPr fontId="2"/>
  </si>
  <si>
    <t>(Ⅰ)イ当該指定認知症対応型共同生活介護事業所の職員である看護師又は病院、診療所若しくは指定訪問看護ステーションの看護師との連携により、24時間連絡できる体制を確保している。</t>
    <phoneticPr fontId="8"/>
  </si>
  <si>
    <t>(Ⅰ)ロ当該指定認知症対応型共同生活介護事業所の職員である看護師又は病院、診療所若しくは指定訪問看護ステーションの看護師との連携により、２４時間連絡できる体制を確保している。ただし、５により配置している看護職員が准看護師のみである場合には、病院、診療所又は指定訪問看護ステーションの看護師により、２４時間連絡できる体制を確保している。</t>
    <phoneticPr fontId="8"/>
  </si>
  <si>
    <t>留置カテーテルを使用している状態</t>
    <phoneticPr fontId="8"/>
  </si>
  <si>
    <t>インスリン注射を実施している状態</t>
    <phoneticPr fontId="8"/>
  </si>
  <si>
    <t>ｊ</t>
    <phoneticPr fontId="8"/>
  </si>
  <si>
    <t>ｋ</t>
    <phoneticPr fontId="8"/>
  </si>
  <si>
    <t>気管切開が行われている状態</t>
    <phoneticPr fontId="8"/>
  </si>
  <si>
    <t>(Ⅰ)ハ当該指定認知症対応型共同生活介護事業所の職員である看護師又は病院、診療所若しくは指定訪問看護ステーションの看護師との連携により、24時間連絡できる体制を確保している。</t>
    <phoneticPr fontId="8"/>
  </si>
  <si>
    <t>(Ⅰ)ハ当該指定認知症対応型共同生活介護事業所の職員として又は病院、診療所若しくは指定訪問看護ステーションとの連携により、看護師を１名以上確保している。</t>
    <phoneticPr fontId="2"/>
  </si>
  <si>
    <t>【退居時情報提供加算】</t>
    <phoneticPr fontId="2"/>
  </si>
  <si>
    <t>利用者が退居し、医療機関に入院する場合に、当該医療機関に対して、当該利用者の同意を得て、当該利用者の心身の状況、生活歴等の情報を提供した上で、当該利用者の紹介を行っている。</t>
    <rPh sb="0" eb="3">
      <t>リヨウシャ</t>
    </rPh>
    <rPh sb="4" eb="6">
      <t>タイキョ</t>
    </rPh>
    <rPh sb="8" eb="10">
      <t>イリョウ</t>
    </rPh>
    <rPh sb="10" eb="12">
      <t>キカン</t>
    </rPh>
    <rPh sb="13" eb="15">
      <t>ニュウイン</t>
    </rPh>
    <rPh sb="17" eb="19">
      <t>バアイ</t>
    </rPh>
    <rPh sb="21" eb="23">
      <t>トウガイ</t>
    </rPh>
    <rPh sb="23" eb="25">
      <t>イリョウ</t>
    </rPh>
    <rPh sb="25" eb="27">
      <t>キカン</t>
    </rPh>
    <rPh sb="28" eb="29">
      <t>タイ</t>
    </rPh>
    <rPh sb="32" eb="34">
      <t>トウガイ</t>
    </rPh>
    <rPh sb="34" eb="37">
      <t>リヨウシャ</t>
    </rPh>
    <rPh sb="38" eb="40">
      <t>ドウイ</t>
    </rPh>
    <rPh sb="41" eb="42">
      <t>エ</t>
    </rPh>
    <rPh sb="44" eb="46">
      <t>トウガイ</t>
    </rPh>
    <rPh sb="46" eb="49">
      <t>リヨウシャ</t>
    </rPh>
    <rPh sb="50" eb="52">
      <t>シンシン</t>
    </rPh>
    <rPh sb="53" eb="55">
      <t>ジョウキョウ</t>
    </rPh>
    <rPh sb="56" eb="58">
      <t>セイカツ</t>
    </rPh>
    <rPh sb="58" eb="59">
      <t>レキ</t>
    </rPh>
    <rPh sb="59" eb="60">
      <t>ナド</t>
    </rPh>
    <rPh sb="61" eb="63">
      <t>ジョウホウ</t>
    </rPh>
    <rPh sb="64" eb="66">
      <t>テイキョウ</t>
    </rPh>
    <rPh sb="68" eb="69">
      <t>ウエ</t>
    </rPh>
    <rPh sb="71" eb="73">
      <t>トウガイ</t>
    </rPh>
    <rPh sb="73" eb="76">
      <t>リヨウシャ</t>
    </rPh>
    <rPh sb="77" eb="79">
      <t>ショウカイ</t>
    </rPh>
    <rPh sb="80" eb="81">
      <t>オコナ</t>
    </rPh>
    <phoneticPr fontId="2"/>
  </si>
  <si>
    <t>【認知症チームケア推進加算】</t>
    <rPh sb="1" eb="4">
      <t>ニンチショウ</t>
    </rPh>
    <rPh sb="9" eb="11">
      <t>スイシン</t>
    </rPh>
    <rPh sb="11" eb="13">
      <t>カサン</t>
    </rPh>
    <phoneticPr fontId="2"/>
  </si>
  <si>
    <t>【高齢者施設等感染対策向上加算】</t>
    <rPh sb="1" eb="4">
      <t>コウレイシャ</t>
    </rPh>
    <rPh sb="4" eb="6">
      <t>シセツ</t>
    </rPh>
    <rPh sb="6" eb="7">
      <t>トウ</t>
    </rPh>
    <rPh sb="7" eb="9">
      <t>カンセン</t>
    </rPh>
    <rPh sb="9" eb="11">
      <t>タイサク</t>
    </rPh>
    <rPh sb="11" eb="13">
      <t>コウジョウ</t>
    </rPh>
    <rPh sb="13" eb="15">
      <t>カサン</t>
    </rPh>
    <phoneticPr fontId="2"/>
  </si>
  <si>
    <t>【新興感染症等施設療養費】</t>
    <rPh sb="1" eb="3">
      <t>シンコウ</t>
    </rPh>
    <rPh sb="3" eb="6">
      <t>カンセンショウ</t>
    </rPh>
    <rPh sb="6" eb="7">
      <t>トウ</t>
    </rPh>
    <rPh sb="7" eb="9">
      <t>シセツ</t>
    </rPh>
    <rPh sb="9" eb="12">
      <t>リョウヨウヒ</t>
    </rPh>
    <phoneticPr fontId="2"/>
  </si>
  <si>
    <t>入居者が退所退居して医療機関に入院する場合、当該医療機関に対して、入居者を紹介するに当たっては、別紙様式９の文書に必要な事項を記載の上、当該医療機関に交付するとともに、交付した文書の写しを介護記録等に添付している。</t>
    <phoneticPr fontId="2"/>
  </si>
  <si>
    <t>入居者が医療機関に入院後、当該医療機関を退院し、同１月に再度当該医療機関に入院する場合に、本加算を算定していない。</t>
    <rPh sb="0" eb="3">
      <t>ニュウキョシャ</t>
    </rPh>
    <rPh sb="4" eb="6">
      <t>イリョウ</t>
    </rPh>
    <rPh sb="6" eb="8">
      <t>キカン</t>
    </rPh>
    <rPh sb="9" eb="11">
      <t>ニュウイン</t>
    </rPh>
    <rPh sb="11" eb="12">
      <t>ゴ</t>
    </rPh>
    <rPh sb="13" eb="15">
      <t>トウガイ</t>
    </rPh>
    <rPh sb="15" eb="17">
      <t>イリョウ</t>
    </rPh>
    <rPh sb="17" eb="19">
      <t>キカン</t>
    </rPh>
    <rPh sb="20" eb="22">
      <t>タイイン</t>
    </rPh>
    <rPh sb="24" eb="25">
      <t>ドウ</t>
    </rPh>
    <rPh sb="26" eb="27">
      <t>ガツ</t>
    </rPh>
    <rPh sb="28" eb="30">
      <t>サイド</t>
    </rPh>
    <rPh sb="30" eb="32">
      <t>トウガイ</t>
    </rPh>
    <rPh sb="32" eb="34">
      <t>イリョウ</t>
    </rPh>
    <rPh sb="34" eb="36">
      <t>キカン</t>
    </rPh>
    <rPh sb="37" eb="39">
      <t>ニュウイン</t>
    </rPh>
    <rPh sb="41" eb="43">
      <t>バアイ</t>
    </rPh>
    <rPh sb="45" eb="46">
      <t>ホン</t>
    </rPh>
    <rPh sb="46" eb="48">
      <t>カサン</t>
    </rPh>
    <rPh sb="49" eb="51">
      <t>サンテイ</t>
    </rPh>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</si>
  <si>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</si>
  <si>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対象者に対し、個別に認知症の行動・心理症状の評価を計画的に行い、その評価に基づく値を測定し、認知症の行動・心理症状の予防等に資するチームケアを実施している。</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7">
      <t>ケイカク</t>
    </rPh>
    <rPh sb="27" eb="28">
      <t>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2"/>
  </si>
  <si>
    <t>（Ⅱ）感染対策向上加算に係る届出を行った医療機関から、三年に一回以上、事業所内で感染者が発生した場合の対応に係る実地指導を受けている。</t>
    <phoneticPr fontId="2"/>
  </si>
  <si>
    <t>（Ⅰ）第二種協定指定医療機関との間で、新興感染症の発生時等の対応を行う体制を確保している。</t>
    <phoneticPr fontId="2"/>
  </si>
  <si>
    <t>（Ⅰ）指定地域密着型サービス基準第百五条第一項本文に規定する協力医療機関その他の医療機関との間で、感染症の発生時等の対応を取り決めるとともに、感染症の発生時等に、協力医療機関等と連携し適切に対応している。</t>
    <phoneticPr fontId="2"/>
  </si>
  <si>
    <t>（Ⅰ）感染対策向上加算又は外来感染対策向上加算に係る届出を行った医療機関等が行う院内感染対策に関する研修又は訓練に一年に一回以上参加している。</t>
    <phoneticPr fontId="2"/>
  </si>
  <si>
    <t>【生産性向上推進体制加算】</t>
    <rPh sb="1" eb="3">
      <t>セイサン</t>
    </rPh>
    <rPh sb="3" eb="4">
      <t>セイ</t>
    </rPh>
    <rPh sb="4" eb="6">
      <t>コウジョウ</t>
    </rPh>
    <rPh sb="6" eb="8">
      <t>スイシン</t>
    </rPh>
    <rPh sb="8" eb="10">
      <t>タイセイ</t>
    </rPh>
    <rPh sb="10" eb="12">
      <t>カサン</t>
    </rPh>
    <phoneticPr fontId="2"/>
  </si>
  <si>
    <t>職員の負担の軽減及び勤務状況への配慮</t>
    <phoneticPr fontId="2"/>
  </si>
  <si>
    <t>介護機器の定期的な点検</t>
    <phoneticPr fontId="8"/>
  </si>
  <si>
    <t>業務の効率化及び質の向上並びに職員の負担軽減を図るための職員研修</t>
    <phoneticPr fontId="8"/>
  </si>
  <si>
    <t>業務の効率化及び質の向上又は職員の負担の軽減に資する機器を活用する場合における利用者の安全及びケアの質の確保</t>
    <phoneticPr fontId="7"/>
  </si>
  <si>
    <t xml:space="preserve">利用者の安全並びに介護サービスの質の確保及び職員の負担軽減に資する方策を検討するための委員会において、次に掲げる事項について必要な検討を行い、及び当該事項の実施を定期的に確認している。　　　　　　　
</t>
    <phoneticPr fontId="2"/>
  </si>
  <si>
    <t>介護機器を複数種類活用している。</t>
    <phoneticPr fontId="2"/>
  </si>
  <si>
    <t>（Ⅰ）認知症の行動・心理症状の予防及び出現時の早期対応に資する認知症介護の指導に係る専門的な研修を修了している者又は認知症介護に係る専門的な研修及び認知症の行動・心理症状の予防等に資するケアプログラムを含んだ研修を修了している者を一名以上配置し、かつ、複数人の介護職員から成る認知症の行動・心理症状に対応するチームを組んでいる。</t>
    <phoneticPr fontId="2"/>
  </si>
  <si>
    <t>（Ⅱ）認知症の行動・心理症状の予防等に資する認知症介護に係る専門的な研修を修了している者を一名以上配置し、かつ、複数人の介護職員から成る認知症の行動・心理症状に対応するチームを組んでいる。</t>
    <rPh sb="3" eb="6">
      <t>ニンチショウ</t>
    </rPh>
    <rPh sb="7" eb="9">
      <t>コウドウ</t>
    </rPh>
    <rPh sb="10" eb="12">
      <t>シンリ</t>
    </rPh>
    <rPh sb="12" eb="14">
      <t>ショウジョウ</t>
    </rPh>
    <rPh sb="15" eb="17">
      <t>ヨボウ</t>
    </rPh>
    <rPh sb="17" eb="18">
      <t>トウ</t>
    </rPh>
    <rPh sb="19" eb="20">
      <t>シ</t>
    </rPh>
    <rPh sb="22" eb="25">
      <t>ニンチショウ</t>
    </rPh>
    <rPh sb="25" eb="27">
      <t>カイゴ</t>
    </rPh>
    <rPh sb="28" eb="29">
      <t>カカワ</t>
    </rPh>
    <rPh sb="30" eb="32">
      <t>センモン</t>
    </rPh>
    <rPh sb="32" eb="33">
      <t>テキ</t>
    </rPh>
    <rPh sb="34" eb="36">
      <t>ケンシュウ</t>
    </rPh>
    <rPh sb="37" eb="39">
      <t>シュウリョウ</t>
    </rPh>
    <rPh sb="43" eb="44">
      <t>モノ</t>
    </rPh>
    <rPh sb="45" eb="46">
      <t>イチ</t>
    </rPh>
    <rPh sb="46" eb="47">
      <t>メイ</t>
    </rPh>
    <rPh sb="47" eb="49">
      <t>イジョウ</t>
    </rPh>
    <rPh sb="49" eb="51">
      <t>ハイチ</t>
    </rPh>
    <rPh sb="56" eb="58">
      <t>フクスウ</t>
    </rPh>
    <rPh sb="58" eb="59">
      <t>ニン</t>
    </rPh>
    <rPh sb="60" eb="62">
      <t>カイゴ</t>
    </rPh>
    <rPh sb="62" eb="64">
      <t>ショクイン</t>
    </rPh>
    <rPh sb="66" eb="67">
      <t>ナ</t>
    </rPh>
    <rPh sb="68" eb="71">
      <t>ニンチショウ</t>
    </rPh>
    <rPh sb="72" eb="74">
      <t>コウドウ</t>
    </rPh>
    <rPh sb="75" eb="77">
      <t>シンリ</t>
    </rPh>
    <rPh sb="77" eb="79">
      <t>ショウジョウ</t>
    </rPh>
    <rPh sb="80" eb="82">
      <t>タイオウ</t>
    </rPh>
    <rPh sb="88" eb="89">
      <t>ク</t>
    </rPh>
    <phoneticPr fontId="2"/>
  </si>
  <si>
    <t>利用者が別に厚生労働大臣が定める感染症に感染した場合に相談対応、診療、入院調整等を行う医療機関を確保し、かつ、当該感染症に感染した利用者に対し、適切な感染対策を行った上で、指定認知症対応型共同生活介護を行っている。</t>
    <phoneticPr fontId="2"/>
  </si>
  <si>
    <t>新興感染症等施設療養費は、新興感染症のパンデミック発生時等において、事業所内で感染した高齢者に対して必要な医療やケアを提供する観点や、感染拡大に伴う病床ひっ迫を避ける観点から、必要な感染対策や医療機関との連携体制を確保した上で感染した高齢者の療養を施設内で行うことを評価している。</t>
    <phoneticPr fontId="2"/>
  </si>
  <si>
    <t>【人員基準欠如減算】</t>
    <rPh sb="1" eb="3">
      <t>ジンイン</t>
    </rPh>
    <rPh sb="3" eb="5">
      <t>キジュン</t>
    </rPh>
    <rPh sb="5" eb="7">
      <t>ケツジョ</t>
    </rPh>
    <rPh sb="7" eb="9">
      <t>ゲンサン</t>
    </rPh>
    <phoneticPr fontId="2"/>
  </si>
  <si>
    <t>介護職員処遇改善加算(Ⅲ)…1（a）から2から10の要件を満たしている。</t>
    <rPh sb="0" eb="2">
      <t>カイゴ</t>
    </rPh>
    <rPh sb="2" eb="4">
      <t>ショクイン</t>
    </rPh>
    <rPh sb="4" eb="6">
      <t>ショグウ</t>
    </rPh>
    <rPh sb="6" eb="8">
      <t>カイゼン</t>
    </rPh>
    <rPh sb="8" eb="10">
      <t>カサン</t>
    </rPh>
    <phoneticPr fontId="7"/>
  </si>
  <si>
    <t>介護職員処遇改善加算(Ⅱ)…1から11の要件を満たしている。</t>
    <rPh sb="0" eb="2">
      <t>カイゴ</t>
    </rPh>
    <rPh sb="2" eb="4">
      <t>ショクイン</t>
    </rPh>
    <rPh sb="4" eb="6">
      <t>ショグウ</t>
    </rPh>
    <rPh sb="6" eb="8">
      <t>カイゼン</t>
    </rPh>
    <rPh sb="8" eb="10">
      <t>カサン</t>
    </rPh>
    <phoneticPr fontId="7"/>
  </si>
  <si>
    <t>介護職員処遇改善加算(Ⅰ)…1から12全ての要件を満たしている。</t>
    <rPh sb="0" eb="2">
      <t>カイゴ</t>
    </rPh>
    <rPh sb="2" eb="4">
      <t>ショクイン</t>
    </rPh>
    <rPh sb="4" eb="6">
      <t>ショグウ</t>
    </rPh>
    <rPh sb="6" eb="8">
      <t>カイゼン</t>
    </rPh>
    <rPh sb="8" eb="10">
      <t>カサン</t>
    </rPh>
    <phoneticPr fontId="7"/>
  </si>
  <si>
    <t>介護職員処遇改善加算(Ⅳ)…1（a）、2から6まで、及び7、8及び10の要件を満たしている。</t>
    <rPh sb="0" eb="2">
      <t>カイゴ</t>
    </rPh>
    <rPh sb="2" eb="4">
      <t>ショクイン</t>
    </rPh>
    <rPh sb="4" eb="6">
      <t>ショグウ</t>
    </rPh>
    <rPh sb="6" eb="8">
      <t>カイゼン</t>
    </rPh>
    <rPh sb="8" eb="10">
      <t>カサン</t>
    </rPh>
    <phoneticPr fontId="7"/>
  </si>
  <si>
    <t>（標準様式1）</t>
    <rPh sb="1" eb="3">
      <t>ヒョウジュン</t>
    </rPh>
    <rPh sb="3" eb="5">
      <t>ヨウシキ</t>
    </rPh>
    <phoneticPr fontId="28"/>
  </si>
  <si>
    <t>従業者の勤務の体制及び勤務形態一覧表　</t>
  </si>
  <si>
    <t>サービス種別（</t>
    <rPh sb="4" eb="6">
      <t>シュベツ</t>
    </rPh>
    <phoneticPr fontId="30"/>
  </si>
  <si>
    <t>認知症対応型共同生活介護</t>
    <rPh sb="0" eb="12">
      <t>ニンチショウタイオウガタキョウドウセイカツカイゴ</t>
    </rPh>
    <phoneticPr fontId="30"/>
  </si>
  <si>
    <t>）</t>
    <phoneticPr fontId="30"/>
  </si>
  <si>
    <t>令和</t>
    <rPh sb="0" eb="2">
      <t>レイワ</t>
    </rPh>
    <phoneticPr fontId="30"/>
  </si>
  <si>
    <t>(</t>
    <phoneticPr fontId="30"/>
  </si>
  <si>
    <t>)</t>
    <phoneticPr fontId="30"/>
  </si>
  <si>
    <t>年</t>
    <rPh sb="0" eb="1">
      <t>ネン</t>
    </rPh>
    <phoneticPr fontId="30"/>
  </si>
  <si>
    <t>月</t>
    <rPh sb="0" eb="1">
      <t>ゲツ</t>
    </rPh>
    <phoneticPr fontId="30"/>
  </si>
  <si>
    <t>事業所名（</t>
    <rPh sb="0" eb="3">
      <t>ジギョウショ</t>
    </rPh>
    <rPh sb="3" eb="4">
      <t>メイ</t>
    </rPh>
    <phoneticPr fontId="30"/>
  </si>
  <si>
    <t>○○○○</t>
    <phoneticPr fontId="30"/>
  </si>
  <si>
    <t>(1)</t>
    <phoneticPr fontId="30"/>
  </si>
  <si>
    <t>４週</t>
  </si>
  <si>
    <t>(2)</t>
    <phoneticPr fontId="30"/>
  </si>
  <si>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</si>
  <si>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0"/>
  </si>
  <si>
    <t>時間/週</t>
    <rPh sb="0" eb="2">
      <t>ジカン</t>
    </rPh>
    <rPh sb="3" eb="4">
      <t>シュウ</t>
    </rPh>
    <phoneticPr fontId="30"/>
  </si>
  <si>
    <t>時間/月</t>
    <rPh sb="0" eb="2">
      <t>ジカン</t>
    </rPh>
    <rPh sb="3" eb="4">
      <t>ツキ</t>
    </rPh>
    <phoneticPr fontId="30"/>
  </si>
  <si>
    <t>当月の日数</t>
    <rPh sb="0" eb="2">
      <t>トウゲツ</t>
    </rPh>
    <rPh sb="3" eb="5">
      <t>ニッスウ</t>
    </rPh>
    <phoneticPr fontId="30"/>
  </si>
  <si>
    <t>日</t>
    <rPh sb="0" eb="1">
      <t>ニチ</t>
    </rPh>
    <phoneticPr fontId="30"/>
  </si>
  <si>
    <t>(4) 利用者数</t>
    <rPh sb="4" eb="7">
      <t>リヨウシャ</t>
    </rPh>
    <rPh sb="7" eb="8">
      <t>スウ</t>
    </rPh>
    <phoneticPr fontId="30"/>
  </si>
  <si>
    <t>（前年度の平均値または推定数）</t>
    <rPh sb="1" eb="4">
      <t>ゼンネンド</t>
    </rPh>
    <rPh sb="5" eb="8">
      <t>ヘイキンチ</t>
    </rPh>
    <rPh sb="11" eb="14">
      <t>スイテイスウ</t>
    </rPh>
    <phoneticPr fontId="30"/>
  </si>
  <si>
    <t>人</t>
    <rPh sb="0" eb="1">
      <t>ニン</t>
    </rPh>
    <phoneticPr fontId="30"/>
  </si>
  <si>
    <t>(5) 事業所の共同生活住居（ユニット）数</t>
    <rPh sb="4" eb="7">
      <t>ジギョウショ</t>
    </rPh>
    <rPh sb="8" eb="10">
      <t>キョウドウ</t>
    </rPh>
    <rPh sb="10" eb="12">
      <t>セイカツ</t>
    </rPh>
    <rPh sb="12" eb="14">
      <t>ジュウキョ</t>
    </rPh>
    <rPh sb="20" eb="21">
      <t>スウ</t>
    </rPh>
    <phoneticPr fontId="30"/>
  </si>
  <si>
    <t>(6) 日中／夜間及び深夜の時間帯の区分</t>
    <rPh sb="4" eb="6">
      <t>ニッチュウ</t>
    </rPh>
    <rPh sb="7" eb="9">
      <t>ヤカン</t>
    </rPh>
    <rPh sb="9" eb="10">
      <t>オヨ</t>
    </rPh>
    <rPh sb="11" eb="13">
      <t>シンヤ</t>
    </rPh>
    <rPh sb="14" eb="17">
      <t>ジカンタイ</t>
    </rPh>
    <rPh sb="18" eb="20">
      <t>クブン</t>
    </rPh>
    <phoneticPr fontId="30"/>
  </si>
  <si>
    <t>ユニット</t>
    <phoneticPr fontId="30"/>
  </si>
  <si>
    <t>利用者の生活時間帯（日中）</t>
    <rPh sb="0" eb="3">
      <t>リヨウシャ</t>
    </rPh>
    <rPh sb="4" eb="6">
      <t>セイカツ</t>
    </rPh>
    <rPh sb="6" eb="9">
      <t>ジカンタイ</t>
    </rPh>
    <rPh sb="10" eb="12">
      <t>ニッチュウ</t>
    </rPh>
    <phoneticPr fontId="30"/>
  </si>
  <si>
    <t>～</t>
    <phoneticPr fontId="30"/>
  </si>
  <si>
    <t>ユニット目</t>
    <rPh sb="4" eb="5">
      <t>メ</t>
    </rPh>
    <phoneticPr fontId="30"/>
  </si>
  <si>
    <t>夜間及び深夜の時間帯</t>
    <rPh sb="0" eb="2">
      <t>ヤカン</t>
    </rPh>
    <rPh sb="2" eb="3">
      <t>オヨ</t>
    </rPh>
    <rPh sb="4" eb="6">
      <t>シンヤ</t>
    </rPh>
    <rPh sb="7" eb="10">
      <t>ジカンタイ</t>
    </rPh>
    <phoneticPr fontId="30"/>
  </si>
  <si>
    <t>No</t>
    <phoneticPr fontId="30"/>
  </si>
  <si>
    <t>(7) 
職種</t>
    <phoneticPr fontId="28"/>
  </si>
  <si>
    <t>(8)
勤務
形態</t>
    <phoneticPr fontId="28"/>
  </si>
  <si>
    <t>(9) 資格</t>
    <rPh sb="4" eb="6">
      <t>シカク</t>
    </rPh>
    <phoneticPr fontId="30"/>
  </si>
  <si>
    <t>(10) 氏　名</t>
    <phoneticPr fontId="28"/>
  </si>
  <si>
    <t>日中／夜間及び深夜
の区分</t>
    <rPh sb="0" eb="2">
      <t>ニッチュウ</t>
    </rPh>
    <rPh sb="3" eb="5">
      <t>ヤカン</t>
    </rPh>
    <rPh sb="5" eb="6">
      <t>オヨ</t>
    </rPh>
    <rPh sb="7" eb="9">
      <t>シンヤ</t>
    </rPh>
    <rPh sb="11" eb="13">
      <t>クブン</t>
    </rPh>
    <phoneticPr fontId="30"/>
  </si>
  <si>
    <t>(11)</t>
    <phoneticPr fontId="30"/>
  </si>
  <si>
    <t>（宿直   ･･･</t>
    <rPh sb="1" eb="3">
      <t>シュクチョク</t>
    </rPh>
    <phoneticPr fontId="30"/>
  </si>
  <si>
    <r>
      <t xml:space="preserve">(13)
</t>
    </r>
    <r>
      <rPr>
        <sz val="11"/>
        <rFont val="HGSｺﾞｼｯｸM"/>
        <family val="3"/>
        <charset val="128"/>
      </rPr>
      <t>週平均
勤務時間数</t>
    </r>
    <rPh sb="6" eb="8">
      <t>ヘイキン</t>
    </rPh>
    <rPh sb="9" eb="11">
      <t>キンム</t>
    </rPh>
    <rPh sb="11" eb="13">
      <t>ジカン</t>
    </rPh>
    <rPh sb="13" eb="14">
      <t>スウ</t>
    </rPh>
    <phoneticPr fontId="28"/>
  </si>
  <si>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8"/>
  </si>
  <si>
    <t>1週目</t>
    <rPh sb="1" eb="2">
      <t>シュウ</t>
    </rPh>
    <rPh sb="2" eb="3">
      <t>メ</t>
    </rPh>
    <phoneticPr fontId="30"/>
  </si>
  <si>
    <t>2週目</t>
    <rPh sb="1" eb="2">
      <t>シュウ</t>
    </rPh>
    <rPh sb="2" eb="3">
      <t>メ</t>
    </rPh>
    <phoneticPr fontId="30"/>
  </si>
  <si>
    <t>3週目</t>
    <rPh sb="1" eb="2">
      <t>シュウ</t>
    </rPh>
    <rPh sb="2" eb="3">
      <t>メ</t>
    </rPh>
    <phoneticPr fontId="30"/>
  </si>
  <si>
    <t>4週目</t>
    <rPh sb="1" eb="2">
      <t>シュウ</t>
    </rPh>
    <rPh sb="2" eb="3">
      <t>メ</t>
    </rPh>
    <phoneticPr fontId="30"/>
  </si>
  <si>
    <t>5週目</t>
    <rPh sb="1" eb="2">
      <t>シュウ</t>
    </rPh>
    <rPh sb="2" eb="3">
      <t>メ</t>
    </rPh>
    <phoneticPr fontId="30"/>
  </si>
  <si>
    <t>シフト記号</t>
    <rPh sb="3" eb="5">
      <t>キゴウ</t>
    </rPh>
    <phoneticPr fontId="34"/>
  </si>
  <si>
    <t>日中の勤務時間数</t>
    <rPh sb="0" eb="2">
      <t>ニッチュウ</t>
    </rPh>
    <rPh sb="3" eb="5">
      <t>キンム</t>
    </rPh>
    <rPh sb="5" eb="8">
      <t>ジカンスウ</t>
    </rPh>
    <phoneticPr fontId="30"/>
  </si>
  <si>
    <t>夜間・深夜の勤務時間数</t>
    <rPh sb="0" eb="2">
      <t>ヤカン</t>
    </rPh>
    <rPh sb="3" eb="5">
      <t>シンヤ</t>
    </rPh>
    <rPh sb="6" eb="8">
      <t>キンム</t>
    </rPh>
    <rPh sb="8" eb="11">
      <t>ジカンスウ</t>
    </rPh>
    <phoneticPr fontId="34"/>
  </si>
  <si>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30"/>
  </si>
  <si>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30"/>
  </si>
  <si>
    <t>(16) 日ごとの実利用者数</t>
    <rPh sb="5" eb="6">
      <t>ヒ</t>
    </rPh>
    <rPh sb="9" eb="10">
      <t>ジツ</t>
    </rPh>
    <rPh sb="10" eb="13">
      <t>リヨウシャ</t>
    </rPh>
    <rPh sb="13" eb="14">
      <t>スウ</t>
    </rPh>
    <phoneticPr fontId="30"/>
  </si>
  <si>
    <t>(17) 介護従業者の日中の勤務時間の合計</t>
    <rPh sb="5" eb="7">
      <t>カイゴ</t>
    </rPh>
    <rPh sb="7" eb="10">
      <t>ジュウギョウシャ</t>
    </rPh>
    <rPh sb="11" eb="13">
      <t>ニッチュウ</t>
    </rPh>
    <rPh sb="14" eb="16">
      <t>キンム</t>
    </rPh>
    <rPh sb="16" eb="18">
      <t>ジカン</t>
    </rPh>
    <rPh sb="19" eb="21">
      <t>ゴウケイ</t>
    </rPh>
    <phoneticPr fontId="30"/>
  </si>
  <si>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30"/>
  </si>
  <si>
    <t>兼務する他の事業所名、職種及び１週あたりの時間数</t>
    <rPh sb="0" eb="2">
      <t>ケンム</t>
    </rPh>
    <rPh sb="4" eb="5">
      <t>タ</t>
    </rPh>
    <rPh sb="6" eb="9">
      <t>ジギョウショ</t>
    </rPh>
    <rPh sb="9" eb="10">
      <t>ナ</t>
    </rPh>
    <rPh sb="11" eb="13">
      <t>ショクシュ</t>
    </rPh>
    <rPh sb="13" eb="14">
      <t>オヨ</t>
    </rPh>
    <rPh sb="16" eb="17">
      <t>シュウ</t>
    </rPh>
    <rPh sb="21" eb="24">
      <t>ジカンスウ</t>
    </rPh>
    <phoneticPr fontId="2"/>
  </si>
  <si>
    <t>【協力医療機関連携加算】</t>
    <rPh sb="1" eb="3">
      <t>キョウリョク</t>
    </rPh>
    <rPh sb="3" eb="5">
      <t>イリョウ</t>
    </rPh>
    <rPh sb="5" eb="7">
      <t>キカン</t>
    </rPh>
    <rPh sb="7" eb="9">
      <t>レンケイ</t>
    </rPh>
    <rPh sb="9" eb="11">
      <t>カサン</t>
    </rPh>
    <phoneticPr fontId="2"/>
  </si>
  <si>
    <t>（Ⅰ）協力医療機関は利用者の病状が急変した場合等において医師又は看護職員が相談対応を行う体制を、常時確保している。</t>
    <phoneticPr fontId="2"/>
  </si>
  <si>
    <t>（Ⅰ）協力医療機関は当該事業者からの診療の求めがあった場合において診療を行う体制を、常時確保している。</t>
    <phoneticPr fontId="2"/>
  </si>
  <si>
    <t>適切な感染対策とは、手洗いや個人防護具の着用等の標準予防策（スタンダード・プリコーション）の徹底、ゾーニング、コホーティング、感染者以外の入所者も含めた健康観察等を指し、具体的な感染対策の方法については、「介護現場における感染対策の手引き（第３版）」を参考としている。</t>
    <phoneticPr fontId="2"/>
  </si>
  <si>
    <t>≪要 提出≫</t>
    <rPh sb="1" eb="2">
      <t>ヨウ</t>
    </rPh>
    <rPh sb="3" eb="5">
      <t>テイシュツ</t>
    </rPh>
    <phoneticPr fontId="30"/>
  </si>
  <si>
    <t>■シフト記号表（勤務時間帯）</t>
    <rPh sb="4" eb="6">
      <t>キゴウ</t>
    </rPh>
    <rPh sb="6" eb="7">
      <t>ヒョウ</t>
    </rPh>
    <rPh sb="8" eb="10">
      <t>キンム</t>
    </rPh>
    <rPh sb="10" eb="13">
      <t>ジカンタイ</t>
    </rPh>
    <phoneticPr fontId="30"/>
  </si>
  <si>
    <t>※24時間表記</t>
    <rPh sb="3" eb="5">
      <t>ジカン</t>
    </rPh>
    <rPh sb="5" eb="7">
      <t>ヒョウキ</t>
    </rPh>
    <phoneticPr fontId="30"/>
  </si>
  <si>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0"/>
  </si>
  <si>
    <t>勤務時間</t>
    <rPh sb="0" eb="2">
      <t>キンム</t>
    </rPh>
    <rPh sb="2" eb="4">
      <t>ジカン</t>
    </rPh>
    <phoneticPr fontId="30"/>
  </si>
  <si>
    <t>日中の時間帯</t>
    <rPh sb="0" eb="2">
      <t>ニッチュウ</t>
    </rPh>
    <rPh sb="3" eb="6">
      <t>ジカンタイ</t>
    </rPh>
    <phoneticPr fontId="30"/>
  </si>
  <si>
    <t>日中の勤務時間</t>
    <rPh sb="0" eb="2">
      <t>ニッチュウ</t>
    </rPh>
    <rPh sb="3" eb="5">
      <t>キンム</t>
    </rPh>
    <rPh sb="5" eb="7">
      <t>ジカン</t>
    </rPh>
    <phoneticPr fontId="30"/>
  </si>
  <si>
    <t>夜間及び深夜</t>
    <rPh sb="0" eb="2">
      <t>ヤカン</t>
    </rPh>
    <rPh sb="2" eb="3">
      <t>オヨ</t>
    </rPh>
    <rPh sb="4" eb="6">
      <t>シンヤ</t>
    </rPh>
    <phoneticPr fontId="30"/>
  </si>
  <si>
    <t>自由記載欄</t>
    <rPh sb="0" eb="2">
      <t>ジユウ</t>
    </rPh>
    <rPh sb="2" eb="4">
      <t>キサイ</t>
    </rPh>
    <rPh sb="4" eb="5">
      <t>ラン</t>
    </rPh>
    <phoneticPr fontId="30"/>
  </si>
  <si>
    <t>記号</t>
    <rPh sb="0" eb="2">
      <t>キゴウ</t>
    </rPh>
    <phoneticPr fontId="30"/>
  </si>
  <si>
    <t>始業時刻</t>
    <rPh sb="0" eb="2">
      <t>シギョウ</t>
    </rPh>
    <rPh sb="2" eb="4">
      <t>ジコク</t>
    </rPh>
    <phoneticPr fontId="30"/>
  </si>
  <si>
    <t>終業時刻</t>
    <rPh sb="0" eb="2">
      <t>シュウギョウ</t>
    </rPh>
    <rPh sb="2" eb="4">
      <t>ジコク</t>
    </rPh>
    <phoneticPr fontId="30"/>
  </si>
  <si>
    <t>うち、休憩時間</t>
    <rPh sb="3" eb="5">
      <t>キュウケイ</t>
    </rPh>
    <rPh sb="5" eb="7">
      <t>ジカン</t>
    </rPh>
    <phoneticPr fontId="30"/>
  </si>
  <si>
    <t>開始時刻</t>
    <rPh sb="0" eb="2">
      <t>カイシ</t>
    </rPh>
    <rPh sb="2" eb="4">
      <t>ジコク</t>
    </rPh>
    <phoneticPr fontId="30"/>
  </si>
  <si>
    <t>終了時刻</t>
    <rPh sb="0" eb="2">
      <t>シュウリョウ</t>
    </rPh>
    <rPh sb="2" eb="4">
      <t>ジコク</t>
    </rPh>
    <phoneticPr fontId="30"/>
  </si>
  <si>
    <t>の勤務時間</t>
    <rPh sb="1" eb="3">
      <t>キンム</t>
    </rPh>
    <rPh sb="3" eb="5">
      <t>ジカン</t>
    </rPh>
    <phoneticPr fontId="30"/>
  </si>
  <si>
    <t>a</t>
    <phoneticPr fontId="30"/>
  </si>
  <si>
    <t>：</t>
    <phoneticPr fontId="30"/>
  </si>
  <si>
    <t>（</t>
    <phoneticPr fontId="30"/>
  </si>
  <si>
    <t>b</t>
    <phoneticPr fontId="30"/>
  </si>
  <si>
    <t>c</t>
    <phoneticPr fontId="30"/>
  </si>
  <si>
    <t>d</t>
    <phoneticPr fontId="30"/>
  </si>
  <si>
    <t>e</t>
    <phoneticPr fontId="30"/>
  </si>
  <si>
    <t>f</t>
    <phoneticPr fontId="30"/>
  </si>
  <si>
    <t>g</t>
    <phoneticPr fontId="30"/>
  </si>
  <si>
    <t>h</t>
    <phoneticPr fontId="30"/>
  </si>
  <si>
    <t>i</t>
    <phoneticPr fontId="30"/>
  </si>
  <si>
    <t>j</t>
    <phoneticPr fontId="30"/>
  </si>
  <si>
    <t>k</t>
    <phoneticPr fontId="30"/>
  </si>
  <si>
    <t>l</t>
    <phoneticPr fontId="30"/>
  </si>
  <si>
    <t>m</t>
    <phoneticPr fontId="30"/>
  </si>
  <si>
    <t>n</t>
    <phoneticPr fontId="30"/>
  </si>
  <si>
    <t>o</t>
    <phoneticPr fontId="30"/>
  </si>
  <si>
    <t>p</t>
    <phoneticPr fontId="30"/>
  </si>
  <si>
    <t>q</t>
    <phoneticPr fontId="30"/>
  </si>
  <si>
    <t>r</t>
    <phoneticPr fontId="30"/>
  </si>
  <si>
    <t>-</t>
    <phoneticPr fontId="30"/>
  </si>
  <si>
    <t>s</t>
    <phoneticPr fontId="30"/>
  </si>
  <si>
    <t>t</t>
    <phoneticPr fontId="30"/>
  </si>
  <si>
    <t>u</t>
    <phoneticPr fontId="30"/>
  </si>
  <si>
    <t>v</t>
    <phoneticPr fontId="30"/>
  </si>
  <si>
    <t>w</t>
    <phoneticPr fontId="30"/>
  </si>
  <si>
    <t>x</t>
    <phoneticPr fontId="30"/>
  </si>
  <si>
    <t>y</t>
    <phoneticPr fontId="30"/>
  </si>
  <si>
    <t>z</t>
    <phoneticPr fontId="30"/>
  </si>
  <si>
    <t>aa</t>
    <phoneticPr fontId="30"/>
  </si>
  <si>
    <t>ab</t>
    <phoneticPr fontId="30"/>
  </si>
  <si>
    <t>ac</t>
    <phoneticPr fontId="30"/>
  </si>
  <si>
    <t>ad</t>
    <phoneticPr fontId="30"/>
  </si>
  <si>
    <t>ae</t>
    <phoneticPr fontId="30"/>
  </si>
  <si>
    <t>af</t>
    <phoneticPr fontId="30"/>
  </si>
  <si>
    <t>ag</t>
    <phoneticPr fontId="30"/>
  </si>
  <si>
    <t>-</t>
  </si>
  <si>
    <t>1日に2回勤務する場合</t>
    <rPh sb="1" eb="2">
      <t>ニチ</t>
    </rPh>
    <rPh sb="4" eb="5">
      <t>カイ</t>
    </rPh>
    <rPh sb="5" eb="7">
      <t>キンム</t>
    </rPh>
    <rPh sb="9" eb="11">
      <t>バアイ</t>
    </rPh>
    <phoneticPr fontId="30"/>
  </si>
  <si>
    <t>ah</t>
    <phoneticPr fontId="30"/>
  </si>
  <si>
    <t>1日に2回勤務する場合</t>
    <phoneticPr fontId="30"/>
  </si>
  <si>
    <t>ai</t>
    <phoneticPr fontId="30"/>
  </si>
  <si>
    <t>・職種ごとの勤務時間を「○：○○～○：○○」と表記することが困難な場合は、No18～33を活用し、勤務時間数のみを入力してください。</t>
    <rPh sb="45" eb="47">
      <t>カツヨウ</t>
    </rPh>
    <phoneticPr fontId="30"/>
  </si>
  <si>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0"/>
  </si>
  <si>
    <t>・シフト記号が足りない場合は、適宜、行を追加してください。</t>
    <rPh sb="4" eb="6">
      <t>キゴウ</t>
    </rPh>
    <rPh sb="7" eb="8">
      <t>タ</t>
    </rPh>
    <rPh sb="11" eb="13">
      <t>バアイ</t>
    </rPh>
    <rPh sb="15" eb="17">
      <t>テキギ</t>
    </rPh>
    <rPh sb="18" eb="19">
      <t>ギョウ</t>
    </rPh>
    <rPh sb="20" eb="22">
      <t>ツイカ</t>
    </rPh>
    <phoneticPr fontId="30"/>
  </si>
  <si>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0"/>
  </si>
  <si>
    <t>≪提出不要≫</t>
    <rPh sb="1" eb="3">
      <t>テイシュツ</t>
    </rPh>
    <rPh sb="3" eb="5">
      <t>フヨウ</t>
    </rPh>
    <phoneticPr fontId="30"/>
  </si>
  <si>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28"/>
  </si>
  <si>
    <t>・・・直接入力する必要がある箇所です。</t>
    <rPh sb="3" eb="5">
      <t>チョクセツ</t>
    </rPh>
    <rPh sb="5" eb="7">
      <t>ニュウリョク</t>
    </rPh>
    <rPh sb="9" eb="11">
      <t>ヒツヨウ</t>
    </rPh>
    <rPh sb="14" eb="16">
      <t>カショ</t>
    </rPh>
    <phoneticPr fontId="30"/>
  </si>
  <si>
    <t>下記の記入方法に従って、入力してください。</t>
    <phoneticPr fontId="30"/>
  </si>
  <si>
    <t>・・・プルダウンから選択して入力する必要がある箇所です。</t>
    <rPh sb="10" eb="12">
      <t>センタク</t>
    </rPh>
    <rPh sb="14" eb="16">
      <t>ニュウリョク</t>
    </rPh>
    <rPh sb="18" eb="20">
      <t>ヒツヨウ</t>
    </rPh>
    <rPh sb="23" eb="25">
      <t>カショ</t>
    </rPh>
    <phoneticPr fontId="30"/>
  </si>
  <si>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</si>
  <si>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0"/>
  </si>
  <si>
    <t>　(1) 「４週」・「暦月」のいずれかを選択してください。</t>
    <rPh sb="7" eb="8">
      <t>シュウ</t>
    </rPh>
    <rPh sb="11" eb="12">
      <t>レキ</t>
    </rPh>
    <rPh sb="12" eb="13">
      <t>ツキ</t>
    </rPh>
    <rPh sb="20" eb="22">
      <t>センタク</t>
    </rPh>
    <phoneticPr fontId="3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</si>
  <si>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</si>
  <si>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0"/>
  </si>
  <si>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30"/>
  </si>
  <si>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30"/>
  </si>
  <si>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30"/>
  </si>
  <si>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30"/>
  </si>
  <si>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30"/>
  </si>
  <si>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30"/>
  </si>
  <si>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30"/>
  </si>
  <si>
    <t xml:space="preserve"> 　　 記入の順序は、職種ごとにまとめてください。</t>
    <rPh sb="4" eb="6">
      <t>キニュウ</t>
    </rPh>
    <rPh sb="7" eb="9">
      <t>ジュンジョ</t>
    </rPh>
    <rPh sb="11" eb="13">
      <t>ショクシュ</t>
    </rPh>
    <phoneticPr fontId="30"/>
  </si>
  <si>
    <t>職種名</t>
    <rPh sb="0" eb="2">
      <t>ショクシュ</t>
    </rPh>
    <rPh sb="2" eb="3">
      <t>メイ</t>
    </rPh>
    <phoneticPr fontId="30"/>
  </si>
  <si>
    <t>管理者</t>
    <rPh sb="0" eb="3">
      <t>カンリシャ</t>
    </rPh>
    <phoneticPr fontId="30"/>
  </si>
  <si>
    <t>介護従業者</t>
    <rPh sb="0" eb="2">
      <t>カイゴ</t>
    </rPh>
    <rPh sb="2" eb="5">
      <t>ジュウギョウシャ</t>
    </rPh>
    <phoneticPr fontId="30"/>
  </si>
  <si>
    <t>計画作成担当者</t>
    <rPh sb="0" eb="2">
      <t>ケイカク</t>
    </rPh>
    <rPh sb="2" eb="4">
      <t>サクセイ</t>
    </rPh>
    <rPh sb="4" eb="7">
      <t>タントウシャ</t>
    </rPh>
    <phoneticPr fontId="30"/>
  </si>
  <si>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8"/>
  </si>
  <si>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0"/>
  </si>
  <si>
    <t>区分</t>
    <rPh sb="0" eb="2">
      <t>クブン</t>
    </rPh>
    <phoneticPr fontId="30"/>
  </si>
  <si>
    <t>A</t>
    <phoneticPr fontId="30"/>
  </si>
  <si>
    <t>常勤で専従</t>
    <rPh sb="0" eb="2">
      <t>ジョウキン</t>
    </rPh>
    <rPh sb="3" eb="5">
      <t>センジュウ</t>
    </rPh>
    <phoneticPr fontId="30"/>
  </si>
  <si>
    <t>B</t>
    <phoneticPr fontId="30"/>
  </si>
  <si>
    <t>常勤で兼務</t>
    <rPh sb="0" eb="2">
      <t>ジョウキン</t>
    </rPh>
    <rPh sb="3" eb="5">
      <t>ケンム</t>
    </rPh>
    <phoneticPr fontId="30"/>
  </si>
  <si>
    <t>C</t>
    <phoneticPr fontId="30"/>
  </si>
  <si>
    <t>非常勤で専従</t>
    <rPh sb="0" eb="3">
      <t>ヒジョウキン</t>
    </rPh>
    <rPh sb="4" eb="6">
      <t>センジュウ</t>
    </rPh>
    <phoneticPr fontId="30"/>
  </si>
  <si>
    <t>D</t>
    <phoneticPr fontId="30"/>
  </si>
  <si>
    <t>非常勤で兼務</t>
    <rPh sb="0" eb="1">
      <t>ヒ</t>
    </rPh>
    <rPh sb="1" eb="3">
      <t>ジョウキン</t>
    </rPh>
    <rPh sb="4" eb="6">
      <t>ケンム</t>
    </rPh>
    <phoneticPr fontId="30"/>
  </si>
  <si>
    <t>（注）常勤・非常勤の区分について</t>
    <rPh sb="1" eb="2">
      <t>チュウ</t>
    </rPh>
    <rPh sb="3" eb="5">
      <t>ジョウキン</t>
    </rPh>
    <rPh sb="6" eb="9">
      <t>ヒジョウキン</t>
    </rPh>
    <rPh sb="10" eb="12">
      <t>クブン</t>
    </rPh>
    <phoneticPr fontId="3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</si>
  <si>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</si>
  <si>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0"/>
  </si>
  <si>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3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</si>
  <si>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0"/>
  </si>
  <si>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0"/>
  </si>
  <si>
    <t>　(10) 従業者の氏名を記入してください。</t>
    <rPh sb="6" eb="9">
      <t>ジュウギョウシャ</t>
    </rPh>
    <rPh sb="10" eb="12">
      <t>シメイ</t>
    </rPh>
    <rPh sb="13" eb="15">
      <t>キニュウ</t>
    </rPh>
    <phoneticPr fontId="30"/>
  </si>
  <si>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30"/>
  </si>
  <si>
    <t>　　  ※ 指定基準の確認に際しては、４週分の入力で差し支えありません。</t>
  </si>
  <si>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0"/>
  </si>
  <si>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0"/>
  </si>
  <si>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0"/>
  </si>
  <si>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</si>
  <si>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0"/>
  </si>
  <si>
    <t>　　　 その他、特記事項欄としてもご活用ください。</t>
    <rPh sb="6" eb="7">
      <t>タ</t>
    </rPh>
    <rPh sb="8" eb="10">
      <t>トッキ</t>
    </rPh>
    <rPh sb="10" eb="12">
      <t>ジコウ</t>
    </rPh>
    <rPh sb="12" eb="13">
      <t>ラン</t>
    </rPh>
    <rPh sb="18" eb="20">
      <t>カツヨウ</t>
    </rPh>
    <phoneticPr fontId="30"/>
  </si>
  <si>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30"/>
  </si>
  <si>
    <t>に色づけされます。</t>
    <rPh sb="1" eb="2">
      <t>イロ</t>
    </rPh>
    <phoneticPr fontId="30"/>
  </si>
  <si>
    <t>　(16) 通いサービスの利用者数を入力してください。</t>
    <rPh sb="6" eb="7">
      <t>カヨ</t>
    </rPh>
    <rPh sb="13" eb="16">
      <t>リヨウシャ</t>
    </rPh>
    <rPh sb="16" eb="17">
      <t>スウ</t>
    </rPh>
    <rPh sb="18" eb="20">
      <t>ニュウリョク</t>
    </rPh>
    <phoneticPr fontId="30"/>
  </si>
  <si>
    <t>　(17) 宿泊サービスの利用者数を入力してください。</t>
    <rPh sb="6" eb="8">
      <t>シュクハク</t>
    </rPh>
    <rPh sb="13" eb="16">
      <t>リヨウシャ</t>
    </rPh>
    <rPh sb="16" eb="17">
      <t>スウ</t>
    </rPh>
    <rPh sb="18" eb="20">
      <t>ニュウリョク</t>
    </rPh>
    <phoneticPr fontId="30"/>
  </si>
  <si>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30"/>
  </si>
  <si>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30"/>
  </si>
  <si>
    <t>A</t>
  </si>
  <si>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30"/>
  </si>
  <si>
    <t>厚労　太郎</t>
    <rPh sb="0" eb="2">
      <t>コウロウ</t>
    </rPh>
    <rPh sb="3" eb="5">
      <t>タロウ</t>
    </rPh>
    <phoneticPr fontId="30"/>
  </si>
  <si>
    <t>c</t>
  </si>
  <si>
    <t>介護支援専門員</t>
    <rPh sb="0" eb="2">
      <t>カイゴ</t>
    </rPh>
    <rPh sb="2" eb="4">
      <t>シエン</t>
    </rPh>
    <rPh sb="4" eb="7">
      <t>センモンイン</t>
    </rPh>
    <phoneticPr fontId="30"/>
  </si>
  <si>
    <t>○○　A男</t>
    <rPh sb="4" eb="5">
      <t>オトコ</t>
    </rPh>
    <phoneticPr fontId="30"/>
  </si>
  <si>
    <t>d</t>
  </si>
  <si>
    <t>看護師</t>
    <rPh sb="0" eb="3">
      <t>カンゴシ</t>
    </rPh>
    <phoneticPr fontId="30"/>
  </si>
  <si>
    <t>○○　B子</t>
    <rPh sb="4" eb="5">
      <t>コ</t>
    </rPh>
    <phoneticPr fontId="30"/>
  </si>
  <si>
    <t>介護福祉士</t>
    <rPh sb="0" eb="2">
      <t>カイゴ</t>
    </rPh>
    <rPh sb="2" eb="5">
      <t>フクシシ</t>
    </rPh>
    <phoneticPr fontId="30"/>
  </si>
  <si>
    <t>○○　C太</t>
    <rPh sb="4" eb="5">
      <t>タ</t>
    </rPh>
    <phoneticPr fontId="30"/>
  </si>
  <si>
    <t>i</t>
  </si>
  <si>
    <t>j</t>
  </si>
  <si>
    <t>a</t>
  </si>
  <si>
    <t>b</t>
  </si>
  <si>
    <t>○○　D美</t>
    <phoneticPr fontId="30"/>
  </si>
  <si>
    <t>ー</t>
  </si>
  <si>
    <t>○○　E夫</t>
    <phoneticPr fontId="30"/>
  </si>
  <si>
    <t>○○　F子</t>
    <phoneticPr fontId="30"/>
  </si>
  <si>
    <t>准看護師</t>
    <rPh sb="0" eb="4">
      <t>ジュンカンゴシ</t>
    </rPh>
    <phoneticPr fontId="30"/>
  </si>
  <si>
    <t>○○　G太</t>
    <phoneticPr fontId="30"/>
  </si>
  <si>
    <t>○○　H美</t>
    <phoneticPr fontId="30"/>
  </si>
  <si>
    <t>C</t>
  </si>
  <si>
    <t>○○　J太郎</t>
    <rPh sb="4" eb="6">
      <t>タロウ</t>
    </rPh>
    <phoneticPr fontId="30"/>
  </si>
  <si>
    <t>○○　K子</t>
    <phoneticPr fontId="30"/>
  </si>
  <si>
    <t>f</t>
  </si>
  <si>
    <t>○○　L太</t>
    <phoneticPr fontId="30"/>
  </si>
  <si>
    <t>○○　M子</t>
    <phoneticPr fontId="30"/>
  </si>
  <si>
    <t>e</t>
  </si>
  <si>
    <t>○○　N男</t>
    <phoneticPr fontId="30"/>
  </si>
  <si>
    <t>h</t>
  </si>
  <si>
    <t>○○　P子</t>
    <rPh sb="4" eb="5">
      <t>コ</t>
    </rPh>
    <phoneticPr fontId="30"/>
  </si>
  <si>
    <t>g</t>
  </si>
  <si>
    <t>○○　R次郎</t>
    <rPh sb="4" eb="6">
      <t>ジロウ</t>
    </rPh>
    <phoneticPr fontId="30"/>
  </si>
  <si>
    <t>ag</t>
  </si>
  <si>
    <t>（夜勤）17:00～翌10:00勤務</t>
    <rPh sb="1" eb="3">
      <t>ヤキン</t>
    </rPh>
    <rPh sb="10" eb="11">
      <t>ヨク</t>
    </rPh>
    <rPh sb="16" eb="18">
      <t>キンム</t>
    </rPh>
    <phoneticPr fontId="30"/>
  </si>
  <si>
    <t>（夜勤）17:00～翌10:00勤務</t>
  </si>
  <si>
    <t>事業所内で調理、食事提供を行っている場合に記載してください。</t>
    <rPh sb="0" eb="3">
      <t>ジギョウショ</t>
    </rPh>
    <rPh sb="3" eb="4">
      <t>ナイ</t>
    </rPh>
    <rPh sb="5" eb="7">
      <t>チョウリ</t>
    </rPh>
    <rPh sb="8" eb="12">
      <t>ショクジテイキョウ</t>
    </rPh>
    <rPh sb="13" eb="14">
      <t>オコナ</t>
    </rPh>
    <rPh sb="18" eb="20">
      <t>バアイ</t>
    </rPh>
    <rPh sb="21" eb="23">
      <t>キサイ</t>
    </rPh>
    <phoneticPr fontId="2"/>
  </si>
  <si>
    <t>食材の管理は適正にできている。</t>
    <phoneticPr fontId="2"/>
  </si>
  <si>
    <t>調理器具等は清潔に保たれている。</t>
    <phoneticPr fontId="2"/>
  </si>
  <si>
    <t>除菌漂白剤、包丁、洗剤等の保管方法を記入してください。</t>
    <phoneticPr fontId="2"/>
  </si>
  <si>
    <t>消防機関へ通報する火災報知装置がある。</t>
    <rPh sb="13" eb="15">
      <t>ソウチ</t>
    </rPh>
    <phoneticPr fontId="2"/>
  </si>
  <si>
    <t>自動火災報知設備と消防機関へ通報する火災報知装置が連動している。</t>
    <rPh sb="0" eb="2">
      <t>ジドウ</t>
    </rPh>
    <rPh sb="2" eb="4">
      <t>カサイ</t>
    </rPh>
    <rPh sb="4" eb="6">
      <t>ホウチ</t>
    </rPh>
    <rPh sb="6" eb="8">
      <t>セツビ</t>
    </rPh>
    <rPh sb="22" eb="24">
      <t>ソウチ</t>
    </rPh>
    <rPh sb="25" eb="27">
      <t>レンドウ</t>
    </rPh>
    <phoneticPr fontId="2"/>
  </si>
  <si>
    <t>サービスを提供した際には、提供した具体的なサービス内容等を記録するとともに、利用者からの申出があった場合には、文書の交付その他適切な方法により、その情報を利用者に提供している。</t>
    <rPh sb="5" eb="7">
      <t>テイキョウ</t>
    </rPh>
    <rPh sb="9" eb="10">
      <t>サイ</t>
    </rPh>
    <rPh sb="13" eb="15">
      <t>テイキョウ</t>
    </rPh>
    <rPh sb="17" eb="20">
      <t>グタイテキ</t>
    </rPh>
    <rPh sb="25" eb="27">
      <t>ナイヨウ</t>
    </rPh>
    <rPh sb="27" eb="28">
      <t>トウ</t>
    </rPh>
    <rPh sb="29" eb="31">
      <t>キロク</t>
    </rPh>
    <rPh sb="38" eb="41">
      <t>リヨウシャ</t>
    </rPh>
    <rPh sb="44" eb="46">
      <t>モウシデ</t>
    </rPh>
    <rPh sb="50" eb="52">
      <t>バアイ</t>
    </rPh>
    <rPh sb="55" eb="57">
      <t>ブンショ</t>
    </rPh>
    <rPh sb="58" eb="60">
      <t>コウフ</t>
    </rPh>
    <rPh sb="62" eb="63">
      <t>タ</t>
    </rPh>
    <rPh sb="63" eb="65">
      <t>テキセツ</t>
    </rPh>
    <rPh sb="66" eb="68">
      <t>ホウホウ</t>
    </rPh>
    <rPh sb="74" eb="76">
      <t>ジョウホウ</t>
    </rPh>
    <rPh sb="77" eb="80">
      <t>リヨウシャ</t>
    </rPh>
    <rPh sb="81" eb="83">
      <t>テイキョウ</t>
    </rPh>
    <phoneticPr fontId="2"/>
  </si>
  <si>
    <t>運営規程、重要事項説明書等の情報をウェブサイト（法人のホームページ等又は情報公表システム上）に掲載・公表している。</t>
    <rPh sb="12" eb="13">
      <t>トウ</t>
    </rPh>
    <phoneticPr fontId="2"/>
  </si>
  <si>
    <t>※ 従業者の病欠により基準が満たされていない場合も、減算の対象となります。
※ 従業者の欠員は、人員基準違反です。1カ月以上継続する場合は、定員の見直しや事業の休止を検討していただくこととなります。</t>
    <rPh sb="2" eb="5">
      <t>ジュウギョウシャ</t>
    </rPh>
    <rPh sb="6" eb="8">
      <t>ビョウケツ</t>
    </rPh>
    <rPh sb="11" eb="13">
      <t>キジュン</t>
    </rPh>
    <rPh sb="14" eb="15">
      <t>ミ</t>
    </rPh>
    <rPh sb="22" eb="24">
      <t>バアイ</t>
    </rPh>
    <rPh sb="26" eb="28">
      <t>ゲンサン</t>
    </rPh>
    <rPh sb="29" eb="31">
      <t>タイショウ</t>
    </rPh>
    <rPh sb="40" eb="43">
      <t>ジュウギョウシャ</t>
    </rPh>
    <rPh sb="44" eb="46">
      <t>ケツイン</t>
    </rPh>
    <rPh sb="48" eb="52">
      <t>ジンインキジュン</t>
    </rPh>
    <rPh sb="52" eb="54">
      <t>イハン</t>
    </rPh>
    <rPh sb="59" eb="60">
      <t>ゲツ</t>
    </rPh>
    <rPh sb="60" eb="62">
      <t>イジョウ</t>
    </rPh>
    <rPh sb="62" eb="64">
      <t>ケイゾク</t>
    </rPh>
    <rPh sb="66" eb="68">
      <t>バアイ</t>
    </rPh>
    <rPh sb="70" eb="72">
      <t>テイイン</t>
    </rPh>
    <rPh sb="73" eb="75">
      <t>ミナオ</t>
    </rPh>
    <rPh sb="77" eb="79">
      <t>ジギョウ</t>
    </rPh>
    <rPh sb="80" eb="82">
      <t>キュウシ</t>
    </rPh>
    <rPh sb="83" eb="85">
      <t>ケントウ</t>
    </rPh>
    <phoneticPr fontId="2"/>
  </si>
  <si>
    <t>口腔の健康状態のスクリーニング（以下「口腔スクリーニング」）及び栄養状態のスクリーニング（以下「栄養スクリーニング」）に当たっては、利用者について、それぞれ次に掲げる確認を行い、確認した情報を介護支援専門員に提供している。
　イ　口腔スクリーニング
　　ａ　開口ができない者
　　ｂ　歯の汚れがある者
　　ｃ　舌の汚れがある者
　　ｄ　歯肉の腫れ、出血がある者
　　ｅ　左右両方の奥歯でしっかりかみしめることができない者
　　ｆ　むせがある者
　　ｇ　ぶくぶくうがいができない者
　　ｈ　食物のため込み、残留がある者
　ロ　栄養スクリーニング
　　ａ　 ＢＭＩが18.5 未満である者
　　ｂ　 １～６月間で３％以上の体重の減少が認められる者又は「地域支援事業の実施に
　　　　ついて」（平成18 年６月９日老発第0609001 号厚生労働省老健局長通知）に規定
　　　　する基本チェックリストのNo.11 の項目が「１」に該当する者
　　ｃ　 血清アルブミン値が3.5g/dl 以下である者
　　ｄ　 食事摂取量が不良（75％以下）である者</t>
    <phoneticPr fontId="2"/>
  </si>
  <si>
    <t>事業所又は施設における利用者又は入所者の総数のうち、周囲の者による日常生活に対する注意を必要とする認知症の者（日常生活自立度Ⅱ以上）の占める割合が二分の一以上であること。</t>
    <rPh sb="0" eb="3">
      <t>ジギョウショ</t>
    </rPh>
    <rPh sb="3" eb="4">
      <t>マタ</t>
    </rPh>
    <rPh sb="5" eb="7">
      <t>シセツ</t>
    </rPh>
    <rPh sb="11" eb="14">
      <t>リヨウシャ</t>
    </rPh>
    <rPh sb="14" eb="15">
      <t>マタ</t>
    </rPh>
    <rPh sb="16" eb="19">
      <t>ニュウショシャ</t>
    </rPh>
    <rPh sb="20" eb="22">
      <t>ソウスウ</t>
    </rPh>
    <rPh sb="26" eb="28">
      <t>シュウイ</t>
    </rPh>
    <rPh sb="29" eb="30">
      <t>モノ</t>
    </rPh>
    <rPh sb="33" eb="35">
      <t>ニチジョウ</t>
    </rPh>
    <rPh sb="35" eb="37">
      <t>セイカツ</t>
    </rPh>
    <rPh sb="38" eb="39">
      <t>タイ</t>
    </rPh>
    <rPh sb="41" eb="43">
      <t>チュウイ</t>
    </rPh>
    <rPh sb="44" eb="46">
      <t>ヒツヨウ</t>
    </rPh>
    <rPh sb="49" eb="52">
      <t>ニンチショウ</t>
    </rPh>
    <rPh sb="53" eb="54">
      <t>モノ</t>
    </rPh>
    <rPh sb="55" eb="59">
      <t>ニチジョウセイカツ</t>
    </rPh>
    <rPh sb="59" eb="62">
      <t>ジリツド</t>
    </rPh>
    <rPh sb="63" eb="65">
      <t>イジョウ</t>
    </rPh>
    <rPh sb="67" eb="68">
      <t>シ</t>
    </rPh>
    <rPh sb="70" eb="72">
      <t>ワリアイ</t>
    </rPh>
    <rPh sb="73" eb="74">
      <t>フタ</t>
    </rPh>
    <rPh sb="74" eb="75">
      <t>ブン</t>
    </rPh>
    <rPh sb="76" eb="77">
      <t>イチ</t>
    </rPh>
    <rPh sb="77" eb="79">
      <t>イジョウ</t>
    </rPh>
    <phoneticPr fontId="2"/>
  </si>
  <si>
    <t>【３ユニットで夜勤を行う職員の員数を２人以上とする場合】</t>
    <rPh sb="7" eb="9">
      <t>ヤキン</t>
    </rPh>
    <rPh sb="10" eb="11">
      <t>オコナ</t>
    </rPh>
    <rPh sb="12" eb="14">
      <t>ショクイン</t>
    </rPh>
    <rPh sb="15" eb="16">
      <t>イン</t>
    </rPh>
    <rPh sb="16" eb="17">
      <t>スウ</t>
    </rPh>
    <rPh sb="19" eb="22">
      <t>ニンイジョウ</t>
    </rPh>
    <rPh sb="25" eb="27">
      <t>バアイ</t>
    </rPh>
    <phoneticPr fontId="2"/>
  </si>
  <si>
    <t>算定しているのは死亡日以前の45日である。</t>
    <rPh sb="0" eb="2">
      <t>サンテイ</t>
    </rPh>
    <phoneticPr fontId="2"/>
  </si>
  <si>
    <t>(Ⅱ)算定日の属する月の３月間において、次のいずれかに該当する状態の利用者が1人以上である。　　　　　　　　　　　　　　　　　　　　　　　　　　　　　　　　　　　　　　　　　　　　　　　　　　</t>
    <phoneticPr fontId="2"/>
  </si>
  <si>
    <t>認知症対応型共同生活介護計画には、生活機能アセスメントの結果のほか、次に掲げるその他の日々の暮らしの中で必要な機能の向上に資する内容を記載している。
　イ　利用者が日々の暮らしの中で可能な限り自立して行おうとする行為の内容
　ロ　生活機能アセスメントの結果に基づき、イの内容について定めた３月を目途とする達成目標
　ハ　ロの目標を達成するために経過的に達成すべき各月の目標
　ニ　ロ及びハの目標を達成するために介護従業者が行う介助等の内容　</t>
    <phoneticPr fontId="2"/>
  </si>
  <si>
    <t>下記条件に一つでも該当しない場合は、所定単位数を減算している。
　①　緊急やむを得ない身体的拘束等を行う場合には、その態様及び時間、その際の利用者
　　　の心身の状況並びに緊急やむを得ない理由を記録している。
　②　身体的拘束適正化検討委員会を３月に１回以上開催するとともに、その結果について
　　　介護従事者その他の従業者に周知徹底を図っている。
　③　身体的拘束等の適正化のための指針を整備している。
　④　介護従事者その他の従業者に対し、身体的拘束等の適正化のための研修を定期的（年
　　　２回以上）に実施している。</t>
    <rPh sb="0" eb="2">
      <t>カキ</t>
    </rPh>
    <rPh sb="2" eb="4">
      <t>ジョウケン</t>
    </rPh>
    <rPh sb="5" eb="6">
      <t>ヒト</t>
    </rPh>
    <rPh sb="9" eb="11">
      <t>ガイトウ</t>
    </rPh>
    <rPh sb="14" eb="16">
      <t>バアイ</t>
    </rPh>
    <rPh sb="18" eb="20">
      <t>ショテイ</t>
    </rPh>
    <rPh sb="20" eb="23">
      <t>タンイスウ</t>
    </rPh>
    <rPh sb="24" eb="26">
      <t>ゲンサン</t>
    </rPh>
    <rPh sb="35" eb="37">
      <t>キンキュウ</t>
    </rPh>
    <rPh sb="40" eb="41">
      <t>エ</t>
    </rPh>
    <rPh sb="43" eb="46">
      <t>シンタイテキ</t>
    </rPh>
    <rPh sb="46" eb="48">
      <t>コウソク</t>
    </rPh>
    <rPh sb="48" eb="49">
      <t>トウ</t>
    </rPh>
    <rPh sb="50" eb="51">
      <t>オコナ</t>
    </rPh>
    <rPh sb="52" eb="54">
      <t>バアイ</t>
    </rPh>
    <rPh sb="59" eb="61">
      <t>タイヨウ</t>
    </rPh>
    <rPh sb="61" eb="62">
      <t>オヨ</t>
    </rPh>
    <rPh sb="63" eb="65">
      <t>ジカン</t>
    </rPh>
    <rPh sb="68" eb="69">
      <t>サイ</t>
    </rPh>
    <rPh sb="70" eb="73">
      <t>リヨウシャ</t>
    </rPh>
    <rPh sb="78" eb="80">
      <t>シンシン</t>
    </rPh>
    <rPh sb="81" eb="83">
      <t>ジョウキョウ</t>
    </rPh>
    <rPh sb="83" eb="84">
      <t>ナラ</t>
    </rPh>
    <rPh sb="86" eb="88">
      <t>キンキュウ</t>
    </rPh>
    <rPh sb="91" eb="92">
      <t>エ</t>
    </rPh>
    <rPh sb="94" eb="96">
      <t>リユウ</t>
    </rPh>
    <rPh sb="97" eb="99">
      <t>キロク</t>
    </rPh>
    <rPh sb="108" eb="111">
      <t>シンタイテキ</t>
    </rPh>
    <rPh sb="111" eb="113">
      <t>コウソク</t>
    </rPh>
    <rPh sb="113" eb="116">
      <t>テキセイカ</t>
    </rPh>
    <rPh sb="116" eb="118">
      <t>ケントウ</t>
    </rPh>
    <rPh sb="118" eb="121">
      <t>イインカイ</t>
    </rPh>
    <rPh sb="123" eb="124">
      <t>ツキ</t>
    </rPh>
    <rPh sb="126" eb="127">
      <t>カイ</t>
    </rPh>
    <rPh sb="127" eb="129">
      <t>イジョウ</t>
    </rPh>
    <rPh sb="129" eb="131">
      <t>カイサイ</t>
    </rPh>
    <rPh sb="140" eb="142">
      <t>ケッカ</t>
    </rPh>
    <rPh sb="150" eb="152">
      <t>カイゴ</t>
    </rPh>
    <rPh sb="157" eb="158">
      <t>タ</t>
    </rPh>
    <rPh sb="159" eb="162">
      <t>ジュウギョウシャ</t>
    </rPh>
    <rPh sb="163" eb="165">
      <t>シュウチ</t>
    </rPh>
    <rPh sb="165" eb="167">
      <t>テッテイ</t>
    </rPh>
    <rPh sb="168" eb="169">
      <t>ハカ</t>
    </rPh>
    <rPh sb="178" eb="181">
      <t>シンタイテキ</t>
    </rPh>
    <rPh sb="181" eb="183">
      <t>コウソク</t>
    </rPh>
    <rPh sb="183" eb="184">
      <t>トウ</t>
    </rPh>
    <rPh sb="185" eb="188">
      <t>テキセイカ</t>
    </rPh>
    <rPh sb="192" eb="194">
      <t>シシン</t>
    </rPh>
    <rPh sb="195" eb="197">
      <t>セイビ</t>
    </rPh>
    <rPh sb="206" eb="208">
      <t>カイゴ</t>
    </rPh>
    <rPh sb="208" eb="211">
      <t>ジュウジシャ</t>
    </rPh>
    <rPh sb="213" eb="214">
      <t>ホカ</t>
    </rPh>
    <rPh sb="215" eb="218">
      <t>ジュウギョウシャ</t>
    </rPh>
    <rPh sb="219" eb="220">
      <t>タイ</t>
    </rPh>
    <rPh sb="222" eb="225">
      <t>シンタイテキ</t>
    </rPh>
    <rPh sb="225" eb="227">
      <t>コウソク</t>
    </rPh>
    <rPh sb="227" eb="228">
      <t>トウ</t>
    </rPh>
    <rPh sb="229" eb="232">
      <t>テキセイカ</t>
    </rPh>
    <rPh sb="236" eb="238">
      <t>ケンシュウ</t>
    </rPh>
    <rPh sb="239" eb="242">
      <t>テイキテキ</t>
    </rPh>
    <rPh sb="243" eb="244">
      <t>ネン</t>
    </rPh>
    <rPh sb="249" eb="250">
      <t>カイ</t>
    </rPh>
    <rPh sb="254" eb="256">
      <t>ジッシ</t>
    </rPh>
    <phoneticPr fontId="2"/>
  </si>
  <si>
    <t>ユニットの数が３である指定認知症対応型共同生活介護事業所が、夜勤を行う職員の員数を２人以上とする場合に、所定単位数から１日につき５０単位を差し引いて得た単位数を算定している。</t>
    <phoneticPr fontId="2"/>
  </si>
  <si>
    <r>
      <t>※管理者は常勤・専従である必要があります。ただし、管理上支障がない場合は、当該事業所の他の職務に従事し、</t>
    </r>
    <r>
      <rPr>
        <sz val="10"/>
        <color theme="1"/>
        <rFont val="ＭＳ Ｐゴシック"/>
        <family val="3"/>
        <charset val="128"/>
      </rPr>
      <t>または同一の事業者によって設置された他の事業所や施設等（他の共同生活住居を含む）の管理者又は従業者の職務を従事することができます。</t>
    </r>
    <rPh sb="1" eb="4">
      <t>カンリシャ</t>
    </rPh>
    <rPh sb="5" eb="7">
      <t>ジョウキン</t>
    </rPh>
    <rPh sb="8" eb="10">
      <t>センジュウ</t>
    </rPh>
    <rPh sb="13" eb="15">
      <t>ヒツヨウ</t>
    </rPh>
    <rPh sb="25" eb="28">
      <t>カンリジョウ</t>
    </rPh>
    <rPh sb="28" eb="30">
      <t>シショウ</t>
    </rPh>
    <rPh sb="33" eb="35">
      <t>バアイ</t>
    </rPh>
    <rPh sb="37" eb="39">
      <t>トウガイ</t>
    </rPh>
    <rPh sb="39" eb="42">
      <t>ジギョウショ</t>
    </rPh>
    <rPh sb="43" eb="44">
      <t>タ</t>
    </rPh>
    <rPh sb="45" eb="47">
      <t>ショクム</t>
    </rPh>
    <rPh sb="48" eb="50">
      <t>ジュウジ</t>
    </rPh>
    <phoneticPr fontId="2"/>
  </si>
  <si>
    <r>
      <t xml:space="preserve">管理者の勤務形態は常勤専従である。
</t>
    </r>
    <r>
      <rPr>
        <sz val="9"/>
        <color theme="1"/>
        <rFont val="ＭＳ Ｐゴシック"/>
        <family val="3"/>
      </rPr>
      <t>※ 管理上支障がない場合は、当該事業所の他の職務に従事し、または</t>
    </r>
    <r>
      <rPr>
        <sz val="9"/>
        <color theme="1"/>
        <rFont val="ＭＳ Ｐゴシック"/>
        <family val="3"/>
        <charset val="128"/>
      </rPr>
      <t>同一の事業者によって設置された他の事業所や施設等（他の共同生活住居を含む）の管理者又は従業者の</t>
    </r>
    <r>
      <rPr>
        <sz val="9"/>
        <color theme="1"/>
        <rFont val="ＭＳ Ｐゴシック"/>
        <family val="3"/>
      </rPr>
      <t>職務を従事することができます。</t>
    </r>
    <rPh sb="4" eb="6">
      <t>キンム</t>
    </rPh>
    <rPh sb="6" eb="8">
      <t>ケイタイ</t>
    </rPh>
    <rPh sb="9" eb="11">
      <t>ジョウキン</t>
    </rPh>
    <rPh sb="11" eb="13">
      <t>センジュウ</t>
    </rPh>
    <rPh sb="97" eb="99">
      <t>ショクム</t>
    </rPh>
    <phoneticPr fontId="2"/>
  </si>
  <si>
    <r>
      <t>管理者は、特別養護老人ホーム、老人デイサービスセンター、介護老人保健施設、介護医療院、</t>
    </r>
    <r>
      <rPr>
        <sz val="11"/>
        <color theme="1"/>
        <rFont val="ＭＳ Ｐゴシック"/>
        <family val="3"/>
        <charset val="128"/>
      </rPr>
      <t>指定小規模多機能型居宅介護事業所、指定認知症対応型共同生活介護事業所、指定複合型サービス事業所等</t>
    </r>
    <r>
      <rPr>
        <sz val="11"/>
        <color theme="1"/>
        <rFont val="ＭＳ Ｐゴシック"/>
        <family val="3"/>
      </rPr>
      <t>の職員又は訪問介護員等として、３年以上認知症である者の介護に従事した経験を有している。</t>
    </r>
    <rPh sb="0" eb="3">
      <t>カンリシャ</t>
    </rPh>
    <rPh sb="5" eb="7">
      <t>トクベツ</t>
    </rPh>
    <rPh sb="7" eb="9">
      <t>ヨウゴ</t>
    </rPh>
    <rPh sb="9" eb="11">
      <t>ロウジン</t>
    </rPh>
    <rPh sb="15" eb="17">
      <t>ロウジン</t>
    </rPh>
    <rPh sb="28" eb="30">
      <t>カイゴ</t>
    </rPh>
    <rPh sb="30" eb="32">
      <t>ロウジン</t>
    </rPh>
    <rPh sb="32" eb="34">
      <t>ホケン</t>
    </rPh>
    <rPh sb="34" eb="36">
      <t>シセツ</t>
    </rPh>
    <rPh sb="37" eb="39">
      <t>カイゴ</t>
    </rPh>
    <rPh sb="39" eb="42">
      <t>イリョウイン</t>
    </rPh>
    <rPh sb="107" eb="110">
      <t>ネンイジョウ</t>
    </rPh>
    <rPh sb="110" eb="113">
      <t>ニンチショウ</t>
    </rPh>
    <rPh sb="116" eb="117">
      <t>モノ</t>
    </rPh>
    <rPh sb="118" eb="120">
      <t>カイゴ</t>
    </rPh>
    <rPh sb="121" eb="123">
      <t>ジュウジ</t>
    </rPh>
    <rPh sb="125" eb="127">
      <t>ケイケン</t>
    </rPh>
    <rPh sb="128" eb="129">
      <t>ユウ</t>
    </rPh>
    <phoneticPr fontId="2"/>
  </si>
  <si>
    <r>
      <t xml:space="preserve">（４で×と答えた場合）あてはまるものに○をしてください。
</t>
    </r>
    <r>
      <rPr>
        <sz val="9"/>
        <color theme="1"/>
        <rFont val="ＭＳ Ｐゴシック"/>
        <family val="3"/>
      </rPr>
      <t>※すべてにあてはまる必要があります。</t>
    </r>
    <rPh sb="39" eb="41">
      <t>ヒツヨウ</t>
    </rPh>
    <phoneticPr fontId="2"/>
  </si>
  <si>
    <r>
      <t xml:space="preserve">事業所に１名以上の専従の計画作成担当者を配置している。
</t>
    </r>
    <r>
      <rPr>
        <sz val="9"/>
        <color theme="1"/>
        <rFont val="ＭＳ Ｐゴシック"/>
        <family val="3"/>
      </rPr>
      <t>※利用者の処遇に支障がない場合は、当該ユニットの他の職務に従事することができます。</t>
    </r>
    <rPh sb="0" eb="3">
      <t>ジギョウショ</t>
    </rPh>
    <rPh sb="5" eb="6">
      <t>メイ</t>
    </rPh>
    <rPh sb="6" eb="8">
      <t>イジョウ</t>
    </rPh>
    <rPh sb="9" eb="11">
      <t>センジュウ</t>
    </rPh>
    <rPh sb="12" eb="16">
      <t>ケイカクサクセイ</t>
    </rPh>
    <rPh sb="16" eb="19">
      <t>タントウシャ</t>
    </rPh>
    <rPh sb="20" eb="22">
      <t>ハイチ</t>
    </rPh>
    <rPh sb="29" eb="32">
      <t>リヨウシャ</t>
    </rPh>
    <rPh sb="33" eb="35">
      <t>ショグウ</t>
    </rPh>
    <rPh sb="36" eb="38">
      <t>シショウ</t>
    </rPh>
    <rPh sb="41" eb="43">
      <t>バアイ</t>
    </rPh>
    <rPh sb="45" eb="47">
      <t>トウガイ</t>
    </rPh>
    <rPh sb="52" eb="53">
      <t>タ</t>
    </rPh>
    <rPh sb="54" eb="56">
      <t>ショクム</t>
    </rPh>
    <rPh sb="57" eb="59">
      <t>ジュウジ</t>
    </rPh>
    <phoneticPr fontId="2"/>
  </si>
  <si>
    <r>
      <t xml:space="preserve">あてはまるものに○をしてください。
</t>
    </r>
    <r>
      <rPr>
        <sz val="9"/>
        <color theme="1"/>
        <rFont val="ＭＳ Ｐゴシック"/>
        <family val="3"/>
      </rPr>
      <t>※どちらかにあてはまる必要があります。</t>
    </r>
    <rPh sb="29" eb="31">
      <t>ヒツヨウ</t>
    </rPh>
    <phoneticPr fontId="2"/>
  </si>
  <si>
    <r>
      <t xml:space="preserve">ユニットごとに、次の計算をしてください。
</t>
    </r>
    <r>
      <rPr>
        <sz val="9"/>
        <color theme="1"/>
        <rFont val="ＭＳ Ｐゴシック"/>
        <family val="3"/>
      </rPr>
      <t>※時間Bが時間Aを上回っている必要があります。</t>
    </r>
    <rPh sb="8" eb="9">
      <t>ツギ</t>
    </rPh>
    <rPh sb="10" eb="12">
      <t>ケイサン</t>
    </rPh>
    <rPh sb="22" eb="24">
      <t>ジカン</t>
    </rPh>
    <rPh sb="26" eb="28">
      <t>ジカン</t>
    </rPh>
    <rPh sb="30" eb="32">
      <t>ウワマワ</t>
    </rPh>
    <rPh sb="36" eb="38">
      <t>ヒツヨウ</t>
    </rPh>
    <phoneticPr fontId="2"/>
  </si>
  <si>
    <t>居室、居間、食堂、台所、浴室、消火設備その他の非常災害に際して必要な設備を有している。</t>
    <rPh sb="0" eb="2">
      <t>キョシツ</t>
    </rPh>
    <rPh sb="3" eb="5">
      <t>イマ</t>
    </rPh>
    <rPh sb="6" eb="8">
      <t>ショクドウ</t>
    </rPh>
    <rPh sb="9" eb="11">
      <t>ダイドコロ</t>
    </rPh>
    <rPh sb="12" eb="14">
      <t>ヨクシツ</t>
    </rPh>
    <rPh sb="15" eb="17">
      <t>ショウカ</t>
    </rPh>
    <rPh sb="17" eb="19">
      <t>セツビ</t>
    </rPh>
    <rPh sb="21" eb="22">
      <t>タ</t>
    </rPh>
    <rPh sb="23" eb="25">
      <t>ヒジョウ</t>
    </rPh>
    <rPh sb="25" eb="27">
      <t>サイガイ</t>
    </rPh>
    <rPh sb="28" eb="29">
      <t>サイ</t>
    </rPh>
    <rPh sb="31" eb="33">
      <t>ヒツヨウ</t>
    </rPh>
    <rPh sb="34" eb="36">
      <t>セツビ</t>
    </rPh>
    <rPh sb="37" eb="38">
      <t>ユウ</t>
    </rPh>
    <phoneticPr fontId="2"/>
  </si>
  <si>
    <t>利用者からサービス費用の１割～３割負担分を徴収している。（生活保護や公費負担分等を除く。）</t>
    <rPh sb="0" eb="3">
      <t>リヨウシャ</t>
    </rPh>
    <rPh sb="9" eb="11">
      <t>ヒヨウ</t>
    </rPh>
    <rPh sb="13" eb="14">
      <t>ワリ</t>
    </rPh>
    <rPh sb="16" eb="17">
      <t>ワリ</t>
    </rPh>
    <rPh sb="17" eb="19">
      <t>フタン</t>
    </rPh>
    <rPh sb="19" eb="20">
      <t>フン</t>
    </rPh>
    <rPh sb="21" eb="23">
      <t>チョウシュウ</t>
    </rPh>
    <rPh sb="29" eb="31">
      <t>セイカツ</t>
    </rPh>
    <rPh sb="31" eb="33">
      <t>ホゴ</t>
    </rPh>
    <rPh sb="34" eb="36">
      <t>コウヒ</t>
    </rPh>
    <rPh sb="36" eb="38">
      <t>フタン</t>
    </rPh>
    <rPh sb="38" eb="39">
      <t>フン</t>
    </rPh>
    <rPh sb="39" eb="40">
      <t>トウ</t>
    </rPh>
    <rPh sb="41" eb="42">
      <t>ノゾ</t>
    </rPh>
    <phoneticPr fontId="2"/>
  </si>
  <si>
    <r>
      <t>１１　指定</t>
    </r>
    <r>
      <rPr>
        <b/>
        <u/>
        <sz val="11"/>
        <color theme="1"/>
        <rFont val="ＭＳ Ｐゴシック"/>
        <family val="3"/>
      </rPr>
      <t>介護予防</t>
    </r>
    <r>
      <rPr>
        <b/>
        <sz val="11"/>
        <color theme="1"/>
        <rFont val="ＭＳ Ｐゴシック"/>
        <family val="3"/>
      </rPr>
      <t>認知症対応型共同生活介護の取扱方針</t>
    </r>
    <rPh sb="3" eb="5">
      <t>シテイ</t>
    </rPh>
    <rPh sb="5" eb="7">
      <t>カイゴ</t>
    </rPh>
    <rPh sb="7" eb="9">
      <t>ヨボウ</t>
    </rPh>
    <rPh sb="9" eb="12">
      <t>ニンチショウ</t>
    </rPh>
    <rPh sb="12" eb="15">
      <t>タイオウガタ</t>
    </rPh>
    <rPh sb="15" eb="17">
      <t>キョウドウ</t>
    </rPh>
    <rPh sb="17" eb="19">
      <t>セイカツ</t>
    </rPh>
    <rPh sb="19" eb="21">
      <t>カイゴ</t>
    </rPh>
    <rPh sb="22" eb="24">
      <t>トリアツカイ</t>
    </rPh>
    <rPh sb="24" eb="26">
      <t>ホウシン</t>
    </rPh>
    <phoneticPr fontId="2"/>
  </si>
  <si>
    <r>
      <t xml:space="preserve">管理者は、同時に介護保険施設、指定居宅サービス、地域密着型サービス等の事業を行う事業所、病院、診療所または社会福祉施設の管理者ではない。
</t>
    </r>
    <r>
      <rPr>
        <sz val="9"/>
        <color theme="1"/>
        <rFont val="ＭＳ Ｐゴシック"/>
        <family val="3"/>
      </rPr>
      <t>※これらの施設等が同一敷地内にあること等により、管理上支障がない場合は、この限りではありません。</t>
    </r>
    <rPh sb="0" eb="3">
      <t>カンリシャ</t>
    </rPh>
    <rPh sb="5" eb="7">
      <t>ドウジ</t>
    </rPh>
    <rPh sb="8" eb="14">
      <t>カイゴホケンシセツ</t>
    </rPh>
    <rPh sb="15" eb="17">
      <t>シテイ</t>
    </rPh>
    <rPh sb="17" eb="19">
      <t>キョタク</t>
    </rPh>
    <rPh sb="24" eb="26">
      <t>チイキ</t>
    </rPh>
    <rPh sb="26" eb="28">
      <t>ミッチャク</t>
    </rPh>
    <rPh sb="28" eb="29">
      <t>ガタ</t>
    </rPh>
    <rPh sb="33" eb="34">
      <t>トウ</t>
    </rPh>
    <rPh sb="35" eb="37">
      <t>ジギョウ</t>
    </rPh>
    <rPh sb="38" eb="39">
      <t>オコナ</t>
    </rPh>
    <rPh sb="40" eb="43">
      <t>ジギョウショ</t>
    </rPh>
    <rPh sb="44" eb="46">
      <t>ビョウイン</t>
    </rPh>
    <rPh sb="47" eb="50">
      <t>シンリョウジョ</t>
    </rPh>
    <rPh sb="53" eb="59">
      <t>シャカイフクシシセツ</t>
    </rPh>
    <rPh sb="60" eb="63">
      <t>カンリシャ</t>
    </rPh>
    <rPh sb="74" eb="76">
      <t>シセツ</t>
    </rPh>
    <rPh sb="76" eb="77">
      <t>トウ</t>
    </rPh>
    <rPh sb="78" eb="80">
      <t>ドウイツ</t>
    </rPh>
    <rPh sb="80" eb="83">
      <t>シキチナイ</t>
    </rPh>
    <rPh sb="88" eb="89">
      <t>トウ</t>
    </rPh>
    <rPh sb="93" eb="96">
      <t>カンリジョウ</t>
    </rPh>
    <rPh sb="96" eb="98">
      <t>シショウ</t>
    </rPh>
    <rPh sb="101" eb="103">
      <t>バアイ</t>
    </rPh>
    <rPh sb="107" eb="108">
      <t>カギ</t>
    </rPh>
    <phoneticPr fontId="2"/>
  </si>
  <si>
    <r>
      <t xml:space="preserve">入居定員、居室の定員を超えないよう、運営を行っている。
</t>
    </r>
    <r>
      <rPr>
        <sz val="9"/>
        <color theme="1"/>
        <rFont val="ＭＳ Ｐゴシック"/>
        <family val="3"/>
      </rPr>
      <t>※ 災害その他のやむを得ない事情がある場合は、この限りではありません。</t>
    </r>
    <rPh sb="0" eb="2">
      <t>ニュウキョ</t>
    </rPh>
    <rPh sb="2" eb="4">
      <t>テイイン</t>
    </rPh>
    <rPh sb="5" eb="7">
      <t>キョシツ</t>
    </rPh>
    <rPh sb="8" eb="10">
      <t>テイイン</t>
    </rPh>
    <rPh sb="11" eb="12">
      <t>コ</t>
    </rPh>
    <rPh sb="18" eb="20">
      <t>ウンエイ</t>
    </rPh>
    <rPh sb="21" eb="22">
      <t>オコナ</t>
    </rPh>
    <rPh sb="30" eb="32">
      <t>サイガイ</t>
    </rPh>
    <rPh sb="34" eb="35">
      <t>タ</t>
    </rPh>
    <rPh sb="39" eb="40">
      <t>エ</t>
    </rPh>
    <rPh sb="42" eb="44">
      <t>ジジョウ</t>
    </rPh>
    <rPh sb="47" eb="49">
      <t>バアイ</t>
    </rPh>
    <rPh sb="53" eb="54">
      <t>カギ</t>
    </rPh>
    <phoneticPr fontId="2"/>
  </si>
  <si>
    <r>
      <t>事業所の見やすい場所に、運営規程、重要事項説明書、料金表、勤務体制表、</t>
    </r>
    <r>
      <rPr>
        <sz val="11"/>
        <color theme="1"/>
        <rFont val="ＭＳ Ｐゴシック"/>
        <family val="3"/>
        <charset val="128"/>
      </rPr>
      <t>評価結果等の利用申込者のサービスの選択に資すると認められる重要事項を掲示している。</t>
    </r>
    <rPh sb="0" eb="3">
      <t>ジギョウショ</t>
    </rPh>
    <rPh sb="4" eb="5">
      <t>ミ</t>
    </rPh>
    <rPh sb="8" eb="10">
      <t>バショ</t>
    </rPh>
    <rPh sb="39" eb="40">
      <t>トウ</t>
    </rPh>
    <rPh sb="41" eb="43">
      <t>リヨウ</t>
    </rPh>
    <rPh sb="43" eb="46">
      <t>モウシコミシャ</t>
    </rPh>
    <rPh sb="52" eb="54">
      <t>センタク</t>
    </rPh>
    <rPh sb="55" eb="56">
      <t>シ</t>
    </rPh>
    <rPh sb="59" eb="60">
      <t>ミト</t>
    </rPh>
    <rPh sb="64" eb="68">
      <t>ジュウヨウジコウ</t>
    </rPh>
    <rPh sb="69" eb="71">
      <t>ケイジ</t>
    </rPh>
    <phoneticPr fontId="2"/>
  </si>
  <si>
    <r>
      <t>苦情相談の方法や対応手順を記載したマニュアル等を整備し、事業所に掲示かつ</t>
    </r>
    <r>
      <rPr>
        <sz val="11"/>
        <color theme="1"/>
        <rFont val="ＭＳ Ｐゴシック"/>
        <family val="3"/>
        <charset val="128"/>
      </rPr>
      <t>かつ、ウェブサイトに掲載するしている。</t>
    </r>
    <rPh sb="0" eb="2">
      <t>クジョウ</t>
    </rPh>
    <rPh sb="2" eb="4">
      <t>ソウダン</t>
    </rPh>
    <rPh sb="5" eb="7">
      <t>ホウホウ</t>
    </rPh>
    <rPh sb="8" eb="10">
      <t>タイオウ</t>
    </rPh>
    <rPh sb="10" eb="12">
      <t>テジュン</t>
    </rPh>
    <rPh sb="13" eb="15">
      <t>キサイ</t>
    </rPh>
    <rPh sb="22" eb="23">
      <t>トウ</t>
    </rPh>
    <rPh sb="24" eb="26">
      <t>セイビ</t>
    </rPh>
    <rPh sb="28" eb="31">
      <t>ジギョウショケイジ</t>
    </rPh>
    <phoneticPr fontId="2"/>
  </si>
  <si>
    <r>
      <t xml:space="preserve">初期加算は、入所者が過去３月間（ただし、日常生活自立度のランクⅢ、Ⅳ又はＭに該当する者の場合は過去１か月間）の間に、当該事業所に入居したことがない場合に限り算定している。
</t>
    </r>
    <r>
      <rPr>
        <sz val="9"/>
        <color theme="1"/>
        <rFont val="ＭＳ Ｐゴシック"/>
        <family val="3"/>
      </rPr>
      <t>※３０日を超えて病院または診療所に入院した後に当該事業所に再入居した場合は、この条件に関わらず算定できます。</t>
    </r>
    <rPh sb="89" eb="90">
      <t>ニチ</t>
    </rPh>
    <rPh sb="91" eb="92">
      <t>コ</t>
    </rPh>
    <rPh sb="94" eb="96">
      <t>ビョウイン</t>
    </rPh>
    <rPh sb="99" eb="102">
      <t>シンリョウジョ</t>
    </rPh>
    <rPh sb="103" eb="105">
      <t>ニュウイン</t>
    </rPh>
    <rPh sb="107" eb="108">
      <t>ノチ</t>
    </rPh>
    <rPh sb="109" eb="111">
      <t>トウガイ</t>
    </rPh>
    <rPh sb="111" eb="114">
      <t>ジギョウショ</t>
    </rPh>
    <rPh sb="115" eb="118">
      <t>サイニュウキョ</t>
    </rPh>
    <rPh sb="120" eb="122">
      <t>バアイ</t>
    </rPh>
    <rPh sb="126" eb="128">
      <t>ジョウケン</t>
    </rPh>
    <rPh sb="129" eb="130">
      <t>カカ</t>
    </rPh>
    <rPh sb="133" eb="135">
      <t>サンテイ</t>
    </rPh>
    <phoneticPr fontId="2"/>
  </si>
  <si>
    <r>
      <t xml:space="preserve">協力医療機関との間で、入所者の同意を得て、当該入所者の病歴等の情報を共有する会議を定期的に月に１回以上開催している。
</t>
    </r>
    <r>
      <rPr>
        <sz val="10"/>
        <color theme="1"/>
        <rFont val="ＭＳ Ｐゴシック"/>
        <family val="3"/>
        <charset val="128"/>
      </rPr>
      <t>※１　電子的システムにより当該協力医療機関において、当該事業所の入居者の情報が随時確認できる体制が確保されている場合には、定期的に年３回以上開催している。
※２　協力医療機関へ診療の求めを行う可能性の高い入居者がいる場合においては、より高い頻度で情報共有等を行う会議を実施することが望ましい。</t>
    </r>
    <phoneticPr fontId="2"/>
  </si>
  <si>
    <t>【生活機能向上連携加算（Ⅰ）】</t>
    <rPh sb="1" eb="3">
      <t>セイカツ</t>
    </rPh>
    <rPh sb="3" eb="5">
      <t>キノウ</t>
    </rPh>
    <rPh sb="5" eb="7">
      <t>コウジョウ</t>
    </rPh>
    <rPh sb="7" eb="9">
      <t>レンケイ</t>
    </rPh>
    <rPh sb="9" eb="11">
      <t>カサン</t>
    </rPh>
    <phoneticPr fontId="2"/>
  </si>
  <si>
    <t>【生活機能向上連携加算（Ⅱ）】</t>
    <rPh sb="1" eb="3">
      <t>セイカツ</t>
    </rPh>
    <rPh sb="3" eb="5">
      <t>キノウ</t>
    </rPh>
    <rPh sb="5" eb="7">
      <t>コウジョウ</t>
    </rPh>
    <rPh sb="7" eb="9">
      <t>レンケイ</t>
    </rPh>
    <rPh sb="9" eb="11">
      <t>カサン</t>
    </rPh>
    <phoneticPr fontId="2"/>
  </si>
  <si>
    <t>【口腔・栄養スクリーニング加算】</t>
    <rPh sb="1" eb="3">
      <t>コウクウ</t>
    </rPh>
    <rPh sb="4" eb="6">
      <t>エイヨウ</t>
    </rPh>
    <rPh sb="13" eb="15">
      <t>カサン</t>
    </rPh>
    <phoneticPr fontId="2"/>
  </si>
  <si>
    <r>
      <t>定員超過利用、あるいは人員基準欠如に該当して</t>
    </r>
    <r>
      <rPr>
        <u/>
        <sz val="11"/>
        <color theme="1"/>
        <rFont val="ＭＳ Ｐゴシック"/>
        <family val="3"/>
      </rPr>
      <t>いない</t>
    </r>
    <r>
      <rPr>
        <sz val="11"/>
        <color theme="1"/>
        <rFont val="ＭＳ Ｐゴシック"/>
        <family val="3"/>
      </rPr>
      <t>。</t>
    </r>
    <rPh sb="0" eb="2">
      <t>テイイン</t>
    </rPh>
    <rPh sb="2" eb="4">
      <t>チョウカ</t>
    </rPh>
    <rPh sb="4" eb="6">
      <t>リヨウ</t>
    </rPh>
    <rPh sb="11" eb="13">
      <t>ジンイン</t>
    </rPh>
    <rPh sb="13" eb="15">
      <t>キジュン</t>
    </rPh>
    <rPh sb="15" eb="17">
      <t>ケツジョ</t>
    </rPh>
    <rPh sb="18" eb="20">
      <t>ガイトウ</t>
    </rPh>
    <phoneticPr fontId="2"/>
  </si>
  <si>
    <t>前年度６月の勤務実績に基づき、</t>
    <rPh sb="0" eb="3">
      <t>ゼンネンド</t>
    </rPh>
    <phoneticPr fontId="2"/>
  </si>
  <si>
    <t>今年度の外部評価の実施日および今後の実施予定を記載してください。</t>
    <rPh sb="0" eb="1">
      <t>コン</t>
    </rPh>
    <rPh sb="1" eb="3">
      <t>ネンド</t>
    </rPh>
    <rPh sb="2" eb="3">
      <t>ド</t>
    </rPh>
    <rPh sb="4" eb="6">
      <t>ガイブ</t>
    </rPh>
    <rPh sb="6" eb="8">
      <t>ヒョウカ</t>
    </rPh>
    <rPh sb="9" eb="12">
      <t>ジッシビ</t>
    </rPh>
    <rPh sb="15" eb="17">
      <t>コンゴ</t>
    </rPh>
    <rPh sb="18" eb="20">
      <t>ジッシ</t>
    </rPh>
    <rPh sb="20" eb="22">
      <t>ヨテイ</t>
    </rPh>
    <rPh sb="23" eb="25">
      <t>キサイ</t>
    </rPh>
    <phoneticPr fontId="2"/>
  </si>
  <si>
    <t>今年度の研修の実施日又は実施予定日を記載してください。</t>
    <rPh sb="0" eb="1">
      <t>コン</t>
    </rPh>
    <rPh sb="1" eb="2">
      <t>ネン</t>
    </rPh>
    <rPh sb="2" eb="3">
      <t>ド</t>
    </rPh>
    <rPh sb="4" eb="6">
      <t>ケンシュウ</t>
    </rPh>
    <rPh sb="7" eb="10">
      <t>ジッシビ</t>
    </rPh>
    <rPh sb="10" eb="11">
      <t>マタ</t>
    </rPh>
    <rPh sb="12" eb="14">
      <t>ジッシ</t>
    </rPh>
    <rPh sb="14" eb="16">
      <t>ヨテイ</t>
    </rPh>
    <rPh sb="16" eb="17">
      <t>ヒ</t>
    </rPh>
    <rPh sb="18" eb="20">
      <t>キサイ</t>
    </rPh>
    <phoneticPr fontId="2"/>
  </si>
  <si>
    <t>今年度の非常災害訓練の実施日または実施予定日を記入してください。</t>
    <rPh sb="0" eb="1">
      <t>コン</t>
    </rPh>
    <rPh sb="1" eb="2">
      <t>ネン</t>
    </rPh>
    <rPh sb="2" eb="3">
      <t>ド</t>
    </rPh>
    <rPh sb="4" eb="6">
      <t>ヒジョウ</t>
    </rPh>
    <rPh sb="6" eb="8">
      <t>サイガイ</t>
    </rPh>
    <rPh sb="8" eb="10">
      <t>クンレン</t>
    </rPh>
    <rPh sb="11" eb="13">
      <t>ジッシ</t>
    </rPh>
    <rPh sb="13" eb="14">
      <t>ヒ</t>
    </rPh>
    <rPh sb="17" eb="19">
      <t>ジッシ</t>
    </rPh>
    <rPh sb="19" eb="21">
      <t>ヨテイ</t>
    </rPh>
    <rPh sb="21" eb="22">
      <t>ヒ</t>
    </rPh>
    <rPh sb="23" eb="25">
      <t>キニュウ</t>
    </rPh>
    <phoneticPr fontId="2"/>
  </si>
  <si>
    <t>今年度の運営推進会議の実施日又は実施予定日を記載してください。</t>
    <rPh sb="0" eb="1">
      <t>コン</t>
    </rPh>
    <rPh sb="1" eb="2">
      <t>ネン</t>
    </rPh>
    <rPh sb="2" eb="3">
      <t>ド</t>
    </rPh>
    <rPh sb="4" eb="6">
      <t>ウンエイ</t>
    </rPh>
    <rPh sb="6" eb="8">
      <t>スイシン</t>
    </rPh>
    <rPh sb="8" eb="10">
      <t>カイギ</t>
    </rPh>
    <rPh sb="11" eb="14">
      <t>ジッシビ</t>
    </rPh>
    <rPh sb="14" eb="15">
      <t>マタ</t>
    </rPh>
    <rPh sb="16" eb="18">
      <t>ジッシ</t>
    </rPh>
    <rPh sb="18" eb="20">
      <t>ヨテイ</t>
    </rPh>
    <rPh sb="20" eb="21">
      <t>ヒ</t>
    </rPh>
    <rPh sb="22" eb="24">
      <t>キサイ</t>
    </rPh>
    <phoneticPr fontId="2"/>
  </si>
  <si>
    <t>代表者は、特別養護老人ホーム、老人デイサービスセンター、介護老人保健施設、介護医療院、認知症対応型共同生活介護事業所、小規模多機能型居宅介護事業所、複合型サービス事業所等の職員又は訪問介護員等として認知症である者の介護に従事した経験を有している。</t>
    <rPh sb="0" eb="3">
      <t>ダイヒョウシャ</t>
    </rPh>
    <rPh sb="99" eb="101">
      <t>ニンチ</t>
    </rPh>
    <rPh sb="101" eb="102">
      <t>ショウ</t>
    </rPh>
    <rPh sb="105" eb="106">
      <t>モノ</t>
    </rPh>
    <rPh sb="107" eb="109">
      <t>カイゴ</t>
    </rPh>
    <rPh sb="110" eb="112">
      <t>ジュウジ</t>
    </rPh>
    <rPh sb="114" eb="116">
      <t>ケイケン</t>
    </rPh>
    <rPh sb="117" eb="118">
      <t>ユウ</t>
    </rPh>
    <phoneticPr fontId="2"/>
  </si>
  <si>
    <t>２２　非常災害対策　・　非常災害設備</t>
    <rPh sb="3" eb="5">
      <t>ヒジョウ</t>
    </rPh>
    <rPh sb="5" eb="7">
      <t>サイガイ</t>
    </rPh>
    <rPh sb="7" eb="9">
      <t>タイサク</t>
    </rPh>
    <rPh sb="12" eb="14">
      <t>ヒジョウ</t>
    </rPh>
    <rPh sb="14" eb="16">
      <t>サイガイ</t>
    </rPh>
    <rPh sb="16" eb="18">
      <t>セツビ</t>
    </rPh>
    <phoneticPr fontId="2"/>
  </si>
  <si>
    <t>２３　衛生管理等</t>
    <rPh sb="3" eb="5">
      <t>エイセイ</t>
    </rPh>
    <rPh sb="5" eb="7">
      <t>カンリ</t>
    </rPh>
    <rPh sb="7" eb="8">
      <t>トウ</t>
    </rPh>
    <phoneticPr fontId="2"/>
  </si>
  <si>
    <t>(Ⅰ)ロ当該指定認知症対応型共同生活介護事業所の職員として、看護職員を常勤換算方法で１人以上確保している。</t>
    <rPh sb="32" eb="34">
      <t>ショクイン</t>
    </rPh>
    <phoneticPr fontId="2"/>
  </si>
  <si>
    <t>【介護職員処遇改善加算（Ⅰ）（Ⅱ）（Ⅲ）（Ⅳ）】</t>
    <rPh sb="1" eb="3">
      <t>カイゴ</t>
    </rPh>
    <rPh sb="3" eb="5">
      <t>ショクイン</t>
    </rPh>
    <rPh sb="5" eb="7">
      <t>ショグウ</t>
    </rPh>
    <rPh sb="7" eb="9">
      <t>カイゼン</t>
    </rPh>
    <rPh sb="9" eb="11">
      <t>カサン</t>
    </rPh>
    <phoneticPr fontId="2"/>
  </si>
  <si>
    <t>「身体的拘束適正化検討委員会」等の身体的拘束等の適正化を図るための委員会を設置している。</t>
    <rPh sb="1" eb="4">
      <t>シンタイテキ</t>
    </rPh>
    <rPh sb="4" eb="6">
      <t>コウソク</t>
    </rPh>
    <rPh sb="6" eb="9">
      <t>テキセイカ</t>
    </rPh>
    <rPh sb="9" eb="11">
      <t>ケントウ</t>
    </rPh>
    <rPh sb="11" eb="14">
      <t>イインカイ</t>
    </rPh>
    <rPh sb="15" eb="16">
      <t>トウ</t>
    </rPh>
    <rPh sb="17" eb="20">
      <t>シンタイテキ</t>
    </rPh>
    <rPh sb="20" eb="22">
      <t>コウソク</t>
    </rPh>
    <rPh sb="22" eb="23">
      <t>トウ</t>
    </rPh>
    <rPh sb="24" eb="27">
      <t>テキセイカ</t>
    </rPh>
    <rPh sb="28" eb="29">
      <t>ハカ</t>
    </rPh>
    <rPh sb="33" eb="36">
      <t>イインカイ</t>
    </rPh>
    <rPh sb="37" eb="39">
      <t>セッチ</t>
    </rPh>
    <phoneticPr fontId="2"/>
  </si>
  <si>
    <t>「身体的拘束適正化検討委員会」等の身体的拘束の廃止に取り組む委員会等には、管理者及び各職種の従業者が参加している。</t>
    <rPh sb="1" eb="4">
      <t>シンタイテキ</t>
    </rPh>
    <rPh sb="4" eb="6">
      <t>コウソク</t>
    </rPh>
    <rPh sb="6" eb="9">
      <t>テキセイカ</t>
    </rPh>
    <rPh sb="9" eb="11">
      <t>ケントウ</t>
    </rPh>
    <rPh sb="11" eb="14">
      <t>イインカイ</t>
    </rPh>
    <rPh sb="15" eb="16">
      <t>トウ</t>
    </rPh>
    <rPh sb="23" eb="25">
      <t>ハイシ</t>
    </rPh>
    <rPh sb="26" eb="27">
      <t>ト</t>
    </rPh>
    <rPh sb="28" eb="29">
      <t>ク</t>
    </rPh>
    <rPh sb="30" eb="33">
      <t>イインカイ</t>
    </rPh>
    <rPh sb="33" eb="34">
      <t>トウ</t>
    </rPh>
    <rPh sb="37" eb="40">
      <t>カンリシャ</t>
    </rPh>
    <rPh sb="40" eb="41">
      <t>オヨ</t>
    </rPh>
    <rPh sb="42" eb="45">
      <t>カクショクシュ</t>
    </rPh>
    <rPh sb="46" eb="49">
      <t>ジュウギョウシャ</t>
    </rPh>
    <rPh sb="50" eb="52">
      <t>サンカ</t>
    </rPh>
    <phoneticPr fontId="2"/>
  </si>
  <si>
    <t>緊急やむを得ず身体的拘束を行う場合に備えて、「身体的拘束適正化検討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る。</t>
    <rPh sb="0" eb="2">
      <t>キンキュウ</t>
    </rPh>
    <phoneticPr fontId="2"/>
  </si>
  <si>
    <t>緊急やむを得ず身体的拘束を行う場合に備えて、入所者や家族に対して「身体的拘束の内容」「目的」「理由」「拘束の時間」「時間帯」「期間」等を説明するための様式、身体拘束を行った場合に、その「態様」及び「時間」その際の「入所者の心身の状況」等を記録するための様式を定めている。</t>
    <phoneticPr fontId="2"/>
  </si>
  <si>
    <t>緊急やむを得ず身体的拘束を行う場合には、「切迫性」「非代替性」「一時性」のすべてを満たしているかについて「身体的拘束適正化検討委員会」等で検討している。</t>
    <phoneticPr fontId="2"/>
  </si>
  <si>
    <t>緊急やむを得ず身体的拘束を行う場合には、「切迫性」「非代替性」「一時性」の検討結果を施設で定めた様式を用いて、各要件の検討結果を第三者でも把握できるよう詳細に記録している。</t>
    <phoneticPr fontId="2"/>
  </si>
  <si>
    <t>身体的拘束を行った場合には、「一時性」で決めた期間の終了前及び入所者の観察の状況に応じて、14同様に再検討を行っている。</t>
    <phoneticPr fontId="2"/>
  </si>
  <si>
    <t>14の再検討の結果、身体的拘束を継続することになった場合には、16のとおり入所者や家族に対して、説明して理解を得ている。</t>
    <phoneticPr fontId="2"/>
  </si>
  <si>
    <t>１０　認知症対応型共同生活介護計画の作成</t>
    <rPh sb="3" eb="6">
      <t>ニンチショウ</t>
    </rPh>
    <rPh sb="6" eb="9">
      <t>タイオウガタ</t>
    </rPh>
    <rPh sb="9" eb="11">
      <t>キョウドウ</t>
    </rPh>
    <rPh sb="11" eb="13">
      <t>セイカツ</t>
    </rPh>
    <rPh sb="13" eb="15">
      <t>カイゴ</t>
    </rPh>
    <rPh sb="15" eb="17">
      <t>ケイカク</t>
    </rPh>
    <rPh sb="18" eb="20">
      <t>サクセイ</t>
    </rPh>
    <phoneticPr fontId="2"/>
  </si>
  <si>
    <t>２４　感染症の予防及びまん延の防止のための措置</t>
    <rPh sb="3" eb="6">
      <t>カンセンショウ</t>
    </rPh>
    <rPh sb="7" eb="9">
      <t>ヨボウ</t>
    </rPh>
    <rPh sb="9" eb="10">
      <t>オヨ</t>
    </rPh>
    <rPh sb="13" eb="14">
      <t>エン</t>
    </rPh>
    <rPh sb="15" eb="17">
      <t>ボウシ</t>
    </rPh>
    <rPh sb="21" eb="23">
      <t>ソチ</t>
    </rPh>
    <phoneticPr fontId="2"/>
  </si>
  <si>
    <t>２５　協力医療機関</t>
    <rPh sb="3" eb="5">
      <t>キョウリョク</t>
    </rPh>
    <rPh sb="5" eb="7">
      <t>イリョウ</t>
    </rPh>
    <rPh sb="7" eb="9">
      <t>キカン</t>
    </rPh>
    <phoneticPr fontId="2"/>
  </si>
  <si>
    <t>２６　掲示</t>
    <rPh sb="3" eb="5">
      <t>ケイジ</t>
    </rPh>
    <phoneticPr fontId="2"/>
  </si>
  <si>
    <t>２７　秘密保持等</t>
    <rPh sb="3" eb="5">
      <t>ヒミツ</t>
    </rPh>
    <rPh sb="5" eb="7">
      <t>ホジ</t>
    </rPh>
    <rPh sb="7" eb="8">
      <t>トウ</t>
    </rPh>
    <phoneticPr fontId="2"/>
  </si>
  <si>
    <t>２８　広告</t>
    <rPh sb="3" eb="5">
      <t>コウコク</t>
    </rPh>
    <phoneticPr fontId="2"/>
  </si>
  <si>
    <t>２９　居宅介護支援事業者に対する利益供与の禁止</t>
    <rPh sb="3" eb="5">
      <t>キョタク</t>
    </rPh>
    <rPh sb="5" eb="7">
      <t>カイゴ</t>
    </rPh>
    <rPh sb="7" eb="9">
      <t>シエン</t>
    </rPh>
    <rPh sb="9" eb="12">
      <t>ジギョウシャ</t>
    </rPh>
    <rPh sb="13" eb="14">
      <t>タイ</t>
    </rPh>
    <rPh sb="16" eb="18">
      <t>リエキ</t>
    </rPh>
    <rPh sb="18" eb="20">
      <t>キョウヨ</t>
    </rPh>
    <rPh sb="21" eb="23">
      <t>キンシ</t>
    </rPh>
    <phoneticPr fontId="2"/>
  </si>
  <si>
    <t>３０　苦情処理</t>
    <rPh sb="3" eb="5">
      <t>クジョウ</t>
    </rPh>
    <rPh sb="5" eb="7">
      <t>ショリ</t>
    </rPh>
    <phoneticPr fontId="2"/>
  </si>
  <si>
    <t>３１　事故発生時の対応</t>
    <rPh sb="3" eb="5">
      <t>ジコ</t>
    </rPh>
    <rPh sb="5" eb="7">
      <t>ハッセイ</t>
    </rPh>
    <rPh sb="7" eb="8">
      <t>トキ</t>
    </rPh>
    <rPh sb="9" eb="11">
      <t>タイオウ</t>
    </rPh>
    <phoneticPr fontId="2"/>
  </si>
  <si>
    <t>３２　虐待の防止</t>
    <rPh sb="3" eb="5">
      <t>ギャクタイ</t>
    </rPh>
    <rPh sb="6" eb="8">
      <t>ボウシ</t>
    </rPh>
    <phoneticPr fontId="2"/>
  </si>
  <si>
    <t>３３　調査への協力等</t>
    <rPh sb="3" eb="5">
      <t>チョウサ</t>
    </rPh>
    <rPh sb="7" eb="9">
      <t>キョウリョク</t>
    </rPh>
    <rPh sb="9" eb="10">
      <t>トウ</t>
    </rPh>
    <phoneticPr fontId="2"/>
  </si>
  <si>
    <t>３４　地域との連携等</t>
    <rPh sb="3" eb="5">
      <t>チイキ</t>
    </rPh>
    <rPh sb="7" eb="9">
      <t>レンケイ</t>
    </rPh>
    <rPh sb="9" eb="10">
      <t>トウ</t>
    </rPh>
    <phoneticPr fontId="2"/>
  </si>
  <si>
    <t>３５　会計の区分</t>
    <rPh sb="3" eb="5">
      <t>カイケイ</t>
    </rPh>
    <rPh sb="6" eb="8">
      <t>クブン</t>
    </rPh>
    <phoneticPr fontId="2"/>
  </si>
  <si>
    <t>３６　安全・質の確保・負担軽減委員会設置</t>
    <rPh sb="3" eb="5">
      <t>アンゼン</t>
    </rPh>
    <rPh sb="6" eb="7">
      <t>シツ</t>
    </rPh>
    <rPh sb="8" eb="10">
      <t>カクホ</t>
    </rPh>
    <rPh sb="11" eb="13">
      <t>フタン</t>
    </rPh>
    <rPh sb="13" eb="15">
      <t>ケイゲン</t>
    </rPh>
    <rPh sb="15" eb="18">
      <t>イインカイ</t>
    </rPh>
    <rPh sb="18" eb="20">
      <t>セッチ</t>
    </rPh>
    <phoneticPr fontId="2"/>
  </si>
  <si>
    <t>３７　記録の整備</t>
    <rPh sb="3" eb="5">
      <t>キロク</t>
    </rPh>
    <rPh sb="6" eb="8">
      <t>セイビ</t>
    </rPh>
    <phoneticPr fontId="2"/>
  </si>
  <si>
    <t>※常に最新の情報を掲示しておいてください。事業所で掲示する場合は、壁等に貼り付ける方法の他、ファイルや冊子にするなどし、誰もが見やすい場所に整備してください。</t>
    <phoneticPr fontId="2"/>
  </si>
  <si>
    <t>「１」の賃金改善に関する計画、当該計画に係る実施期間及び実施方法その他の当該事業所の職員の処遇改善の計画等を記載した介護職員等処遇改善計画書を作成し、全ての職員に周知し、市に届け出ている。</t>
    <phoneticPr fontId="7"/>
  </si>
  <si>
    <t>（Ⅰ）医療機関の情報を市町村長に届け出ている。</t>
    <phoneticPr fontId="8"/>
  </si>
  <si>
    <t>「２」の届出に係る計画の期間中に実施する介護職員の処遇改善の内容(賃金改善に関するものを除く)及び当該介護職員の処遇改善に要する費用の見込額をすべての介護職員に周知している。</t>
    <phoneticPr fontId="7"/>
  </si>
  <si>
    <t>必要に応じて認知症対応型共同生活介護計画を見直すなど、指定認知症対応型共同生活介護の提供に当たって、「１」の情報その他指定認知症対応型共同生活介護を適切かつ有効に提供するために必要な情報を活用している。</t>
    <phoneticPr fontId="2"/>
  </si>
  <si>
    <t>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t>
    <phoneticPr fontId="7"/>
  </si>
  <si>
    <t>当該指定認知症対応型共同生活介護事業所が仮に介護職員等処遇改善加算（Ⅳ）を算定した場合に算定することが見込まれる額の１／２以上を基本給又は決まって毎月支払われる手当に充てるものである。</t>
    <rPh sb="0" eb="2">
      <t>トウガイ</t>
    </rPh>
    <rPh sb="2" eb="4">
      <t>シテイ</t>
    </rPh>
    <rPh sb="4" eb="7">
      <t>ニンチショウ</t>
    </rPh>
    <rPh sb="7" eb="9">
      <t>タイオウ</t>
    </rPh>
    <rPh sb="9" eb="10">
      <t>ガタ</t>
    </rPh>
    <rPh sb="10" eb="12">
      <t>キョウドウ</t>
    </rPh>
    <rPh sb="12" eb="14">
      <t>セイカツ</t>
    </rPh>
    <rPh sb="14" eb="16">
      <t>カイゴ</t>
    </rPh>
    <rPh sb="16" eb="19">
      <t>ジギョウショ</t>
    </rPh>
    <rPh sb="20" eb="21">
      <t>カリ</t>
    </rPh>
    <rPh sb="22" eb="24">
      <t>カイゴ</t>
    </rPh>
    <rPh sb="24" eb="26">
      <t>ショクイン</t>
    </rPh>
    <rPh sb="26" eb="27">
      <t>トウ</t>
    </rPh>
    <rPh sb="27" eb="29">
      <t>ショグウ</t>
    </rPh>
    <rPh sb="29" eb="31">
      <t>カイゼン</t>
    </rPh>
    <rPh sb="31" eb="33">
      <t>カサン</t>
    </rPh>
    <rPh sb="37" eb="39">
      <t>サンテイ</t>
    </rPh>
    <rPh sb="41" eb="43">
      <t>バアイ</t>
    </rPh>
    <rPh sb="44" eb="46">
      <t>サンテイ</t>
    </rPh>
    <rPh sb="51" eb="53">
      <t>ミコ</t>
    </rPh>
    <rPh sb="56" eb="57">
      <t>ガク</t>
    </rPh>
    <rPh sb="61" eb="63">
      <t>イジョウ</t>
    </rPh>
    <rPh sb="64" eb="67">
      <t>キホンキュウ</t>
    </rPh>
    <rPh sb="67" eb="68">
      <t>マタ</t>
    </rPh>
    <rPh sb="69" eb="70">
      <t>キ</t>
    </rPh>
    <rPh sb="73" eb="75">
      <t>マイツキ</t>
    </rPh>
    <rPh sb="75" eb="77">
      <t>シハラ</t>
    </rPh>
    <rPh sb="80" eb="82">
      <t>テアテ</t>
    </rPh>
    <rPh sb="83" eb="84">
      <t>ア</t>
    </rPh>
    <phoneticPr fontId="7"/>
  </si>
  <si>
    <t>事業年度ごとに当該事業所の職員の処遇改善に関する実績を市町村長に報告している。</t>
    <rPh sb="0" eb="2">
      <t>ジギョウ</t>
    </rPh>
    <rPh sb="2" eb="4">
      <t>ネンド</t>
    </rPh>
    <rPh sb="7" eb="9">
      <t>トウガイ</t>
    </rPh>
    <rPh sb="9" eb="12">
      <t>ジギョウショ</t>
    </rPh>
    <rPh sb="13" eb="15">
      <t>ショクイン</t>
    </rPh>
    <rPh sb="16" eb="18">
      <t>ショグウ</t>
    </rPh>
    <rPh sb="18" eb="20">
      <t>カイゼン</t>
    </rPh>
    <rPh sb="21" eb="22">
      <t>カン</t>
    </rPh>
    <rPh sb="24" eb="26">
      <t>ジッセキ</t>
    </rPh>
    <rPh sb="27" eb="30">
      <t>シチョウソン</t>
    </rPh>
    <rPh sb="30" eb="31">
      <t>チョウ</t>
    </rPh>
    <rPh sb="32" eb="34">
      <t>ホウコク</t>
    </rPh>
    <phoneticPr fontId="7"/>
  </si>
  <si>
    <t>認知症対応型共同生活介護費におけるサービス提供体制強化加算（Ⅰ）又は（Ⅱ）のいずれかを届け出ている。</t>
    <phoneticPr fontId="7"/>
  </si>
  <si>
    <t>「10」の処遇改善の内容等について、インターネットの利用その他の適切な方法により公表している。</t>
    <phoneticPr fontId="7"/>
  </si>
  <si>
    <t>経験若しくは資格等に応じて昇給する仕組み又は一定の基準に基づき定期的に昇給を判定する仕組みを設けている。</t>
    <rPh sb="0" eb="2">
      <t>ケイケン</t>
    </rPh>
    <rPh sb="2" eb="3">
      <t>モ</t>
    </rPh>
    <rPh sb="6" eb="8">
      <t>シカク</t>
    </rPh>
    <rPh sb="8" eb="9">
      <t>トウ</t>
    </rPh>
    <rPh sb="10" eb="11">
      <t>オウ</t>
    </rPh>
    <rPh sb="13" eb="15">
      <t>ショウキュウ</t>
    </rPh>
    <rPh sb="17" eb="19">
      <t>シク</t>
    </rPh>
    <rPh sb="20" eb="21">
      <t>マタ</t>
    </rPh>
    <rPh sb="22" eb="24">
      <t>イッテイ</t>
    </rPh>
    <rPh sb="25" eb="27">
      <t>キジュン</t>
    </rPh>
    <rPh sb="28" eb="29">
      <t>モト</t>
    </rPh>
    <rPh sb="31" eb="34">
      <t>テイキテキ</t>
    </rPh>
    <rPh sb="35" eb="37">
      <t>ショウキュウ</t>
    </rPh>
    <rPh sb="38" eb="40">
      <t>ハンテイ</t>
    </rPh>
    <rPh sb="42" eb="44">
      <t>シク</t>
    </rPh>
    <rPh sb="46" eb="47">
      <t>モウ</t>
    </rPh>
    <phoneticPr fontId="7"/>
  </si>
  <si>
    <t>算定日が属する月の前１２月間において、労働基準法、労働者災害補償保険法、最低賃金法、労働安全衛生法、雇用保険法その他の労働に関する法令に違反し、罰金以上の刑に処せられていない。</t>
    <rPh sb="0" eb="2">
      <t>サンテイ</t>
    </rPh>
    <rPh sb="2" eb="3">
      <t>ヒ</t>
    </rPh>
    <rPh sb="4" eb="5">
      <t>ゾク</t>
    </rPh>
    <rPh sb="7" eb="8">
      <t>ツキ</t>
    </rPh>
    <rPh sb="9" eb="10">
      <t>ゼン</t>
    </rPh>
    <rPh sb="12" eb="13">
      <t>ガツ</t>
    </rPh>
    <rPh sb="13" eb="14">
      <t>カン</t>
    </rPh>
    <rPh sb="19" eb="21">
      <t>ロウドウ</t>
    </rPh>
    <rPh sb="21" eb="24">
      <t>キジュンホウ</t>
    </rPh>
    <rPh sb="25" eb="28">
      <t>ロウドウシャ</t>
    </rPh>
    <rPh sb="28" eb="30">
      <t>サイガイ</t>
    </rPh>
    <rPh sb="30" eb="32">
      <t>ホショウ</t>
    </rPh>
    <rPh sb="32" eb="34">
      <t>ホケン</t>
    </rPh>
    <rPh sb="34" eb="35">
      <t>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7"/>
  </si>
  <si>
    <t>指定地域密着型通所介護の利用者に直接提供する職員の総数のうち、勤続年数７年以上の者の占める割合が100分の30以上である。</t>
    <rPh sb="0" eb="2">
      <t>シテイ</t>
    </rPh>
    <rPh sb="2" eb="4">
      <t>チイキ</t>
    </rPh>
    <rPh sb="4" eb="6">
      <t>ミッチャク</t>
    </rPh>
    <rPh sb="6" eb="7">
      <t>ガタ</t>
    </rPh>
    <rPh sb="7" eb="9">
      <t>ツウショ</t>
    </rPh>
    <rPh sb="9" eb="11">
      <t>カイゴ</t>
    </rPh>
    <rPh sb="12" eb="15">
      <t>リヨウシャ</t>
    </rPh>
    <rPh sb="16" eb="18">
      <t>チョクセツ</t>
    </rPh>
    <rPh sb="18" eb="20">
      <t>テイキョウ</t>
    </rPh>
    <rPh sb="22" eb="24">
      <t>ショクイン</t>
    </rPh>
    <rPh sb="25" eb="27">
      <t>ソウスウ</t>
    </rPh>
    <rPh sb="31" eb="33">
      <t>キンゾク</t>
    </rPh>
    <rPh sb="33" eb="35">
      <t>ネンスウ</t>
    </rPh>
    <rPh sb="36" eb="37">
      <t>ネン</t>
    </rPh>
    <rPh sb="37" eb="39">
      <t>イジョウ</t>
    </rPh>
    <rPh sb="40" eb="41">
      <t>モノ</t>
    </rPh>
    <rPh sb="42" eb="43">
      <t>シ</t>
    </rPh>
    <rPh sb="45" eb="47">
      <t>ワリアイ</t>
    </rPh>
    <rPh sb="51" eb="52">
      <t>ブン</t>
    </rPh>
    <rPh sb="55" eb="57">
      <t>イジョウ</t>
    </rPh>
    <phoneticPr fontId="2"/>
  </si>
  <si>
    <t>指定認知症対応型共同生活介護事業所の看護・介護職員の総数のうち、常勤職員の占める割合が100分の75以上である。</t>
    <rPh sb="0" eb="2">
      <t>シテイ</t>
    </rPh>
    <rPh sb="2" eb="5">
      <t>ニンチショウ</t>
    </rPh>
    <rPh sb="5" eb="8">
      <t>タイオウガタ</t>
    </rPh>
    <rPh sb="8" eb="10">
      <t>キョウドウ</t>
    </rPh>
    <rPh sb="10" eb="12">
      <t>セイカツ</t>
    </rPh>
    <rPh sb="12" eb="14">
      <t>カイゴ</t>
    </rPh>
    <rPh sb="14" eb="17">
      <t>ジギョウショ</t>
    </rPh>
    <rPh sb="18" eb="20">
      <t>カンゴ</t>
    </rPh>
    <rPh sb="21" eb="23">
      <t>カイゴ</t>
    </rPh>
    <rPh sb="23" eb="25">
      <t>ショクイン</t>
    </rPh>
    <rPh sb="26" eb="28">
      <t>ソウスウ</t>
    </rPh>
    <rPh sb="32" eb="34">
      <t>ジョウキン</t>
    </rPh>
    <rPh sb="34" eb="36">
      <t>ショクイン</t>
    </rPh>
    <rPh sb="37" eb="38">
      <t>シ</t>
    </rPh>
    <rPh sb="40" eb="42">
      <t>ワリアイ</t>
    </rPh>
    <rPh sb="46" eb="47">
      <t>ブン</t>
    </rPh>
    <rPh sb="50" eb="52">
      <t>イジョウ</t>
    </rPh>
    <phoneticPr fontId="2"/>
  </si>
  <si>
    <t>指定認知症対応型共同生活介護事業所の介護職員の総数のうち、介護福祉士の占める割合が100分の50以上である。</t>
    <rPh sb="0" eb="2">
      <t>シテイ</t>
    </rPh>
    <rPh sb="2" eb="5">
      <t>ニンチショウ</t>
    </rPh>
    <rPh sb="5" eb="8">
      <t>タイオウガタ</t>
    </rPh>
    <rPh sb="8" eb="10">
      <t>キョウドウ</t>
    </rPh>
    <rPh sb="10" eb="12">
      <t>セイカツ</t>
    </rPh>
    <rPh sb="12" eb="14">
      <t>カイゴ</t>
    </rPh>
    <rPh sb="14" eb="17">
      <t>ジギョウショ</t>
    </rPh>
    <rPh sb="18" eb="20">
      <t>カイゴ</t>
    </rPh>
    <rPh sb="20" eb="22">
      <t>ショクイン</t>
    </rPh>
    <rPh sb="23" eb="25">
      <t>ソウスウ</t>
    </rPh>
    <rPh sb="29" eb="31">
      <t>カイゴ</t>
    </rPh>
    <rPh sb="31" eb="34">
      <t>フクシシ</t>
    </rPh>
    <rPh sb="35" eb="36">
      <t>シ</t>
    </rPh>
    <rPh sb="38" eb="40">
      <t>ワリアイ</t>
    </rPh>
    <rPh sb="44" eb="45">
      <t>ブン</t>
    </rPh>
    <rPh sb="48" eb="50">
      <t>イジョウ</t>
    </rPh>
    <phoneticPr fontId="2"/>
  </si>
  <si>
    <t>指定認知症対応型共同生活介護事業所の介護職員の総数のうち、介護福祉士の占める割合が100分の60以上である。</t>
    <rPh sb="0" eb="2">
      <t>シテイ</t>
    </rPh>
    <rPh sb="2" eb="5">
      <t>ニンチショウ</t>
    </rPh>
    <rPh sb="5" eb="8">
      <t>タイオウガタ</t>
    </rPh>
    <rPh sb="8" eb="10">
      <t>キョウドウ</t>
    </rPh>
    <rPh sb="10" eb="12">
      <t>セイカツ</t>
    </rPh>
    <rPh sb="12" eb="14">
      <t>カイゴ</t>
    </rPh>
    <rPh sb="14" eb="17">
      <t>ジギョウショ</t>
    </rPh>
    <rPh sb="18" eb="20">
      <t>カイゴ</t>
    </rPh>
    <rPh sb="20" eb="22">
      <t>ショクイン</t>
    </rPh>
    <rPh sb="23" eb="25">
      <t>ソウスウ</t>
    </rPh>
    <rPh sb="29" eb="31">
      <t>カイゴ</t>
    </rPh>
    <rPh sb="31" eb="34">
      <t>フクシシ</t>
    </rPh>
    <rPh sb="35" eb="36">
      <t>シ</t>
    </rPh>
    <rPh sb="38" eb="40">
      <t>ワリアイ</t>
    </rPh>
    <rPh sb="44" eb="45">
      <t>ブン</t>
    </rPh>
    <rPh sb="48" eb="50">
      <t>イジョウ</t>
    </rPh>
    <phoneticPr fontId="2"/>
  </si>
  <si>
    <t>指定認知症対応型共同生活介護事業所の介護職員の総数のうち、勤続年数10年以上の介護福祉士の占める割合が100分の25以上である。</t>
    <rPh sb="18" eb="20">
      <t>カイゴ</t>
    </rPh>
    <rPh sb="20" eb="22">
      <t>ショクイン</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ブン</t>
    </rPh>
    <rPh sb="58" eb="60">
      <t>イジョウ</t>
    </rPh>
    <phoneticPr fontId="2"/>
  </si>
  <si>
    <t>指定認知症対応型共同生活介護事業所の介護職員の総数のうち、介護福祉士の占める割合が100分の70以上である。</t>
    <rPh sb="0" eb="2">
      <t>シテイ</t>
    </rPh>
    <rPh sb="2" eb="5">
      <t>ニンチショウ</t>
    </rPh>
    <rPh sb="5" eb="8">
      <t>タイオウガタ</t>
    </rPh>
    <rPh sb="8" eb="10">
      <t>キョウドウ</t>
    </rPh>
    <rPh sb="10" eb="12">
      <t>セイカツ</t>
    </rPh>
    <rPh sb="12" eb="14">
      <t>カイゴ</t>
    </rPh>
    <rPh sb="14" eb="17">
      <t>ジギョウショ</t>
    </rPh>
    <rPh sb="18" eb="20">
      <t>カイゴ</t>
    </rPh>
    <rPh sb="20" eb="22">
      <t>ショクイン</t>
    </rPh>
    <rPh sb="23" eb="25">
      <t>ソウスウ</t>
    </rPh>
    <rPh sb="24" eb="26">
      <t>カイゴ</t>
    </rPh>
    <rPh sb="26" eb="29">
      <t>フクシシ</t>
    </rPh>
    <rPh sb="30" eb="31">
      <t>シ</t>
    </rPh>
    <rPh sb="33" eb="35">
      <t>ワリアイ</t>
    </rPh>
    <rPh sb="39" eb="40">
      <t>ブン</t>
    </rPh>
    <rPh sb="43" eb="45">
      <t>イジョウ</t>
    </rPh>
    <phoneticPr fontId="2"/>
  </si>
  <si>
    <t>(Ⅱ)医療連携体制加算（Ⅰ）イ、ロ又はハのいずれかを算定している。</t>
    <phoneticPr fontId="2"/>
  </si>
  <si>
    <t>当該指定認知症対応型共同生活介護事業所において、経験・技能のある介護職員のうち１人は、賃金改善後の賃金の見込額が年額440万円以上である。ただし、介護職員等処遇改善加算の算定見込額が少額であることその他の理由により、当該賃金改善が困難である場合はこの限りでない。</t>
    <rPh sb="61" eb="62">
      <t>マン</t>
    </rPh>
    <phoneticPr fontId="7"/>
  </si>
  <si>
    <t>介護職員等処遇改善加算の算定額に相当する賃金改善を実施している。ただし、経営の悪化等により事業の継続が困難な場合、当該事業の継続を図るために当該事業所の職員の賃金水準を見直すことはやむを得ないが、その内容について市に届け出ている。</t>
    <rPh sb="110" eb="111">
      <t>デ</t>
    </rPh>
    <phoneticPr fontId="7"/>
  </si>
  <si>
    <t>「１」の委員会において、職員の業務分担の明確化等による業務の効率化及びケアの質の確保並びに負担軽減について必要な検討を行い、当該検討を踏まえ、必要な取組を実施し、及び当該取組の実施を定期的に確認する。</t>
    <phoneticPr fontId="2"/>
  </si>
  <si>
    <t>（Ⅰ）「１」の取組及び介護機器の活用による業務の効率化及びケアの質の確保並びに職員の負担軽減に関する実績がある。</t>
    <phoneticPr fontId="2"/>
  </si>
  <si>
    <t>（Ⅰ）事業年度ごとに「１」、「２」及び「３」の取組に関する実績を厚生労働省に報告している。</t>
    <phoneticPr fontId="2"/>
  </si>
  <si>
    <t>（Ⅱ）事業年度ごとに「２」及び「１」の取組に関する実績を厚生労働省に報告している。</t>
    <rPh sb="3" eb="5">
      <t>ジギョウ</t>
    </rPh>
    <rPh sb="5" eb="7">
      <t>ネンド</t>
    </rPh>
    <rPh sb="13" eb="14">
      <t>オヨ</t>
    </rPh>
    <rPh sb="19" eb="21">
      <t>トリクミ</t>
    </rPh>
    <rPh sb="22" eb="23">
      <t>カン</t>
    </rPh>
    <rPh sb="25" eb="27">
      <t>ジッセキ</t>
    </rPh>
    <rPh sb="28" eb="30">
      <t>コウセイ</t>
    </rPh>
    <rPh sb="30" eb="33">
      <t>ロウドウショウ</t>
    </rPh>
    <rPh sb="34" eb="36">
      <t>ホウコク</t>
    </rPh>
    <phoneticPr fontId="2"/>
  </si>
  <si>
    <t>虐待の防止のための措置に関する事項　　</t>
    <rPh sb="0" eb="2">
      <t>ギャクタイ</t>
    </rPh>
    <rPh sb="3" eb="5">
      <t>ボウシ</t>
    </rPh>
    <rPh sb="9" eb="11">
      <t>ソチ</t>
    </rPh>
    <rPh sb="12" eb="13">
      <t>カン</t>
    </rPh>
    <rPh sb="15" eb="17">
      <t>ジコウ</t>
    </rPh>
    <phoneticPr fontId="2"/>
  </si>
  <si>
    <t>身体的拘束を行った場合には、常に観察し、事業所で定めた様式を用いて、その「態様」及び「時間」、その際の「入所者の心身の状況」等を第三者でも把握できるよう詳細に記録している。</t>
    <rPh sb="20" eb="23">
      <t>ジギョウショ</t>
    </rPh>
    <phoneticPr fontId="2"/>
  </si>
  <si>
    <t>緊急やむを得ず身体的拘束を行う場合には、入所者や家族に対し、事業所で定めた様式を用いて「身体的拘束の内容」「目的」「理由」「拘束の時間」「時間帯」「期間」等を詳細に説明し、理解を得ている。</t>
    <rPh sb="30" eb="33">
      <t>ジギョウショ</t>
    </rPh>
    <phoneticPr fontId="2"/>
  </si>
  <si>
    <t>身体的拘束が必要とされた入所者について、拘束を廃止し、生活の質を向上させるためのアセスメントの実施、サービス計画への位置づけ等が行われている。</t>
    <phoneticPr fontId="2"/>
  </si>
  <si>
    <t>緊急やむを得ない身体的拘束等を行う場合には、その態様及び時間、その際の入所者の心身の状況並びに緊急やむを得ない理由を記録している。</t>
    <rPh sb="35" eb="37">
      <t>ニュウショ</t>
    </rPh>
    <phoneticPr fontId="2"/>
  </si>
  <si>
    <t>【鎌倉市】 令和８年度　運営状況点検書</t>
    <rPh sb="1" eb="4">
      <t>カマクラシ</t>
    </rPh>
    <rPh sb="6" eb="8">
      <t>レイワ</t>
    </rPh>
    <rPh sb="9" eb="11">
      <t>ネンド</t>
    </rPh>
    <rPh sb="12" eb="14">
      <t>ウンエイ</t>
    </rPh>
    <rPh sb="14" eb="16">
      <t>ジョウキョウ</t>
    </rPh>
    <rPh sb="16" eb="18">
      <t>テンケン</t>
    </rPh>
    <rPh sb="18" eb="19">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</si>
</sst>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78">
    <font>
      <sz val="11"/>
      <name val="ＭＳ Ｐゴシック"/>
      <family val="3"/>
    </font>
    <font>
      <sz val="11"/>
      <name val="ＭＳ Ｐゴシック"/>
      <family val="3"/>
    </font>
    <font>
      <sz val="6"/>
      <name val="ＭＳ Ｐゴシック"/>
      <family val="3"/>
    </font>
    <font>
      <b/>
      <sz val="11"/>
      <name val="ＭＳ Ｐゴシック"/>
      <family val="3"/>
    </font>
    <font>
      <b/>
      <sz val="12"/>
      <name val="ＭＳ Ｐゴシック"/>
      <family val="3"/>
    </font>
    <font>
      <b/>
      <sz val="14"/>
      <name val="ＭＳ Ｐゴシック"/>
      <family val="3"/>
    </font>
    <font>
      <b/>
      <u/>
      <sz val="11"/>
      <name val="ＭＳ Ｐゴシック"/>
      <family val="3"/>
    </font>
    <font>
      <sz val="6"/>
      <name val="ＭＳ 明朝"/>
      <family val="1"/>
    </font>
    <font>
      <sz val="6"/>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1"/>
      <name val="ＭＳ Ｐゴシック"/>
      <family val="3"/>
      <scheme val="minor"/>
    </font>
    <font>
      <sz val="16"/>
      <name val="HGSｺﾞｼｯｸM"/>
      <family val="3"/>
      <charset val="128"/>
    </font>
    <font>
      <sz val="6"/>
      <name val="ＭＳ Ｐゴシック"/>
      <family val="3"/>
      <charset val="128"/>
    </font>
    <font>
      <b/>
      <sz val="16"/>
      <name val="HGSｺﾞｼｯｸM"/>
      <family val="3"/>
      <charset val="128"/>
    </font>
    <font>
      <sz val="6"/>
      <name val="ＭＳ Ｐゴシック"/>
      <family val="2"/>
      <charset val="128"/>
      <scheme val="minor"/>
    </font>
    <font>
      <sz val="14"/>
      <name val="HGSｺﾞｼｯｸM"/>
      <family val="3"/>
      <charset val="128"/>
    </font>
    <font>
      <sz val="12"/>
      <name val="HGSｺﾞｼｯｸM"/>
      <family val="3"/>
      <charset val="128"/>
    </font>
    <font>
      <sz val="11"/>
      <name val="HGSｺﾞｼｯｸM"/>
      <family val="3"/>
      <charset val="128"/>
    </font>
    <font>
      <b/>
      <sz val="16"/>
      <name val="ＭＳ Ｐゴシック"/>
      <family val="3"/>
      <charset val="128"/>
    </font>
    <font>
      <sz val="10"/>
      <name val="HGSｺﾞｼｯｸM"/>
      <family val="3"/>
      <charset val="128"/>
    </font>
    <font>
      <b/>
      <sz val="14"/>
      <color rgb="FFFF0000"/>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4"/>
      <color theme="1"/>
      <name val="ＭＳ Ｐゴシック"/>
      <family val="3"/>
      <charset val="128"/>
      <scheme val="minor"/>
    </font>
    <font>
      <sz val="16"/>
      <name val="ＭＳ Ｐ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B050"/>
      <name val="ＭＳ Ｐゴシック"/>
      <family val="3"/>
    </font>
    <font>
      <sz val="11"/>
      <color rgb="FF00B050"/>
      <name val="ＭＳ Ｐゴシック"/>
      <family val="3"/>
      <charset val="128"/>
    </font>
    <font>
      <sz val="11"/>
      <color theme="1"/>
      <name val="HG丸ｺﾞｼｯｸM-PRO"/>
      <family val="3"/>
    </font>
    <font>
      <b/>
      <sz val="20"/>
      <color theme="1"/>
      <name val="HG丸ｺﾞｼｯｸM-PRO"/>
      <family val="3"/>
    </font>
    <font>
      <b/>
      <sz val="14"/>
      <color theme="1"/>
      <name val="HG丸ｺﾞｼｯｸM-PRO"/>
      <family val="3"/>
    </font>
    <font>
      <sz val="14"/>
      <color theme="1"/>
      <name val="HG丸ｺﾞｼｯｸM-PRO"/>
      <family val="3"/>
    </font>
    <font>
      <sz val="12"/>
      <color theme="1"/>
      <name val="HG丸ｺﾞｼｯｸM-PRO"/>
      <family val="3"/>
    </font>
    <font>
      <sz val="12"/>
      <color theme="1"/>
      <name val="ＤＦ平成明朝体W7"/>
      <family val="3"/>
    </font>
    <font>
      <sz val="11"/>
      <color theme="1"/>
      <name val="ＭＳ Ｐゴシック"/>
      <family val="3"/>
    </font>
    <font>
      <sz val="10"/>
      <color theme="1"/>
      <name val="ＭＳ Ｐゴシック"/>
      <family val="3"/>
    </font>
    <font>
      <sz val="10"/>
      <color theme="1"/>
      <name val="ＭＳ Ｐゴシック"/>
      <family val="3"/>
      <charset val="128"/>
    </font>
    <font>
      <sz val="9"/>
      <color theme="1"/>
      <name val="ＭＳ Ｐゴシック"/>
      <family val="3"/>
    </font>
    <font>
      <sz val="9"/>
      <color theme="1"/>
      <name val="ＭＳ Ｐゴシック"/>
      <family val="3"/>
      <charset val="128"/>
    </font>
    <font>
      <sz val="11"/>
      <color theme="1"/>
      <name val="ＭＳ Ｐゴシック"/>
      <family val="3"/>
      <charset val="128"/>
    </font>
    <font>
      <b/>
      <sz val="9"/>
      <color theme="1"/>
      <name val="HG丸ｺﾞｼｯｸM-PRO"/>
      <family val="3"/>
    </font>
    <font>
      <b/>
      <sz val="14"/>
      <color theme="1"/>
      <name val="ＭＳ Ｐゴシック"/>
      <family val="3"/>
    </font>
    <font>
      <sz val="10"/>
      <color theme="1"/>
      <name val="HG丸ｺﾞｼｯｸM-PRO"/>
      <family val="3"/>
    </font>
    <font>
      <b/>
      <sz val="12"/>
      <color theme="1"/>
      <name val="ＭＳ Ｐゴシック"/>
      <family val="3"/>
    </font>
    <font>
      <b/>
      <sz val="11"/>
      <color theme="1"/>
      <name val="ＭＳ Ｐゴシック"/>
      <family val="3"/>
    </font>
    <font>
      <b/>
      <u/>
      <sz val="11"/>
      <color theme="1"/>
      <name val="ＭＳ Ｐゴシック"/>
      <family val="3"/>
    </font>
    <font>
      <sz val="9"/>
      <color theme="1"/>
      <name val="HG丸ｺﾞｼｯｸM-PRO"/>
      <family val="3"/>
    </font>
    <font>
      <sz val="12"/>
      <color theme="1"/>
      <name val="ＭＳ Ｐゴシック"/>
      <family val="3"/>
    </font>
    <font>
      <sz val="12"/>
      <color theme="1"/>
      <name val="ＭＳ Ｐゴシック"/>
      <family val="3"/>
      <charset val="128"/>
    </font>
    <font>
      <sz val="14"/>
      <color theme="1"/>
      <name val="ＭＳ Ｐゴシック"/>
      <family val="3"/>
    </font>
    <font>
      <sz val="14"/>
      <color theme="1"/>
      <name val="ＭＳ Ｐゴシック"/>
      <family val="3"/>
      <charset val="128"/>
    </font>
    <font>
      <u/>
      <sz val="11"/>
      <color theme="1"/>
      <name val="ＭＳ Ｐゴシック"/>
      <family val="3"/>
    </font>
    <font>
      <sz val="10.5"/>
      <color theme="1"/>
      <name val="ＭＳ Ｐゴシック"/>
      <family val="3"/>
    </font>
    <font>
      <sz val="10.5"/>
      <color theme="1"/>
      <name val="ＭＳ Ｐゴシック"/>
      <family val="3"/>
      <charset val="128"/>
    </font>
    <font>
      <b/>
      <sz val="11"/>
      <color theme="1"/>
      <name val="HG丸ｺﾞｼｯｸM-PRO"/>
      <family val="3"/>
    </font>
    <font>
      <b/>
      <sz val="10"/>
      <name val="ＭＳ Ｐゴシック"/>
      <family val="3"/>
      <charset val="128"/>
    </font>
    <font>
      <b/>
      <sz val="11"/>
      <color theme="1"/>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57">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dotted">
        <color indexed="64"/>
      </left>
      <right/>
      <top style="dotted">
        <color indexed="64"/>
      </top>
      <bottom style="dotted">
        <color indexed="64"/>
      </bottom>
      <diagonal/>
    </border>
    <border>
      <left style="dotted">
        <color indexed="64"/>
      </left>
      <right/>
      <top/>
      <bottom style="thin">
        <color indexed="64"/>
      </bottom>
      <diagonal/>
    </border>
    <border>
      <left/>
      <right/>
      <top/>
      <bottom style="dashed">
        <color indexed="64"/>
      </bottom>
      <diagonal/>
    </border>
    <border>
      <left style="dotted">
        <color indexed="64"/>
      </left>
      <right/>
      <top/>
      <bottom/>
      <diagonal/>
    </border>
    <border>
      <left style="dotted">
        <color indexed="64"/>
      </left>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dotted">
        <color indexed="64"/>
      </top>
      <bottom style="dotted">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top/>
      <bottom style="dotted">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ashed">
        <color indexed="64"/>
      </bottom>
      <diagonal/>
    </border>
  </borders>
  <cellStyleXfs count="43">
    <xf numFmtId="0" fontId="0" fillId="0" borderId="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84" applyNumberFormat="0" applyAlignment="0" applyProtection="0">
      <alignment vertical="center"/>
    </xf>
    <xf numFmtId="0" fontId="13" fillId="29" borderId="0" applyNumberFormat="0" applyBorder="0" applyAlignment="0" applyProtection="0">
      <alignment vertical="center"/>
    </xf>
    <xf numFmtId="0" fontId="1" fillId="3" borderId="85" applyNumberFormat="0" applyFont="0" applyAlignment="0" applyProtection="0">
      <alignment vertical="center"/>
    </xf>
    <xf numFmtId="0" fontId="14" fillId="0" borderId="86" applyNumberFormat="0" applyFill="0" applyAlignment="0" applyProtection="0">
      <alignment vertical="center"/>
    </xf>
    <xf numFmtId="0" fontId="15" fillId="30" borderId="0" applyNumberFormat="0" applyBorder="0" applyAlignment="0" applyProtection="0">
      <alignment vertical="center"/>
    </xf>
    <xf numFmtId="0" fontId="16" fillId="31" borderId="87" applyNumberFormat="0" applyAlignment="0" applyProtection="0">
      <alignment vertical="center"/>
    </xf>
    <xf numFmtId="0" fontId="17" fillId="0" borderId="0" applyNumberFormat="0" applyFill="0" applyBorder="0" applyAlignment="0" applyProtection="0">
      <alignment vertical="center"/>
    </xf>
    <xf numFmtId="0" fontId="18" fillId="0" borderId="88" applyNumberFormat="0" applyFill="0" applyAlignment="0" applyProtection="0">
      <alignment vertical="center"/>
    </xf>
    <xf numFmtId="0" fontId="19" fillId="0" borderId="89" applyNumberFormat="0" applyFill="0" applyAlignment="0" applyProtection="0">
      <alignment vertical="center"/>
    </xf>
    <xf numFmtId="0" fontId="20" fillId="0" borderId="90" applyNumberFormat="0" applyFill="0" applyAlignment="0" applyProtection="0">
      <alignment vertical="center"/>
    </xf>
    <xf numFmtId="0" fontId="20" fillId="0" borderId="0" applyNumberFormat="0" applyFill="0" applyBorder="0" applyAlignment="0" applyProtection="0">
      <alignment vertical="center"/>
    </xf>
    <xf numFmtId="0" fontId="21" fillId="0" borderId="91" applyNumberFormat="0" applyFill="0" applyAlignment="0" applyProtection="0">
      <alignment vertical="center"/>
    </xf>
    <xf numFmtId="0" fontId="22" fillId="31" borderId="92" applyNumberFormat="0" applyAlignment="0" applyProtection="0">
      <alignment vertical="center"/>
    </xf>
    <xf numFmtId="0" fontId="23" fillId="0" borderId="0" applyNumberFormat="0" applyFill="0" applyBorder="0" applyAlignment="0" applyProtection="0">
      <alignment vertical="center"/>
    </xf>
    <xf numFmtId="0" fontId="24" fillId="2" borderId="87" applyNumberFormat="0" applyAlignment="0" applyProtection="0">
      <alignment vertical="center"/>
    </xf>
    <xf numFmtId="0" fontId="25" fillId="32" borderId="0" applyNumberFormat="0" applyBorder="0" applyAlignment="0" applyProtection="0">
      <alignment vertical="center"/>
    </xf>
    <xf numFmtId="38" fontId="1" fillId="0" borderId="0" applyFont="0" applyFill="0" applyBorder="0" applyAlignment="0" applyProtection="0">
      <alignment vertical="center"/>
    </xf>
  </cellStyleXfs>
  <cellXfs count="960">
    <xf numFmtId="0" fontId="0" fillId="0" borderId="0" xfId="0" applyAlignment="1">
      <alignment vertical="center"/>
    </xf>
    <xf numFmtId="0" fontId="3" fillId="0" borderId="0" xfId="0" applyFont="1" applyAlignment="1">
      <alignment vertical="center"/>
    </xf>
    <xf numFmtId="0" fontId="3" fillId="0" borderId="0" xfId="0" applyFont="1" applyBorder="1" applyAlignment="1">
      <alignment vertical="center"/>
    </xf>
    <xf numFmtId="0" fontId="0" fillId="0" borderId="0" xfId="0" applyFont="1" applyAlignment="1">
      <alignment horizontal="left" vertical="center" wrapText="1"/>
    </xf>
    <xf numFmtId="0" fontId="0" fillId="0" borderId="0" xfId="0" applyFont="1" applyBorder="1" applyAlignment="1">
      <alignment horizontal="left" vertical="center" wrapText="1"/>
    </xf>
    <xf numFmtId="0" fontId="0" fillId="0" borderId="0" xfId="0" applyFont="1" applyAlignment="1">
      <alignment vertical="center"/>
    </xf>
    <xf numFmtId="0" fontId="0" fillId="0" borderId="0" xfId="0" applyFont="1" applyBorder="1" applyAlignment="1">
      <alignment vertical="center"/>
    </xf>
    <xf numFmtId="0" fontId="0" fillId="0" borderId="0" xfId="0" applyFont="1" applyBorder="1" applyAlignment="1">
      <alignment horizontal="center" vertical="center" wrapText="1"/>
    </xf>
    <xf numFmtId="0" fontId="26" fillId="0" borderId="0" xfId="0" applyFont="1" applyAlignment="1">
      <alignment vertical="center"/>
    </xf>
    <xf numFmtId="0" fontId="0" fillId="0" borderId="0" xfId="0" applyFont="1" applyBorder="1" applyAlignment="1">
      <alignment vertical="center" wrapText="1"/>
    </xf>
    <xf numFmtId="0" fontId="27" fillId="0" borderId="0" xfId="0" applyFont="1">
      <alignment vertical="center"/>
    </xf>
    <xf numFmtId="0" fontId="27"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horizontal="right" vertical="center"/>
    </xf>
    <xf numFmtId="0" fontId="29" fillId="0" borderId="0" xfId="0" applyFont="1">
      <alignment vertical="center"/>
    </xf>
    <xf numFmtId="0" fontId="29" fillId="0" borderId="0" xfId="0" applyFont="1" applyFill="1" applyAlignment="1">
      <alignment horizontal="right" vertical="center"/>
    </xf>
    <xf numFmtId="0" fontId="29" fillId="0" borderId="0" xfId="0" applyFont="1" applyFill="1" applyAlignment="1">
      <alignment vertical="center"/>
    </xf>
    <xf numFmtId="0" fontId="29" fillId="33" borderId="0" xfId="0" applyFont="1" applyFill="1" applyAlignment="1">
      <alignment vertical="center"/>
    </xf>
    <xf numFmtId="0" fontId="29" fillId="33" borderId="0" xfId="0" applyFont="1" applyFill="1">
      <alignment vertical="center"/>
    </xf>
    <xf numFmtId="0" fontId="29" fillId="33" borderId="0" xfId="0" applyFont="1" applyFill="1" applyAlignment="1">
      <alignment horizontal="center" vertical="center"/>
    </xf>
    <xf numFmtId="0" fontId="27" fillId="33" borderId="0" xfId="0" quotePrefix="1" applyFont="1" applyFill="1" applyBorder="1" applyAlignment="1">
      <alignment vertical="center"/>
    </xf>
    <xf numFmtId="0" fontId="29" fillId="0" borderId="0" xfId="0" applyFont="1" applyAlignment="1">
      <alignment horizontal="center" vertical="center"/>
    </xf>
    <xf numFmtId="0" fontId="27" fillId="0" borderId="0" xfId="0" applyFont="1" applyAlignment="1">
      <alignment horizontal="right" vertical="center"/>
    </xf>
    <xf numFmtId="0" fontId="27" fillId="0" borderId="0" xfId="0" applyFont="1" applyBorder="1" applyAlignment="1" applyProtection="1">
      <alignment horizontal="left" vertical="center"/>
    </xf>
    <xf numFmtId="0" fontId="27" fillId="0" borderId="0" xfId="0" applyFont="1" applyBorder="1" applyAlignment="1" applyProtection="1">
      <alignment vertical="center"/>
    </xf>
    <xf numFmtId="20" fontId="27" fillId="33" borderId="0" xfId="0" applyNumberFormat="1" applyFont="1" applyFill="1" applyBorder="1" applyAlignment="1" applyProtection="1">
      <alignment vertical="center"/>
    </xf>
    <xf numFmtId="0" fontId="27" fillId="33" borderId="0" xfId="0" applyFont="1" applyFill="1" applyBorder="1" applyAlignment="1" applyProtection="1">
      <alignment horizontal="center" vertical="center"/>
    </xf>
    <xf numFmtId="0" fontId="29" fillId="0" borderId="0" xfId="0" applyFont="1" applyProtection="1">
      <alignment vertical="center"/>
    </xf>
    <xf numFmtId="0" fontId="27" fillId="0" borderId="0" xfId="0" applyFont="1" applyProtection="1">
      <alignment vertical="center"/>
    </xf>
    <xf numFmtId="0" fontId="27" fillId="33" borderId="0" xfId="0" applyFont="1" applyFill="1" applyBorder="1" applyAlignment="1" applyProtection="1">
      <alignment vertical="center"/>
      <protection locked="0"/>
    </xf>
    <xf numFmtId="0" fontId="31" fillId="0" borderId="0" xfId="0" applyFont="1">
      <alignment vertical="center"/>
    </xf>
    <xf numFmtId="0" fontId="27" fillId="0" borderId="0" xfId="0" applyFont="1" applyBorder="1" applyAlignment="1" applyProtection="1">
      <alignment horizontal="center" vertical="center"/>
    </xf>
    <xf numFmtId="0" fontId="27" fillId="0" borderId="0" xfId="0" applyFont="1" applyAlignment="1" applyProtection="1">
      <alignment horizontal="right" vertical="center"/>
    </xf>
    <xf numFmtId="0" fontId="27" fillId="33" borderId="0" xfId="0" applyFont="1" applyFill="1" applyBorder="1" applyAlignment="1" applyProtection="1">
      <alignment horizontal="left" vertical="center"/>
    </xf>
    <xf numFmtId="20" fontId="27" fillId="0" borderId="0" xfId="0" applyNumberFormat="1" applyFont="1" applyBorder="1" applyAlignment="1" applyProtection="1">
      <alignment vertical="center"/>
    </xf>
    <xf numFmtId="0" fontId="27" fillId="0" borderId="0" xfId="0" applyFont="1" applyBorder="1" applyAlignment="1" applyProtection="1">
      <alignment horizontal="right" vertical="center"/>
    </xf>
    <xf numFmtId="176" fontId="27" fillId="0" borderId="0" xfId="0" applyNumberFormat="1" applyFont="1" applyBorder="1" applyAlignment="1" applyProtection="1">
      <alignment vertical="center"/>
    </xf>
    <xf numFmtId="0" fontId="27" fillId="33" borderId="0" xfId="0" applyFont="1" applyFill="1" applyBorder="1" applyAlignment="1" applyProtection="1">
      <alignment vertical="center"/>
    </xf>
    <xf numFmtId="0" fontId="31" fillId="0" borderId="0" xfId="0" applyFont="1" applyBorder="1" applyAlignment="1" applyProtection="1">
      <alignment horizontal="left" vertical="center"/>
    </xf>
    <xf numFmtId="0" fontId="27" fillId="33" borderId="0" xfId="0" applyFont="1" applyFill="1" applyBorder="1" applyProtection="1">
      <alignment vertical="center"/>
    </xf>
    <xf numFmtId="0" fontId="27" fillId="0" borderId="0" xfId="0" applyFont="1" applyBorder="1" applyProtection="1">
      <alignment vertical="center"/>
    </xf>
    <xf numFmtId="0" fontId="27" fillId="0" borderId="0" xfId="0" applyFont="1" applyAlignment="1" applyProtection="1">
      <alignment horizontal="center" vertical="center"/>
    </xf>
    <xf numFmtId="0" fontId="29" fillId="0" borderId="0" xfId="0" applyFont="1" applyBorder="1" applyProtection="1">
      <alignment vertical="center"/>
    </xf>
    <xf numFmtId="0" fontId="29" fillId="0" borderId="0" xfId="0" applyFont="1" applyBorder="1" applyAlignment="1" applyProtection="1">
      <alignment vertical="center"/>
    </xf>
    <xf numFmtId="0" fontId="32" fillId="0" borderId="0" xfId="0" applyFont="1" applyBorder="1" applyAlignment="1" applyProtection="1">
      <alignment vertical="center"/>
    </xf>
    <xf numFmtId="0" fontId="29" fillId="0" borderId="0" xfId="0" applyFont="1" applyBorder="1" applyAlignment="1" applyProtection="1">
      <alignment horizontal="center" vertical="center"/>
    </xf>
    <xf numFmtId="0" fontId="27" fillId="0" borderId="0" xfId="0" applyFont="1" applyProtection="1">
      <alignment vertical="center"/>
      <protection locked="0"/>
    </xf>
    <xf numFmtId="20" fontId="27" fillId="33" borderId="0" xfId="0" applyNumberFormat="1" applyFont="1" applyFill="1" applyBorder="1" applyAlignment="1" applyProtection="1">
      <alignment vertical="center"/>
      <protection locked="0"/>
    </xf>
    <xf numFmtId="0" fontId="32" fillId="0" borderId="0" xfId="0" applyFont="1" applyProtection="1">
      <alignment vertical="center"/>
    </xf>
    <xf numFmtId="0" fontId="32" fillId="0" borderId="0" xfId="0" applyFont="1" applyAlignment="1" applyProtection="1">
      <alignment horizontal="left" vertical="center"/>
    </xf>
    <xf numFmtId="0" fontId="32" fillId="0" borderId="0" xfId="0" applyFont="1">
      <alignment vertical="center"/>
    </xf>
    <xf numFmtId="0" fontId="32" fillId="0" borderId="0" xfId="0" applyFont="1" applyAlignment="1">
      <alignment horizontal="left" vertical="center"/>
    </xf>
    <xf numFmtId="0" fontId="32" fillId="0" borderId="0" xfId="0" applyFont="1" applyAlignment="1">
      <alignment horizontal="right" vertical="center"/>
    </xf>
    <xf numFmtId="0" fontId="27" fillId="0" borderId="95" xfId="0" applyFont="1" applyBorder="1" applyAlignment="1">
      <alignment horizontal="center" vertical="center" wrapText="1"/>
    </xf>
    <xf numFmtId="0" fontId="32" fillId="0" borderId="95" xfId="0" applyFont="1" applyBorder="1" applyAlignment="1">
      <alignment horizontal="center" vertical="center" wrapText="1"/>
    </xf>
    <xf numFmtId="0" fontId="27" fillId="0" borderId="96" xfId="0" applyFont="1" applyBorder="1" applyAlignment="1">
      <alignment vertical="center"/>
    </xf>
    <xf numFmtId="0" fontId="27" fillId="0" borderId="97" xfId="0" applyFont="1" applyBorder="1" applyAlignment="1">
      <alignment vertical="center"/>
    </xf>
    <xf numFmtId="0" fontId="27" fillId="0" borderId="97" xfId="0" quotePrefix="1" applyFont="1" applyBorder="1" applyAlignment="1">
      <alignment vertical="center"/>
    </xf>
    <xf numFmtId="0" fontId="27" fillId="33" borderId="97" xfId="0" applyFont="1" applyFill="1" applyBorder="1" applyAlignment="1">
      <alignment vertical="center"/>
    </xf>
    <xf numFmtId="0" fontId="27" fillId="37" borderId="97" xfId="0" applyFont="1" applyFill="1" applyBorder="1" applyAlignment="1">
      <alignment vertical="center"/>
    </xf>
    <xf numFmtId="0" fontId="27" fillId="0" borderId="98" xfId="0" applyFont="1" applyBorder="1" applyAlignment="1">
      <alignment vertical="center"/>
    </xf>
    <xf numFmtId="0" fontId="27" fillId="0" borderId="5" xfId="0" applyFont="1" applyBorder="1" applyAlignment="1">
      <alignment horizontal="center" vertical="center" wrapText="1"/>
    </xf>
    <xf numFmtId="0" fontId="32" fillId="0" borderId="5" xfId="0" applyFont="1" applyBorder="1" applyAlignment="1">
      <alignment horizontal="center" vertical="center" wrapText="1"/>
    </xf>
    <xf numFmtId="0" fontId="31" fillId="0" borderId="43" xfId="0" applyFont="1" applyBorder="1" applyAlignment="1">
      <alignment horizontal="center" vertical="center"/>
    </xf>
    <xf numFmtId="0" fontId="31" fillId="0" borderId="25" xfId="0" applyFont="1" applyBorder="1" applyAlignment="1">
      <alignment horizontal="center" vertical="center"/>
    </xf>
    <xf numFmtId="0" fontId="31" fillId="0" borderId="53" xfId="0" applyFont="1" applyBorder="1" applyAlignment="1">
      <alignment horizontal="center" vertical="center"/>
    </xf>
    <xf numFmtId="0" fontId="31" fillId="0" borderId="103" xfId="0" applyFont="1" applyBorder="1" applyAlignment="1">
      <alignment horizontal="center" vertical="center"/>
    </xf>
    <xf numFmtId="0" fontId="31" fillId="0" borderId="103" xfId="0" applyFont="1" applyFill="1" applyBorder="1" applyAlignment="1">
      <alignment horizontal="center" vertical="center"/>
    </xf>
    <xf numFmtId="0" fontId="31" fillId="0" borderId="25" xfId="0" applyFont="1" applyFill="1" applyBorder="1" applyAlignment="1">
      <alignment horizontal="center" vertical="center"/>
    </xf>
    <xf numFmtId="0" fontId="31" fillId="0" borderId="53" xfId="0" applyFont="1" applyFill="1" applyBorder="1" applyAlignment="1">
      <alignment horizontal="center" vertical="center"/>
    </xf>
    <xf numFmtId="0" fontId="27" fillId="0" borderId="105" xfId="0" applyFont="1" applyBorder="1" applyAlignment="1">
      <alignment horizontal="center" vertical="center" wrapText="1"/>
    </xf>
    <xf numFmtId="0" fontId="32" fillId="0" borderId="105" xfId="0" applyFont="1" applyBorder="1" applyAlignment="1">
      <alignment horizontal="center" vertical="center" wrapText="1"/>
    </xf>
    <xf numFmtId="0" fontId="31" fillId="0" borderId="14" xfId="0" applyNumberFormat="1" applyFont="1" applyFill="1" applyBorder="1" applyAlignment="1">
      <alignment horizontal="center" vertical="center" wrapText="1"/>
    </xf>
    <xf numFmtId="0" fontId="31" fillId="0" borderId="8" xfId="0" applyNumberFormat="1" applyFont="1" applyFill="1" applyBorder="1" applyAlignment="1">
      <alignment horizontal="center" vertical="center" wrapText="1"/>
    </xf>
    <xf numFmtId="0" fontId="31" fillId="0" borderId="9"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7" fillId="0" borderId="81" xfId="0" applyFont="1" applyBorder="1" applyAlignment="1">
      <alignment vertical="center"/>
    </xf>
    <xf numFmtId="0" fontId="27" fillId="34" borderId="95" xfId="0" applyFont="1" applyFill="1" applyBorder="1" applyAlignment="1" applyProtection="1">
      <alignment horizontal="center" vertical="center" shrinkToFit="1"/>
      <protection locked="0"/>
    </xf>
    <xf numFmtId="0" fontId="27" fillId="34" borderId="95" xfId="0" applyFont="1" applyFill="1" applyBorder="1" applyAlignment="1" applyProtection="1">
      <alignment horizontal="center" vertical="center" wrapText="1"/>
      <protection locked="0"/>
    </xf>
    <xf numFmtId="0" fontId="33" fillId="0" borderId="58" xfId="0" applyFont="1" applyBorder="1" applyAlignment="1">
      <alignment vertical="center"/>
    </xf>
    <xf numFmtId="0" fontId="33" fillId="0" borderId="29" xfId="0" applyFont="1" applyBorder="1" applyAlignment="1">
      <alignment vertical="center"/>
    </xf>
    <xf numFmtId="0" fontId="35" fillId="0" borderId="29" xfId="0" applyFont="1" applyBorder="1" applyAlignment="1">
      <alignment vertical="center"/>
    </xf>
    <xf numFmtId="0" fontId="35" fillId="0" borderId="59" xfId="0" applyFont="1" applyBorder="1" applyAlignment="1">
      <alignment vertical="center"/>
    </xf>
    <xf numFmtId="177" fontId="27" fillId="34" borderId="5" xfId="0" applyNumberFormat="1" applyFont="1" applyFill="1" applyBorder="1" applyAlignment="1" applyProtection="1">
      <alignment horizontal="center" vertical="center" shrinkToFit="1"/>
      <protection locked="0"/>
    </xf>
    <xf numFmtId="177" fontId="27" fillId="34" borderId="23" xfId="0" applyNumberFormat="1" applyFont="1" applyFill="1" applyBorder="1" applyAlignment="1" applyProtection="1">
      <alignment horizontal="center" vertical="center" shrinkToFit="1"/>
      <protection locked="0"/>
    </xf>
    <xf numFmtId="177" fontId="27" fillId="34" borderId="22" xfId="0" applyNumberFormat="1" applyFont="1" applyFill="1" applyBorder="1" applyAlignment="1" applyProtection="1">
      <alignment horizontal="center" vertical="center" shrinkToFit="1"/>
      <protection locked="0"/>
    </xf>
    <xf numFmtId="0" fontId="27" fillId="0" borderId="82" xfId="0" applyFont="1" applyBorder="1" applyAlignment="1">
      <alignment horizontal="center" vertical="center"/>
    </xf>
    <xf numFmtId="0" fontId="27" fillId="34" borderId="5" xfId="0" applyFont="1" applyFill="1" applyBorder="1" applyAlignment="1" applyProtection="1">
      <alignment horizontal="center" vertical="center" shrinkToFit="1"/>
      <protection locked="0"/>
    </xf>
    <xf numFmtId="0" fontId="27" fillId="34" borderId="5" xfId="0" applyFont="1" applyFill="1" applyBorder="1" applyAlignment="1" applyProtection="1">
      <alignment horizontal="center" vertical="center" wrapText="1"/>
      <protection locked="0"/>
    </xf>
    <xf numFmtId="0" fontId="33" fillId="0" borderId="110" xfId="0" applyFont="1" applyBorder="1" applyAlignment="1">
      <alignment vertical="center"/>
    </xf>
    <xf numFmtId="0" fontId="33" fillId="0" borderId="79" xfId="0" applyFont="1" applyBorder="1" applyAlignment="1">
      <alignment vertical="center"/>
    </xf>
    <xf numFmtId="0" fontId="35" fillId="0" borderId="79" xfId="0" applyFont="1" applyBorder="1" applyAlignment="1">
      <alignment vertical="center"/>
    </xf>
    <xf numFmtId="0" fontId="35" fillId="0" borderId="111" xfId="0" applyFont="1" applyBorder="1" applyAlignment="1">
      <alignment vertical="center"/>
    </xf>
    <xf numFmtId="177" fontId="27" fillId="0" borderId="112" xfId="0" applyNumberFormat="1" applyFont="1" applyBorder="1" applyAlignment="1">
      <alignment horizontal="center" vertical="center" shrinkToFit="1"/>
    </xf>
    <xf numFmtId="177" fontId="27" fillId="0" borderId="57" xfId="0" applyNumberFormat="1" applyFont="1" applyBorder="1" applyAlignment="1">
      <alignment horizontal="center" vertical="center" shrinkToFit="1"/>
    </xf>
    <xf numFmtId="177" fontId="27" fillId="0" borderId="63" xfId="0" applyNumberFormat="1" applyFont="1" applyBorder="1" applyAlignment="1">
      <alignment horizontal="center" vertical="center" shrinkToFit="1"/>
    </xf>
    <xf numFmtId="0" fontId="27" fillId="0" borderId="115" xfId="0" applyFont="1" applyBorder="1" applyAlignment="1">
      <alignment horizontal="center" vertical="center"/>
    </xf>
    <xf numFmtId="0" fontId="27" fillId="34" borderId="6" xfId="0" applyFont="1" applyFill="1" applyBorder="1" applyAlignment="1" applyProtection="1">
      <alignment horizontal="center" vertical="center" shrinkToFit="1"/>
      <protection locked="0"/>
    </xf>
    <xf numFmtId="0" fontId="27" fillId="34" borderId="6" xfId="0" applyFont="1" applyFill="1" applyBorder="1" applyAlignment="1" applyProtection="1">
      <alignment horizontal="center" vertical="center" wrapText="1"/>
      <protection locked="0"/>
    </xf>
    <xf numFmtId="0" fontId="33" fillId="0" borderId="117" xfId="0" applyFont="1" applyBorder="1" applyAlignment="1">
      <alignment vertical="center"/>
    </xf>
    <xf numFmtId="0" fontId="33" fillId="0" borderId="7" xfId="0" applyFont="1" applyBorder="1" applyAlignment="1">
      <alignment vertical="center"/>
    </xf>
    <xf numFmtId="0" fontId="35" fillId="0" borderId="118" xfId="0" applyFont="1" applyBorder="1" applyAlignment="1">
      <alignment vertical="center"/>
    </xf>
    <xf numFmtId="0" fontId="35" fillId="0" borderId="119" xfId="0" applyFont="1" applyBorder="1" applyAlignment="1">
      <alignment horizontal="center" vertical="center"/>
    </xf>
    <xf numFmtId="177" fontId="27" fillId="0" borderId="18" xfId="0" applyNumberFormat="1" applyFont="1" applyBorder="1" applyAlignment="1">
      <alignment horizontal="center" vertical="center" shrinkToFit="1"/>
    </xf>
    <xf numFmtId="177" fontId="27" fillId="0" borderId="16" xfId="0" applyNumberFormat="1" applyFont="1" applyBorder="1" applyAlignment="1">
      <alignment horizontal="center" vertical="center" shrinkToFit="1"/>
    </xf>
    <xf numFmtId="177" fontId="27" fillId="0" borderId="17" xfId="0" applyNumberFormat="1" applyFont="1" applyBorder="1" applyAlignment="1">
      <alignment horizontal="center" vertical="center" shrinkToFit="1"/>
    </xf>
    <xf numFmtId="0" fontId="27" fillId="0" borderId="123" xfId="0" applyFont="1" applyBorder="1" applyAlignment="1">
      <alignment vertical="center"/>
    </xf>
    <xf numFmtId="0" fontId="27" fillId="34" borderId="41" xfId="0" applyFont="1" applyFill="1" applyBorder="1" applyAlignment="1" applyProtection="1">
      <alignment horizontal="center" vertical="center" shrinkToFit="1"/>
      <protection locked="0"/>
    </xf>
    <xf numFmtId="0" fontId="27" fillId="34" borderId="41" xfId="0" applyFont="1" applyFill="1" applyBorder="1" applyAlignment="1" applyProtection="1">
      <alignment horizontal="center" vertical="center" wrapText="1"/>
      <protection locked="0"/>
    </xf>
    <xf numFmtId="0" fontId="33" fillId="0" borderId="1" xfId="0" applyFont="1" applyBorder="1" applyAlignment="1">
      <alignment vertical="center"/>
    </xf>
    <xf numFmtId="0" fontId="33" fillId="0" borderId="2" xfId="0" applyFont="1" applyBorder="1" applyAlignment="1">
      <alignment vertical="center"/>
    </xf>
    <xf numFmtId="0" fontId="35" fillId="0" borderId="2" xfId="0" applyFont="1" applyBorder="1" applyAlignment="1">
      <alignment vertical="center"/>
    </xf>
    <xf numFmtId="0" fontId="35" fillId="0" borderId="26" xfId="0" applyFont="1" applyBorder="1" applyAlignment="1">
      <alignment vertical="center"/>
    </xf>
    <xf numFmtId="177" fontId="27" fillId="34" borderId="24" xfId="0" applyNumberFormat="1" applyFont="1" applyFill="1" applyBorder="1" applyAlignment="1" applyProtection="1">
      <alignment horizontal="center" vertical="center" shrinkToFit="1"/>
      <protection locked="0"/>
    </xf>
    <xf numFmtId="177" fontId="27" fillId="34" borderId="20" xfId="0" applyNumberFormat="1" applyFont="1" applyFill="1" applyBorder="1" applyAlignment="1" applyProtection="1">
      <alignment horizontal="center" vertical="center" shrinkToFit="1"/>
      <protection locked="0"/>
    </xf>
    <xf numFmtId="177" fontId="27" fillId="34" borderId="54" xfId="0" applyNumberFormat="1" applyFont="1" applyFill="1" applyBorder="1" applyAlignment="1" applyProtection="1">
      <alignment horizontal="center" vertical="center" shrinkToFit="1"/>
      <protection locked="0"/>
    </xf>
    <xf numFmtId="0" fontId="33" fillId="0" borderId="0" xfId="0" applyFont="1" applyBorder="1" applyAlignment="1">
      <alignment vertical="center"/>
    </xf>
    <xf numFmtId="0" fontId="35" fillId="0" borderId="0" xfId="0" applyFont="1" applyBorder="1" applyAlignment="1">
      <alignment vertical="center"/>
    </xf>
    <xf numFmtId="0" fontId="35" fillId="0" borderId="61" xfId="0" applyFont="1" applyBorder="1" applyAlignment="1">
      <alignment horizontal="center" vertical="center"/>
    </xf>
    <xf numFmtId="0" fontId="33" fillId="0" borderId="118" xfId="0" applyFont="1" applyBorder="1" applyAlignment="1">
      <alignment vertical="center"/>
    </xf>
    <xf numFmtId="0" fontId="35" fillId="0" borderId="7" xfId="0" applyFont="1" applyBorder="1" applyAlignment="1">
      <alignment vertical="center"/>
    </xf>
    <xf numFmtId="0" fontId="35" fillId="0" borderId="62" xfId="0" applyFont="1" applyBorder="1" applyAlignment="1">
      <alignment horizontal="center" vertical="center"/>
    </xf>
    <xf numFmtId="0" fontId="35" fillId="0" borderId="61" xfId="0" applyFont="1" applyBorder="1" applyAlignment="1">
      <alignment vertical="center"/>
    </xf>
    <xf numFmtId="0" fontId="33" fillId="0" borderId="73" xfId="0" applyFont="1" applyBorder="1" applyAlignment="1">
      <alignment vertical="center"/>
    </xf>
    <xf numFmtId="0" fontId="33" fillId="0" borderId="74" xfId="0" applyFont="1" applyBorder="1" applyAlignment="1">
      <alignment vertical="center"/>
    </xf>
    <xf numFmtId="0" fontId="35" fillId="0" borderId="74" xfId="0" applyFont="1" applyBorder="1" applyAlignment="1">
      <alignment vertical="center"/>
    </xf>
    <xf numFmtId="0" fontId="35" fillId="0" borderId="121" xfId="0" applyFont="1" applyBorder="1" applyAlignment="1">
      <alignment horizontal="center" vertical="center"/>
    </xf>
    <xf numFmtId="0" fontId="33" fillId="0" borderId="77" xfId="0" applyFont="1" applyBorder="1" applyAlignment="1">
      <alignment vertical="center"/>
    </xf>
    <xf numFmtId="0" fontId="33" fillId="0" borderId="78" xfId="0" applyFont="1" applyBorder="1" applyAlignment="1">
      <alignment vertical="center"/>
    </xf>
    <xf numFmtId="0" fontId="35" fillId="0" borderId="78" xfId="0" applyFont="1" applyBorder="1" applyAlignment="1">
      <alignment vertical="center"/>
    </xf>
    <xf numFmtId="0" fontId="35" fillId="0" borderId="128" xfId="0" applyFont="1" applyBorder="1" applyAlignment="1">
      <alignment vertical="center"/>
    </xf>
    <xf numFmtId="0" fontId="27" fillId="34" borderId="105" xfId="0" applyFont="1" applyFill="1" applyBorder="1" applyAlignment="1" applyProtection="1">
      <alignment horizontal="center" vertical="center" shrinkToFit="1"/>
      <protection locked="0"/>
    </xf>
    <xf numFmtId="0" fontId="27" fillId="34" borderId="105" xfId="0" applyFont="1" applyFill="1" applyBorder="1" applyAlignment="1" applyProtection="1">
      <alignment horizontal="center" vertical="center" wrapText="1"/>
      <protection locked="0"/>
    </xf>
    <xf numFmtId="0" fontId="33" fillId="0" borderId="60" xfId="0" applyFont="1" applyBorder="1" applyAlignment="1">
      <alignment vertical="center"/>
    </xf>
    <xf numFmtId="0" fontId="33" fillId="0" borderId="38" xfId="0" applyFont="1" applyBorder="1" applyAlignment="1">
      <alignment vertical="center"/>
    </xf>
    <xf numFmtId="0" fontId="35" fillId="0" borderId="38" xfId="0" applyFont="1" applyBorder="1" applyAlignment="1">
      <alignment vertical="center"/>
    </xf>
    <xf numFmtId="0" fontId="35" fillId="0" borderId="39" xfId="0" applyFont="1" applyBorder="1" applyAlignment="1">
      <alignment horizontal="center" vertical="center"/>
    </xf>
    <xf numFmtId="177" fontId="31" fillId="36" borderId="132" xfId="0" applyNumberFormat="1" applyFont="1" applyFill="1" applyBorder="1" applyAlignment="1" applyProtection="1">
      <alignment horizontal="center" vertical="center" shrinkToFit="1"/>
      <protection locked="0"/>
    </xf>
    <xf numFmtId="177" fontId="31" fillId="36" borderId="130" xfId="0" applyNumberFormat="1" applyFont="1" applyFill="1" applyBorder="1" applyAlignment="1" applyProtection="1">
      <alignment horizontal="center" vertical="center" shrinkToFit="1"/>
      <protection locked="0"/>
    </xf>
    <xf numFmtId="177" fontId="31" fillId="36" borderId="131" xfId="0" applyNumberFormat="1" applyFont="1" applyFill="1" applyBorder="1" applyAlignment="1" applyProtection="1">
      <alignment horizontal="center" vertical="center" shrinkToFit="1"/>
      <protection locked="0"/>
    </xf>
    <xf numFmtId="177" fontId="31" fillId="36" borderId="129" xfId="0" applyNumberFormat="1" applyFont="1" applyFill="1" applyBorder="1" applyAlignment="1" applyProtection="1">
      <alignment horizontal="center" vertical="center" shrinkToFit="1"/>
      <protection locked="0"/>
    </xf>
    <xf numFmtId="177" fontId="31" fillId="36" borderId="133" xfId="0" applyNumberFormat="1" applyFont="1" applyFill="1" applyBorder="1" applyAlignment="1" applyProtection="1">
      <alignment horizontal="center" vertical="center" shrinkToFit="1"/>
      <protection locked="0"/>
    </xf>
    <xf numFmtId="177" fontId="31" fillId="36" borderId="19" xfId="0" applyNumberFormat="1" applyFont="1" applyFill="1" applyBorder="1" applyAlignment="1" applyProtection="1">
      <alignment horizontal="center" vertical="center" shrinkToFit="1"/>
      <protection locked="0"/>
    </xf>
    <xf numFmtId="177" fontId="31" fillId="36" borderId="16" xfId="0" applyNumberFormat="1" applyFont="1" applyFill="1" applyBorder="1" applyAlignment="1" applyProtection="1">
      <alignment horizontal="center" vertical="center" shrinkToFit="1"/>
      <protection locked="0"/>
    </xf>
    <xf numFmtId="177" fontId="31" fillId="36" borderId="17" xfId="0" applyNumberFormat="1" applyFont="1" applyFill="1" applyBorder="1" applyAlignment="1" applyProtection="1">
      <alignment horizontal="center" vertical="center" shrinkToFit="1"/>
      <protection locked="0"/>
    </xf>
    <xf numFmtId="177" fontId="31" fillId="36" borderId="18" xfId="0" applyNumberFormat="1" applyFont="1" applyFill="1" applyBorder="1" applyAlignment="1" applyProtection="1">
      <alignment horizontal="center" vertical="center" shrinkToFit="1"/>
      <protection locked="0"/>
    </xf>
    <xf numFmtId="177" fontId="31" fillId="36" borderId="138" xfId="0" applyNumberFormat="1" applyFont="1" applyFill="1" applyBorder="1" applyAlignment="1" applyProtection="1">
      <alignment horizontal="center" vertical="center" shrinkToFit="1"/>
      <protection locked="0"/>
    </xf>
    <xf numFmtId="177" fontId="31" fillId="36" borderId="53" xfId="0" applyNumberFormat="1" applyFont="1" applyFill="1" applyBorder="1" applyAlignment="1" applyProtection="1">
      <alignment horizontal="center" vertical="center" shrinkToFit="1"/>
      <protection locked="0"/>
    </xf>
    <xf numFmtId="177" fontId="31" fillId="36" borderId="103" xfId="0" applyNumberFormat="1" applyFont="1" applyFill="1" applyBorder="1" applyAlignment="1" applyProtection="1">
      <alignment horizontal="center" vertical="center" shrinkToFit="1"/>
      <protection locked="0"/>
    </xf>
    <xf numFmtId="177" fontId="31" fillId="0" borderId="19" xfId="0" applyNumberFormat="1" applyFont="1" applyBorder="1" applyAlignment="1">
      <alignment horizontal="center" vertical="center" shrinkToFit="1"/>
    </xf>
    <xf numFmtId="177" fontId="31" fillId="0" borderId="16" xfId="0" applyNumberFormat="1" applyFont="1" applyBorder="1" applyAlignment="1">
      <alignment horizontal="center" vertical="center" shrinkToFit="1"/>
    </xf>
    <xf numFmtId="177" fontId="31" fillId="0" borderId="53" xfId="0" applyNumberFormat="1" applyFont="1" applyBorder="1" applyAlignment="1">
      <alignment horizontal="center" vertical="center" shrinkToFit="1"/>
    </xf>
    <xf numFmtId="177" fontId="31" fillId="0" borderId="149" xfId="0" applyNumberFormat="1" applyFont="1" applyBorder="1" applyAlignment="1">
      <alignment horizontal="center" vertical="center" shrinkToFit="1"/>
    </xf>
    <xf numFmtId="177" fontId="31" fillId="0" borderId="147" xfId="0" applyNumberFormat="1" applyFont="1" applyBorder="1" applyAlignment="1">
      <alignment horizontal="center" vertical="center" shrinkToFit="1"/>
    </xf>
    <xf numFmtId="177" fontId="31" fillId="0" borderId="148" xfId="0" applyNumberFormat="1" applyFont="1" applyBorder="1" applyAlignment="1">
      <alignment horizontal="center" vertical="center" shrinkToFit="1"/>
    </xf>
    <xf numFmtId="177" fontId="31" fillId="0" borderId="146" xfId="0" applyNumberFormat="1" applyFont="1" applyBorder="1" applyAlignment="1">
      <alignment horizontal="center" vertical="center" shrinkToFit="1"/>
    </xf>
    <xf numFmtId="177" fontId="31" fillId="0" borderId="150" xfId="0" applyNumberFormat="1" applyFont="1" applyBorder="1" applyAlignment="1">
      <alignment horizontal="center" vertical="center" shrinkToFit="1"/>
    </xf>
    <xf numFmtId="0" fontId="33" fillId="0" borderId="0" xfId="0" applyFont="1">
      <alignment vertical="center"/>
    </xf>
    <xf numFmtId="0" fontId="35" fillId="0" borderId="0" xfId="0" applyFont="1">
      <alignment vertical="center"/>
    </xf>
    <xf numFmtId="0" fontId="33" fillId="0" borderId="0" xfId="0" applyFont="1" applyBorder="1">
      <alignment vertical="center"/>
    </xf>
    <xf numFmtId="0" fontId="33" fillId="0" borderId="0" xfId="0" applyFont="1" applyAlignment="1">
      <alignment horizontal="right" vertical="center"/>
    </xf>
    <xf numFmtId="0" fontId="32" fillId="0" borderId="0" xfId="0" applyFont="1" applyFill="1">
      <alignment vertical="center"/>
    </xf>
    <xf numFmtId="0" fontId="32" fillId="0" borderId="0" xfId="0" applyFont="1" applyFill="1" applyAlignment="1">
      <alignment horizontal="left" vertical="center"/>
    </xf>
    <xf numFmtId="0" fontId="32" fillId="0" borderId="0" xfId="0" applyFont="1" applyFill="1" applyAlignment="1">
      <alignment horizontal="left" vertical="center" wrapText="1"/>
    </xf>
    <xf numFmtId="0" fontId="32" fillId="0" borderId="0" xfId="0" applyFont="1" applyAlignment="1">
      <alignment horizontal="left" vertical="center" wrapText="1"/>
    </xf>
    <xf numFmtId="0" fontId="32" fillId="0" borderId="0" xfId="0" applyFont="1" applyFill="1" applyAlignment="1">
      <alignment vertical="center" textRotation="90"/>
    </xf>
    <xf numFmtId="0" fontId="27" fillId="0" borderId="95"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05" xfId="0" applyFont="1" applyBorder="1" applyAlignment="1">
      <alignment horizontal="center" vertical="center" wrapText="1"/>
    </xf>
    <xf numFmtId="0" fontId="27" fillId="34" borderId="41" xfId="0" applyFont="1" applyFill="1" applyBorder="1" applyAlignment="1" applyProtection="1">
      <alignment horizontal="center" vertical="center" shrinkToFit="1"/>
      <protection locked="0"/>
    </xf>
    <xf numFmtId="0" fontId="27" fillId="34" borderId="5" xfId="0" applyFont="1" applyFill="1" applyBorder="1" applyAlignment="1" applyProtection="1">
      <alignment horizontal="center" vertical="center" shrinkToFit="1"/>
      <protection locked="0"/>
    </xf>
    <xf numFmtId="0" fontId="27" fillId="34" borderId="6" xfId="0" applyFont="1" applyFill="1" applyBorder="1" applyAlignment="1" applyProtection="1">
      <alignment horizontal="center" vertical="center" shrinkToFit="1"/>
      <protection locked="0"/>
    </xf>
    <xf numFmtId="0" fontId="27" fillId="34" borderId="41" xfId="0" applyFont="1" applyFill="1" applyBorder="1" applyAlignment="1" applyProtection="1">
      <alignment horizontal="center" vertical="center" wrapText="1"/>
      <protection locked="0"/>
    </xf>
    <xf numFmtId="0" fontId="27" fillId="34" borderId="5" xfId="0" applyFont="1" applyFill="1" applyBorder="1" applyAlignment="1" applyProtection="1">
      <alignment horizontal="center" vertical="center" wrapText="1"/>
      <protection locked="0"/>
    </xf>
    <xf numFmtId="0" fontId="27" fillId="34" borderId="6" xfId="0" applyFont="1" applyFill="1" applyBorder="1" applyAlignment="1" applyProtection="1">
      <alignment horizontal="center" vertical="center" wrapText="1"/>
      <protection locked="0"/>
    </xf>
    <xf numFmtId="0" fontId="27" fillId="34" borderId="95" xfId="0" applyFont="1" applyFill="1" applyBorder="1" applyAlignment="1" applyProtection="1">
      <alignment horizontal="center" vertical="center" shrinkToFit="1"/>
      <protection locked="0"/>
    </xf>
    <xf numFmtId="0" fontId="27" fillId="34" borderId="95" xfId="0" applyFont="1" applyFill="1" applyBorder="1" applyAlignment="1" applyProtection="1">
      <alignment horizontal="center" vertical="center" wrapText="1"/>
      <protection locked="0"/>
    </xf>
    <xf numFmtId="0" fontId="27" fillId="34" borderId="105" xfId="0" applyFont="1" applyFill="1" applyBorder="1" applyAlignment="1" applyProtection="1">
      <alignment horizontal="center" vertical="center" shrinkToFit="1"/>
      <protection locked="0"/>
    </xf>
    <xf numFmtId="0" fontId="27" fillId="34" borderId="105" xfId="0" applyFont="1" applyFill="1" applyBorder="1" applyAlignment="1" applyProtection="1">
      <alignment horizontal="center" vertical="center" wrapText="1"/>
      <protection locked="0"/>
    </xf>
    <xf numFmtId="0" fontId="37" fillId="33" borderId="0" xfId="0" applyFont="1" applyFill="1" applyAlignment="1" applyProtection="1">
      <alignment horizontal="left" vertical="center"/>
    </xf>
    <xf numFmtId="0" fontId="38" fillId="33" borderId="0" xfId="0" applyFont="1" applyFill="1" applyAlignment="1" applyProtection="1">
      <alignment horizontal="center" vertical="center"/>
    </xf>
    <xf numFmtId="0" fontId="38" fillId="33" borderId="0" xfId="0" applyFont="1" applyFill="1" applyProtection="1">
      <alignment vertical="center"/>
    </xf>
    <xf numFmtId="0" fontId="38" fillId="33" borderId="0" xfId="0" applyFont="1" applyFill="1" applyAlignment="1" applyProtection="1">
      <alignment horizontal="left" vertical="center"/>
    </xf>
    <xf numFmtId="0" fontId="39" fillId="33" borderId="0" xfId="0" applyFont="1" applyFill="1">
      <alignment vertical="center"/>
    </xf>
    <xf numFmtId="0" fontId="38" fillId="33" borderId="0" xfId="0" applyFont="1" applyFill="1">
      <alignment vertical="center"/>
    </xf>
    <xf numFmtId="0" fontId="39" fillId="33" borderId="0" xfId="0" applyFont="1" applyFill="1" applyAlignment="1">
      <alignment horizontal="left" vertical="center"/>
    </xf>
    <xf numFmtId="0" fontId="40" fillId="33" borderId="47" xfId="0" applyFont="1" applyFill="1" applyBorder="1" applyAlignment="1" applyProtection="1">
      <alignment horizontal="center" vertical="center" shrinkToFit="1"/>
    </xf>
    <xf numFmtId="0" fontId="40" fillId="33" borderId="4" xfId="0" applyFont="1" applyFill="1" applyBorder="1" applyAlignment="1" applyProtection="1">
      <alignment horizontal="center" vertical="center"/>
    </xf>
    <xf numFmtId="0" fontId="38" fillId="33" borderId="0" xfId="0" applyFont="1" applyFill="1" applyAlignment="1" applyProtection="1">
      <alignment horizontal="center" vertical="center"/>
      <protection locked="0"/>
    </xf>
    <xf numFmtId="0" fontId="38" fillId="36" borderId="25" xfId="0" applyFont="1" applyFill="1" applyBorder="1" applyAlignment="1" applyProtection="1">
      <alignment horizontal="center" vertical="center"/>
      <protection locked="0"/>
    </xf>
    <xf numFmtId="0" fontId="38" fillId="36" borderId="0" xfId="0" applyFont="1" applyFill="1" applyBorder="1" applyAlignment="1" applyProtection="1">
      <alignment horizontal="center" vertical="center"/>
      <protection locked="0"/>
    </xf>
    <xf numFmtId="20" fontId="38" fillId="36" borderId="25" xfId="0" applyNumberFormat="1" applyFont="1" applyFill="1" applyBorder="1" applyAlignment="1" applyProtection="1">
      <alignment horizontal="center" vertical="center"/>
      <protection locked="0"/>
    </xf>
    <xf numFmtId="0" fontId="38" fillId="33" borderId="0" xfId="0" applyFont="1" applyFill="1" applyAlignment="1" applyProtection="1">
      <alignment horizontal="right" vertical="center"/>
      <protection locked="0"/>
    </xf>
    <xf numFmtId="0" fontId="38" fillId="33" borderId="0" xfId="0" applyFont="1" applyFill="1" applyProtection="1">
      <alignment vertical="center"/>
      <protection locked="0"/>
    </xf>
    <xf numFmtId="0" fontId="38" fillId="33" borderId="25" xfId="0" applyNumberFormat="1" applyFont="1" applyFill="1" applyBorder="1" applyAlignment="1" applyProtection="1">
      <alignment horizontal="center" vertical="center"/>
    </xf>
    <xf numFmtId="178" fontId="38" fillId="33" borderId="25" xfId="0" applyNumberFormat="1" applyFont="1" applyFill="1" applyBorder="1" applyAlignment="1" applyProtection="1">
      <alignment horizontal="center" vertical="center"/>
    </xf>
    <xf numFmtId="0" fontId="38" fillId="33" borderId="0" xfId="0" applyFont="1" applyFill="1" applyAlignment="1" applyProtection="1">
      <alignment horizontal="right" vertical="center"/>
    </xf>
    <xf numFmtId="0" fontId="38" fillId="36" borderId="25" xfId="0" applyFont="1" applyFill="1" applyBorder="1" applyAlignment="1" applyProtection="1">
      <alignment horizontal="left" vertical="center"/>
      <protection locked="0"/>
    </xf>
    <xf numFmtId="20" fontId="38" fillId="33" borderId="25" xfId="0" applyNumberFormat="1" applyFont="1" applyFill="1" applyBorder="1" applyAlignment="1" applyProtection="1">
      <alignment horizontal="center" vertical="center"/>
    </xf>
    <xf numFmtId="20" fontId="38" fillId="33" borderId="25" xfId="0" applyNumberFormat="1" applyFont="1" applyFill="1" applyBorder="1" applyAlignment="1" applyProtection="1">
      <alignment horizontal="center" vertical="center"/>
      <protection locked="0"/>
    </xf>
    <xf numFmtId="0" fontId="38" fillId="33" borderId="25" xfId="0" applyFont="1" applyFill="1" applyBorder="1" applyAlignment="1" applyProtection="1">
      <alignment horizontal="center" vertical="center"/>
      <protection locked="0"/>
    </xf>
    <xf numFmtId="0" fontId="38" fillId="36" borderId="25" xfId="0" applyNumberFormat="1" applyFont="1" applyFill="1" applyBorder="1" applyAlignment="1" applyProtection="1">
      <alignment horizontal="center" vertical="center"/>
      <protection locked="0"/>
    </xf>
    <xf numFmtId="0" fontId="41" fillId="36" borderId="47" xfId="0" applyFont="1" applyFill="1" applyBorder="1" applyAlignment="1" applyProtection="1">
      <alignment horizontal="center" vertical="center"/>
      <protection locked="0"/>
    </xf>
    <xf numFmtId="0" fontId="41" fillId="36" borderId="15" xfId="0" applyFont="1" applyFill="1" applyBorder="1" applyAlignment="1" applyProtection="1">
      <alignment horizontal="center" vertical="center"/>
      <protection locked="0"/>
    </xf>
    <xf numFmtId="0" fontId="41" fillId="36" borderId="4" xfId="0" applyFont="1" applyFill="1" applyBorder="1" applyAlignment="1" applyProtection="1">
      <alignment horizontal="center" vertical="center"/>
      <protection locked="0"/>
    </xf>
    <xf numFmtId="0" fontId="0" fillId="33" borderId="0" xfId="0" applyFill="1">
      <alignment vertical="center"/>
    </xf>
    <xf numFmtId="0" fontId="32" fillId="33" borderId="0" xfId="0" applyFont="1" applyFill="1" applyAlignment="1">
      <alignment horizontal="left" vertical="center"/>
    </xf>
    <xf numFmtId="0" fontId="42" fillId="33" borderId="0" xfId="0" applyFont="1" applyFill="1" applyAlignment="1">
      <alignment horizontal="left" vertical="center"/>
    </xf>
    <xf numFmtId="0" fontId="32" fillId="33" borderId="0" xfId="0" applyFont="1" applyFill="1">
      <alignment vertical="center"/>
    </xf>
    <xf numFmtId="0" fontId="32" fillId="36" borderId="25" xfId="0" applyFont="1" applyFill="1" applyBorder="1" applyAlignment="1">
      <alignment horizontal="left" vertical="center"/>
    </xf>
    <xf numFmtId="0" fontId="32" fillId="33" borderId="0" xfId="0" applyFont="1" applyFill="1" applyAlignment="1">
      <alignment vertical="center"/>
    </xf>
    <xf numFmtId="0" fontId="32" fillId="34" borderId="25" xfId="0" applyFont="1" applyFill="1" applyBorder="1" applyAlignment="1">
      <alignment horizontal="left" vertical="center"/>
    </xf>
    <xf numFmtId="0" fontId="43" fillId="33" borderId="0" xfId="0" applyFont="1" applyFill="1" applyAlignment="1">
      <alignment horizontal="left" vertical="center"/>
    </xf>
    <xf numFmtId="0" fontId="32" fillId="33" borderId="0" xfId="0" applyFont="1" applyFill="1" applyBorder="1" applyAlignment="1">
      <alignment horizontal="center" vertical="center"/>
    </xf>
    <xf numFmtId="0" fontId="32" fillId="33" borderId="0" xfId="0" applyFont="1" applyFill="1" applyBorder="1" applyAlignment="1">
      <alignment horizontal="left" vertical="center"/>
    </xf>
    <xf numFmtId="0" fontId="32" fillId="33" borderId="25" xfId="0" applyFont="1" applyFill="1" applyBorder="1" applyAlignment="1">
      <alignment horizontal="center" vertical="center"/>
    </xf>
    <xf numFmtId="0" fontId="32" fillId="33" borderId="25" xfId="0" applyFont="1" applyFill="1" applyBorder="1" applyAlignment="1">
      <alignment horizontal="left" vertical="center"/>
    </xf>
    <xf numFmtId="0" fontId="44" fillId="33" borderId="0" xfId="0" applyFont="1" applyFill="1">
      <alignment vertical="center"/>
    </xf>
    <xf numFmtId="0" fontId="44" fillId="33" borderId="0" xfId="0" applyFont="1" applyFill="1" applyAlignment="1">
      <alignment horizontal="left" vertical="center"/>
    </xf>
    <xf numFmtId="0" fontId="32" fillId="33" borderId="0" xfId="0" applyFont="1" applyFill="1" applyBorder="1">
      <alignment vertical="center"/>
    </xf>
    <xf numFmtId="0" fontId="46" fillId="33" borderId="0" xfId="0" applyFont="1" applyFill="1" applyAlignment="1">
      <alignment vertical="center"/>
    </xf>
    <xf numFmtId="0" fontId="44" fillId="33" borderId="0" xfId="0" applyFont="1" applyFill="1" applyBorder="1">
      <alignment vertical="center"/>
    </xf>
    <xf numFmtId="0" fontId="44" fillId="33" borderId="0" xfId="0" applyFont="1" applyFill="1" applyBorder="1" applyAlignment="1">
      <alignment vertical="center"/>
    </xf>
    <xf numFmtId="0" fontId="44" fillId="33" borderId="0" xfId="0" applyFont="1" applyFill="1" applyBorder="1" applyAlignment="1">
      <alignment vertical="center" shrinkToFit="1"/>
    </xf>
    <xf numFmtId="0" fontId="32" fillId="33" borderId="0" xfId="0" applyFont="1" applyFill="1" applyAlignment="1">
      <alignment vertical="center" wrapText="1"/>
    </xf>
    <xf numFmtId="0" fontId="32" fillId="37" borderId="0" xfId="0" applyFont="1" applyFill="1" applyAlignment="1">
      <alignment vertical="center" wrapText="1"/>
    </xf>
    <xf numFmtId="0" fontId="31" fillId="33" borderId="0" xfId="0" applyFont="1" applyFill="1" applyAlignment="1"/>
    <xf numFmtId="0" fontId="31" fillId="33" borderId="0" xfId="0" applyFont="1" applyFill="1">
      <alignment vertical="center"/>
    </xf>
    <xf numFmtId="0" fontId="31" fillId="33" borderId="0" xfId="0" applyFont="1" applyFill="1" applyAlignment="1">
      <alignment vertical="center" wrapText="1"/>
    </xf>
    <xf numFmtId="0" fontId="31" fillId="33" borderId="0" xfId="0" applyFont="1" applyFill="1" applyAlignment="1">
      <alignment horizontal="justify" vertical="center" wrapText="1"/>
    </xf>
    <xf numFmtId="0" fontId="47" fillId="0" borderId="0" xfId="0" applyFont="1" applyAlignment="1">
      <alignment vertical="center"/>
    </xf>
    <xf numFmtId="0" fontId="48" fillId="0" borderId="0" xfId="0" applyFont="1" applyBorder="1" applyAlignment="1">
      <alignment vertical="center"/>
    </xf>
    <xf numFmtId="0" fontId="47" fillId="0" borderId="0" xfId="0" applyFont="1">
      <alignment vertical="center"/>
    </xf>
    <xf numFmtId="0" fontId="47" fillId="0" borderId="0" xfId="0" applyFont="1" applyFill="1" applyAlignment="1">
      <alignment vertical="center"/>
    </xf>
    <xf numFmtId="0" fontId="49" fillId="0" borderId="0" xfId="0" applyFont="1" applyAlignment="1">
      <alignment vertical="center"/>
    </xf>
    <xf numFmtId="0" fontId="51" fillId="0" borderId="0" xfId="0" applyFont="1" applyAlignment="1">
      <alignment horizontal="center" vertical="center"/>
    </xf>
    <xf numFmtId="0" fontId="52" fillId="0" borderId="0" xfId="0" applyFont="1" applyAlignment="1">
      <alignment horizontal="center" vertical="center"/>
    </xf>
    <xf numFmtId="0" fontId="49" fillId="0" borderId="0" xfId="0" applyFont="1" applyBorder="1" applyAlignment="1">
      <alignment horizontal="left" vertical="center"/>
    </xf>
    <xf numFmtId="0" fontId="49" fillId="0" borderId="1" xfId="0" applyFont="1" applyBorder="1" applyAlignment="1">
      <alignment vertical="center"/>
    </xf>
    <xf numFmtId="0" fontId="49" fillId="0" borderId="2" xfId="0" applyFont="1" applyBorder="1" applyAlignment="1">
      <alignment vertical="center"/>
    </xf>
    <xf numFmtId="0" fontId="49" fillId="0" borderId="26" xfId="0" applyFont="1" applyBorder="1" applyAlignment="1">
      <alignment vertical="center"/>
    </xf>
    <xf numFmtId="0" fontId="49" fillId="0" borderId="3" xfId="0" applyFont="1" applyBorder="1" applyAlignment="1">
      <alignment vertical="center"/>
    </xf>
    <xf numFmtId="0" fontId="49" fillId="0" borderId="27" xfId="0" applyFont="1" applyBorder="1" applyAlignment="1">
      <alignment vertical="center"/>
    </xf>
    <xf numFmtId="0" fontId="49" fillId="0" borderId="13" xfId="0" applyFont="1" applyBorder="1" applyAlignment="1">
      <alignment vertical="center"/>
    </xf>
    <xf numFmtId="0" fontId="49" fillId="0" borderId="37" xfId="0" applyFont="1" applyBorder="1" applyAlignment="1">
      <alignment vertical="center"/>
    </xf>
    <xf numFmtId="0" fontId="49" fillId="0" borderId="14" xfId="0" applyFont="1" applyBorder="1" applyAlignment="1">
      <alignment vertical="center"/>
    </xf>
    <xf numFmtId="0" fontId="49" fillId="0" borderId="38" xfId="0" applyFont="1" applyBorder="1" applyAlignment="1">
      <alignment vertical="center"/>
    </xf>
    <xf numFmtId="0" fontId="49" fillId="0" borderId="39" xfId="0" applyFont="1" applyBorder="1" applyAlignment="1">
      <alignment vertical="center"/>
    </xf>
    <xf numFmtId="0" fontId="53" fillId="0" borderId="0" xfId="0" applyFont="1" applyBorder="1" applyAlignment="1">
      <alignment horizontal="center" vertical="center" textRotation="255"/>
    </xf>
    <xf numFmtId="0" fontId="49" fillId="0" borderId="0" xfId="0" applyFont="1" applyBorder="1" applyAlignment="1">
      <alignment horizontal="center" vertical="center"/>
    </xf>
    <xf numFmtId="0" fontId="49" fillId="0" borderId="0" xfId="0" applyFont="1" applyBorder="1" applyAlignment="1">
      <alignment vertical="center"/>
    </xf>
    <xf numFmtId="0" fontId="49" fillId="0" borderId="30" xfId="0" applyFont="1" applyBorder="1" applyAlignment="1">
      <alignment vertical="center"/>
    </xf>
    <xf numFmtId="0" fontId="49" fillId="0" borderId="31" xfId="0" applyFont="1" applyBorder="1" applyAlignment="1">
      <alignment vertical="center"/>
    </xf>
    <xf numFmtId="0" fontId="49" fillId="0" borderId="32" xfId="0" applyFont="1" applyBorder="1" applyAlignment="1">
      <alignment vertical="center"/>
    </xf>
    <xf numFmtId="0" fontId="49" fillId="0" borderId="33" xfId="0" applyFont="1" applyBorder="1" applyAlignment="1">
      <alignment vertical="center"/>
    </xf>
    <xf numFmtId="0" fontId="49" fillId="0" borderId="34" xfId="0" applyFont="1" applyBorder="1" applyAlignment="1">
      <alignment vertical="center"/>
    </xf>
    <xf numFmtId="0" fontId="54" fillId="0" borderId="0" xfId="0" applyFont="1" applyBorder="1" applyAlignment="1">
      <alignment horizontal="left" vertical="top"/>
    </xf>
    <xf numFmtId="0" fontId="49" fillId="0" borderId="35" xfId="0" applyFont="1" applyBorder="1" applyAlignment="1">
      <alignment vertical="center"/>
    </xf>
    <xf numFmtId="0" fontId="49" fillId="0" borderId="50" xfId="0" applyFont="1" applyBorder="1" applyAlignment="1">
      <alignment vertical="center"/>
    </xf>
    <xf numFmtId="0" fontId="49" fillId="0" borderId="36" xfId="0" applyFont="1" applyBorder="1" applyAlignment="1">
      <alignment vertical="center"/>
    </xf>
    <xf numFmtId="0" fontId="54" fillId="0" borderId="0" xfId="0" applyFont="1" applyBorder="1" applyAlignment="1">
      <alignment horizontal="left" vertical="top" wrapText="1"/>
    </xf>
    <xf numFmtId="0" fontId="55" fillId="0" borderId="0" xfId="0" applyFont="1" applyAlignment="1">
      <alignment vertical="center"/>
    </xf>
    <xf numFmtId="0" fontId="56" fillId="0" borderId="0" xfId="0" applyFont="1" applyAlignment="1">
      <alignment vertical="center"/>
    </xf>
    <xf numFmtId="0" fontId="55" fillId="0" borderId="42" xfId="0" applyFont="1" applyBorder="1" applyAlignment="1">
      <alignment vertical="center"/>
    </xf>
    <xf numFmtId="0" fontId="55" fillId="0" borderId="3" xfId="0" applyFont="1" applyBorder="1" applyAlignment="1">
      <alignment vertical="center"/>
    </xf>
    <xf numFmtId="0" fontId="55" fillId="0" borderId="43" xfId="0" applyFont="1" applyBorder="1" applyAlignment="1">
      <alignment vertical="center"/>
    </xf>
    <xf numFmtId="0" fontId="55" fillId="0" borderId="0" xfId="0" applyFont="1" applyBorder="1" applyAlignment="1">
      <alignment horizontal="center" vertical="center" wrapText="1"/>
    </xf>
    <xf numFmtId="0" fontId="55" fillId="0" borderId="0" xfId="0" applyFont="1" applyBorder="1" applyAlignment="1">
      <alignment horizontal="left" vertical="center" wrapText="1"/>
    </xf>
    <xf numFmtId="0" fontId="55" fillId="0" borderId="0" xfId="0" applyFont="1" applyBorder="1" applyAlignment="1">
      <alignment horizontal="center" vertical="center"/>
    </xf>
    <xf numFmtId="0" fontId="55" fillId="0" borderId="0" xfId="0" applyFont="1" applyBorder="1" applyAlignment="1">
      <alignment horizontal="left" vertical="center"/>
    </xf>
    <xf numFmtId="0" fontId="55" fillId="0" borderId="1" xfId="0" applyFont="1" applyFill="1" applyBorder="1" applyAlignment="1">
      <alignment vertical="center"/>
    </xf>
    <xf numFmtId="0" fontId="55" fillId="0" borderId="41" xfId="0" applyFont="1" applyFill="1" applyBorder="1" applyAlignment="1">
      <alignment vertical="center"/>
    </xf>
    <xf numFmtId="0" fontId="55" fillId="0" borderId="40" xfId="0" applyFont="1" applyFill="1" applyBorder="1" applyAlignment="1">
      <alignment vertical="center"/>
    </xf>
    <xf numFmtId="0" fontId="55" fillId="0" borderId="5" xfId="0" applyFont="1" applyFill="1" applyBorder="1" applyAlignment="1">
      <alignment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42" xfId="0" applyFont="1" applyFill="1" applyBorder="1" applyAlignment="1">
      <alignment horizontal="center" vertical="center"/>
    </xf>
    <xf numFmtId="0" fontId="55" fillId="0" borderId="43" xfId="0" applyFont="1" applyFill="1" applyBorder="1" applyAlignment="1">
      <alignment horizontal="center" vertical="center"/>
    </xf>
    <xf numFmtId="0" fontId="55" fillId="0" borderId="40" xfId="0" applyFont="1" applyBorder="1" applyAlignment="1">
      <alignment vertical="center"/>
    </xf>
    <xf numFmtId="0" fontId="56" fillId="0" borderId="0" xfId="0" applyFont="1" applyBorder="1" applyAlignment="1">
      <alignment vertical="center"/>
    </xf>
    <xf numFmtId="0" fontId="55" fillId="0" borderId="0" xfId="0" applyFont="1" applyBorder="1" applyAlignment="1">
      <alignment vertical="center"/>
    </xf>
    <xf numFmtId="0" fontId="55" fillId="0" borderId="5" xfId="0" applyFont="1" applyBorder="1" applyAlignment="1">
      <alignment vertical="center"/>
    </xf>
    <xf numFmtId="0" fontId="55" fillId="0" borderId="12" xfId="0" applyFont="1" applyBorder="1" applyAlignment="1">
      <alignment vertical="center"/>
    </xf>
    <xf numFmtId="0" fontId="56" fillId="0" borderId="7" xfId="0" applyFont="1" applyBorder="1" applyAlignment="1">
      <alignment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6" xfId="0" applyFont="1" applyBorder="1" applyAlignment="1">
      <alignment vertical="center"/>
    </xf>
    <xf numFmtId="0" fontId="55" fillId="0" borderId="1" xfId="0" applyFont="1" applyBorder="1" applyAlignment="1">
      <alignment vertical="center"/>
    </xf>
    <xf numFmtId="0" fontId="55" fillId="0" borderId="2" xfId="0" applyFont="1" applyBorder="1" applyAlignment="1">
      <alignment vertical="center"/>
    </xf>
    <xf numFmtId="0" fontId="55" fillId="0" borderId="2" xfId="0" applyFont="1" applyBorder="1" applyAlignment="1">
      <alignment horizontal="left" vertical="center"/>
    </xf>
    <xf numFmtId="0" fontId="55" fillId="0" borderId="41" xfId="0" applyFont="1" applyBorder="1" applyAlignment="1">
      <alignment horizontal="left" vertical="center"/>
    </xf>
    <xf numFmtId="0" fontId="55" fillId="0" borderId="41" xfId="0" applyFont="1" applyBorder="1" applyAlignment="1">
      <alignment vertical="center"/>
    </xf>
    <xf numFmtId="0" fontId="56" fillId="0" borderId="0" xfId="0" applyFont="1" applyBorder="1" applyAlignment="1">
      <alignment horizontal="center" vertical="center"/>
    </xf>
    <xf numFmtId="0" fontId="56" fillId="0" borderId="7" xfId="0" applyFont="1" applyBorder="1" applyAlignment="1">
      <alignment horizontal="center" vertical="center"/>
    </xf>
    <xf numFmtId="0" fontId="60" fillId="0" borderId="44" xfId="0" applyFont="1" applyBorder="1" applyAlignment="1">
      <alignment horizontal="center" vertical="center"/>
    </xf>
    <xf numFmtId="0" fontId="60" fillId="0" borderId="45" xfId="0" applyFont="1" applyBorder="1" applyAlignment="1">
      <alignment horizontal="center" vertical="center"/>
    </xf>
    <xf numFmtId="0" fontId="60" fillId="0" borderId="46" xfId="0" applyFont="1" applyBorder="1" applyAlignment="1">
      <alignment horizontal="center" vertical="center"/>
    </xf>
    <xf numFmtId="0" fontId="60" fillId="0" borderId="15" xfId="0" applyFont="1" applyBorder="1">
      <alignment vertical="center"/>
    </xf>
    <xf numFmtId="0" fontId="57" fillId="0" borderId="40" xfId="0" applyFont="1" applyFill="1" applyBorder="1" applyAlignment="1">
      <alignment vertical="center"/>
    </xf>
    <xf numFmtId="0" fontId="60" fillId="0" borderId="0" xfId="0" applyFont="1" applyFill="1" applyBorder="1" applyAlignment="1">
      <alignment horizontal="left" vertical="center" wrapText="1"/>
    </xf>
    <xf numFmtId="0" fontId="60" fillId="0" borderId="0" xfId="0" applyFont="1" applyFill="1" applyBorder="1" applyAlignment="1">
      <alignment horizontal="center" vertical="center" wrapText="1"/>
    </xf>
    <xf numFmtId="0" fontId="60" fillId="0" borderId="5" xfId="0" applyFont="1" applyFill="1" applyBorder="1" applyAlignment="1">
      <alignment horizontal="center" vertical="center" wrapText="1"/>
    </xf>
    <xf numFmtId="0" fontId="55" fillId="0" borderId="0" xfId="0" applyFont="1" applyFill="1" applyAlignment="1">
      <alignment vertical="center"/>
    </xf>
    <xf numFmtId="0" fontId="63" fillId="0" borderId="0" xfId="0" applyFont="1" applyFill="1" applyBorder="1" applyAlignment="1">
      <alignment vertical="center"/>
    </xf>
    <xf numFmtId="0" fontId="56" fillId="0" borderId="0" xfId="0" applyFont="1" applyFill="1" applyBorder="1" applyAlignment="1">
      <alignment vertical="center"/>
    </xf>
    <xf numFmtId="0" fontId="65" fillId="0" borderId="0" xfId="0" applyFont="1" applyFill="1" applyAlignment="1">
      <alignment vertical="center"/>
    </xf>
    <xf numFmtId="0" fontId="55" fillId="0" borderId="0" xfId="0" applyFont="1" applyFill="1" applyBorder="1" applyAlignment="1">
      <alignment horizontal="left" vertical="center" wrapText="1"/>
    </xf>
    <xf numFmtId="0" fontId="65" fillId="0" borderId="0" xfId="0" applyFont="1" applyFill="1" applyAlignment="1">
      <alignment horizontal="left" vertical="center"/>
    </xf>
    <xf numFmtId="0" fontId="65" fillId="0" borderId="0" xfId="0" applyFont="1" applyFill="1" applyBorder="1" applyAlignment="1">
      <alignment vertical="center"/>
    </xf>
    <xf numFmtId="0" fontId="60" fillId="0" borderId="0" xfId="0" applyFont="1" applyAlignment="1">
      <alignment vertical="center"/>
    </xf>
    <xf numFmtId="0" fontId="55" fillId="0" borderId="0" xfId="0" applyFont="1" applyFill="1" applyBorder="1" applyAlignment="1">
      <alignment horizontal="left" vertical="center"/>
    </xf>
    <xf numFmtId="0" fontId="55" fillId="0" borderId="2" xfId="0" applyFont="1" applyFill="1" applyBorder="1" applyAlignment="1">
      <alignment horizontal="left" vertical="center" wrapText="1"/>
    </xf>
    <xf numFmtId="0" fontId="55" fillId="0" borderId="2" xfId="0" applyFont="1" applyFill="1" applyBorder="1" applyAlignment="1">
      <alignment horizontal="center" vertical="center"/>
    </xf>
    <xf numFmtId="0" fontId="55" fillId="0" borderId="41" xfId="0" applyFont="1" applyFill="1" applyBorder="1" applyAlignment="1">
      <alignment horizontal="center" vertical="center"/>
    </xf>
    <xf numFmtId="0" fontId="60" fillId="0" borderId="0" xfId="0" applyFont="1" applyFill="1" applyAlignment="1">
      <alignment vertical="center"/>
    </xf>
    <xf numFmtId="0" fontId="49" fillId="0" borderId="0" xfId="0" applyFont="1" applyFill="1" applyBorder="1" applyAlignment="1">
      <alignment horizontal="left" vertical="top" wrapText="1"/>
    </xf>
    <xf numFmtId="0" fontId="60" fillId="0" borderId="0" xfId="0" applyFont="1" applyBorder="1" applyAlignment="1">
      <alignment vertical="center"/>
    </xf>
    <xf numFmtId="0" fontId="55" fillId="0" borderId="3" xfId="0" applyFont="1" applyFill="1" applyBorder="1" applyAlignment="1">
      <alignment vertical="center"/>
    </xf>
    <xf numFmtId="0" fontId="55" fillId="0" borderId="3" xfId="0" applyFont="1" applyFill="1" applyBorder="1" applyAlignment="1">
      <alignment vertical="center" wrapText="1"/>
    </xf>
    <xf numFmtId="0" fontId="55" fillId="0" borderId="43" xfId="0" applyFont="1" applyFill="1" applyBorder="1" applyAlignment="1">
      <alignment vertical="center"/>
    </xf>
    <xf numFmtId="0" fontId="55" fillId="0" borderId="40" xfId="0" applyFont="1" applyFill="1" applyBorder="1" applyAlignment="1">
      <alignment horizontal="left" vertical="center"/>
    </xf>
    <xf numFmtId="0" fontId="55" fillId="0" borderId="12" xfId="0" applyFont="1" applyFill="1" applyBorder="1" applyAlignment="1">
      <alignment horizontal="left" vertical="center"/>
    </xf>
    <xf numFmtId="0" fontId="55" fillId="0" borderId="7" xfId="0" applyFont="1" applyFill="1" applyBorder="1" applyAlignment="1">
      <alignment horizontal="left" vertical="center"/>
    </xf>
    <xf numFmtId="0" fontId="55" fillId="0" borderId="7" xfId="0" applyFont="1" applyFill="1" applyBorder="1" applyAlignment="1">
      <alignment vertical="center"/>
    </xf>
    <xf numFmtId="0" fontId="55" fillId="0" borderId="6" xfId="0" applyFont="1" applyFill="1" applyBorder="1" applyAlignment="1">
      <alignment vertical="center"/>
    </xf>
    <xf numFmtId="0" fontId="55" fillId="0" borderId="2" xfId="0" applyFont="1" applyFill="1" applyBorder="1" applyAlignment="1">
      <alignment vertical="center" wrapText="1"/>
    </xf>
    <xf numFmtId="0" fontId="55" fillId="0" borderId="41" xfId="0" applyFont="1" applyFill="1" applyBorder="1" applyAlignment="1">
      <alignment vertical="center" wrapText="1"/>
    </xf>
    <xf numFmtId="0" fontId="55" fillId="0" borderId="3" xfId="0" applyFont="1" applyFill="1" applyBorder="1" applyAlignment="1">
      <alignment horizontal="center" vertical="center"/>
    </xf>
    <xf numFmtId="0" fontId="65" fillId="0" borderId="0" xfId="0" applyFont="1" applyBorder="1" applyAlignment="1">
      <alignment vertical="center"/>
    </xf>
    <xf numFmtId="0" fontId="55" fillId="0" borderId="40" xfId="0" applyFont="1" applyFill="1" applyBorder="1" applyAlignment="1">
      <alignment vertical="center" wrapText="1"/>
    </xf>
    <xf numFmtId="0" fontId="55" fillId="0" borderId="0" xfId="0" applyFont="1" applyFill="1" applyBorder="1" applyAlignment="1">
      <alignment vertical="center" wrapText="1"/>
    </xf>
    <xf numFmtId="0" fontId="55" fillId="0" borderId="0" xfId="0" applyFont="1" applyFill="1" applyBorder="1" applyAlignment="1">
      <alignment horizontal="right" vertical="center" wrapText="1"/>
    </xf>
    <xf numFmtId="0" fontId="55" fillId="0" borderId="12" xfId="0" applyFont="1" applyFill="1" applyBorder="1" applyAlignment="1">
      <alignment vertical="center" wrapText="1"/>
    </xf>
    <xf numFmtId="0" fontId="55" fillId="0" borderId="7" xfId="0" applyFont="1" applyFill="1" applyBorder="1" applyAlignment="1">
      <alignment vertical="center" wrapText="1"/>
    </xf>
    <xf numFmtId="0" fontId="55" fillId="0" borderId="7" xfId="0" applyFont="1" applyFill="1" applyBorder="1" applyAlignment="1">
      <alignment horizontal="right" vertical="center" wrapText="1"/>
    </xf>
    <xf numFmtId="0" fontId="56" fillId="0" borderId="40" xfId="0" applyFont="1" applyFill="1" applyBorder="1" applyAlignment="1">
      <alignment horizontal="left" vertical="center"/>
    </xf>
    <xf numFmtId="0" fontId="55" fillId="0" borderId="1" xfId="0" applyFont="1" applyFill="1" applyBorder="1" applyAlignment="1">
      <alignment horizontal="left" vertical="center"/>
    </xf>
    <xf numFmtId="0" fontId="55" fillId="0" borderId="2" xfId="0" applyFont="1" applyFill="1" applyBorder="1" applyAlignment="1">
      <alignment horizontal="left" vertical="center"/>
    </xf>
    <xf numFmtId="0" fontId="55" fillId="0" borderId="41" xfId="0" applyFont="1" applyFill="1" applyBorder="1" applyAlignment="1">
      <alignment horizontal="left" vertical="center"/>
    </xf>
    <xf numFmtId="0" fontId="55" fillId="0" borderId="5" xfId="0" applyFont="1" applyFill="1" applyBorder="1" applyAlignment="1">
      <alignment horizontal="left" vertical="center"/>
    </xf>
    <xf numFmtId="0" fontId="55" fillId="0" borderId="6" xfId="0" applyFont="1" applyFill="1" applyBorder="1" applyAlignment="1">
      <alignment horizontal="left" vertical="center"/>
    </xf>
    <xf numFmtId="0" fontId="55" fillId="0" borderId="5" xfId="0" applyFont="1" applyFill="1" applyBorder="1" applyAlignment="1">
      <alignment horizontal="center" vertical="center"/>
    </xf>
    <xf numFmtId="0" fontId="55" fillId="0" borderId="40" xfId="0" applyFont="1" applyFill="1" applyBorder="1" applyAlignment="1">
      <alignment horizontal="center" vertical="center"/>
    </xf>
    <xf numFmtId="0" fontId="55" fillId="0" borderId="7" xfId="0" applyFont="1" applyFill="1" applyBorder="1" applyAlignment="1">
      <alignment horizontal="center" vertical="center"/>
    </xf>
    <xf numFmtId="0" fontId="55" fillId="0" borderId="6" xfId="0" applyFont="1" applyFill="1" applyBorder="1" applyAlignment="1">
      <alignment horizontal="center" vertical="center"/>
    </xf>
    <xf numFmtId="0" fontId="55" fillId="0" borderId="12" xfId="0" applyFont="1" applyFill="1" applyBorder="1" applyAlignment="1">
      <alignment horizontal="center" vertical="center"/>
    </xf>
    <xf numFmtId="0" fontId="68" fillId="0" borderId="0" xfId="0" applyFont="1" applyFill="1" applyBorder="1" applyAlignment="1">
      <alignment horizontal="center" vertical="center" wrapText="1"/>
    </xf>
    <xf numFmtId="0" fontId="68" fillId="0" borderId="7" xfId="0" applyFont="1" applyFill="1" applyBorder="1" applyAlignment="1">
      <alignment horizontal="center" vertical="center" wrapText="1"/>
    </xf>
    <xf numFmtId="0" fontId="65" fillId="0" borderId="0" xfId="0" applyFont="1" applyAlignment="1">
      <alignment vertical="center"/>
    </xf>
    <xf numFmtId="0" fontId="60" fillId="0" borderId="5" xfId="0" applyFont="1" applyBorder="1" applyAlignment="1">
      <alignment vertical="center"/>
    </xf>
    <xf numFmtId="0" fontId="60" fillId="0" borderId="12" xfId="0" applyFont="1" applyBorder="1" applyAlignment="1">
      <alignment vertical="center"/>
    </xf>
    <xf numFmtId="0" fontId="60" fillId="0" borderId="7" xfId="0" applyFont="1" applyBorder="1" applyAlignment="1">
      <alignment vertical="center"/>
    </xf>
    <xf numFmtId="0" fontId="60" fillId="0" borderId="6" xfId="0" applyFont="1" applyBorder="1" applyAlignment="1">
      <alignment vertical="center"/>
    </xf>
    <xf numFmtId="0" fontId="60" fillId="0" borderId="0" xfId="0" applyFont="1" applyFill="1" applyBorder="1" applyAlignment="1">
      <alignment horizontal="center" vertical="center"/>
    </xf>
    <xf numFmtId="0" fontId="60" fillId="0" borderId="0" xfId="0" applyFont="1" applyFill="1" applyBorder="1" applyAlignment="1">
      <alignment vertical="center"/>
    </xf>
    <xf numFmtId="0" fontId="55" fillId="0" borderId="0" xfId="0" applyFont="1">
      <alignment vertical="center"/>
    </xf>
    <xf numFmtId="0" fontId="55" fillId="0" borderId="0" xfId="0" applyFont="1" applyAlignment="1">
      <alignment horizontal="center" vertical="center"/>
    </xf>
    <xf numFmtId="0" fontId="55" fillId="0" borderId="0" xfId="0" applyFont="1" applyAlignment="1">
      <alignment horizontal="left" vertical="center"/>
    </xf>
    <xf numFmtId="0" fontId="70" fillId="0" borderId="0" xfId="0" applyFont="1" applyFill="1" applyBorder="1" applyAlignment="1">
      <alignment horizontal="left" vertical="center"/>
    </xf>
    <xf numFmtId="0" fontId="55" fillId="0" borderId="0" xfId="0" applyFont="1" applyFill="1" applyAlignment="1">
      <alignment horizontal="center" vertical="center"/>
    </xf>
    <xf numFmtId="0" fontId="55" fillId="0" borderId="0" xfId="0" applyFont="1" applyFill="1" applyAlignment="1">
      <alignment horizontal="left" vertical="center"/>
    </xf>
    <xf numFmtId="0" fontId="60" fillId="0" borderId="0" xfId="0" applyFont="1" applyAlignment="1">
      <alignment horizontal="left" vertical="center"/>
    </xf>
    <xf numFmtId="0" fontId="60" fillId="0" borderId="0" xfId="0" applyFont="1" applyAlignment="1">
      <alignment horizontal="center" vertical="center"/>
    </xf>
    <xf numFmtId="0" fontId="71" fillId="0" borderId="0" xfId="0" applyFont="1" applyFill="1" applyBorder="1" applyAlignment="1">
      <alignment horizontal="left" vertical="center"/>
    </xf>
    <xf numFmtId="0" fontId="55" fillId="0" borderId="48" xfId="0" applyNumberFormat="1" applyFont="1" applyFill="1" applyBorder="1" applyAlignment="1">
      <alignment horizontal="center" vertical="center"/>
    </xf>
    <xf numFmtId="0" fontId="55" fillId="0" borderId="51" xfId="0" applyNumberFormat="1" applyFont="1" applyFill="1" applyBorder="1" applyAlignment="1">
      <alignment horizontal="center" vertical="center"/>
    </xf>
    <xf numFmtId="0" fontId="55" fillId="0" borderId="0" xfId="0" applyFont="1" applyAlignment="1">
      <alignment vertical="center" wrapText="1"/>
    </xf>
    <xf numFmtId="0" fontId="60" fillId="0" borderId="93" xfId="0" applyNumberFormat="1" applyFont="1" applyFill="1" applyBorder="1" applyAlignment="1">
      <alignment horizontal="center" vertical="center"/>
    </xf>
    <xf numFmtId="0" fontId="60" fillId="0" borderId="52" xfId="0" applyNumberFormat="1" applyFont="1" applyFill="1" applyBorder="1" applyAlignment="1">
      <alignment horizontal="center" vertical="center"/>
    </xf>
    <xf numFmtId="0" fontId="60" fillId="0" borderId="51" xfId="0" applyNumberFormat="1" applyFont="1" applyFill="1" applyBorder="1" applyAlignment="1">
      <alignment horizontal="center" vertical="center"/>
    </xf>
    <xf numFmtId="0" fontId="55" fillId="0" borderId="0" xfId="0" applyNumberFormat="1" applyFont="1" applyAlignment="1">
      <alignment horizontal="center" vertical="center"/>
    </xf>
    <xf numFmtId="0" fontId="73" fillId="0" borderId="0" xfId="0" applyFont="1" applyAlignment="1"/>
    <xf numFmtId="0" fontId="74" fillId="0" borderId="0" xfId="0" applyFont="1" applyAlignment="1"/>
    <xf numFmtId="0" fontId="60" fillId="0" borderId="7" xfId="0" applyFont="1" applyBorder="1" applyAlignment="1">
      <alignment horizontal="left" vertical="center"/>
    </xf>
    <xf numFmtId="0" fontId="60" fillId="0" borderId="49" xfId="0" applyNumberFormat="1" applyFont="1" applyBorder="1" applyAlignment="1">
      <alignment horizontal="left" vertical="center"/>
    </xf>
    <xf numFmtId="0" fontId="55" fillId="0" borderId="7" xfId="0" applyFont="1" applyBorder="1" applyAlignment="1">
      <alignment horizontal="left" vertical="center"/>
    </xf>
    <xf numFmtId="0" fontId="55" fillId="0" borderId="49" xfId="0" applyNumberFormat="1" applyFont="1" applyBorder="1" applyAlignment="1">
      <alignment horizontal="left" vertical="center"/>
    </xf>
    <xf numFmtId="0" fontId="55" fillId="0" borderId="49" xfId="0" applyNumberFormat="1" applyFont="1" applyBorder="1" applyAlignment="1">
      <alignment horizontal="left" vertical="center" wrapText="1"/>
    </xf>
    <xf numFmtId="0" fontId="56" fillId="0" borderId="0" xfId="0" applyFont="1" applyBorder="1" applyAlignment="1">
      <alignment horizontal="left" vertical="center"/>
    </xf>
    <xf numFmtId="0" fontId="60" fillId="0" borderId="0" xfId="0" applyFont="1" applyBorder="1" applyAlignment="1">
      <alignment horizontal="left" vertical="center"/>
    </xf>
    <xf numFmtId="0" fontId="57" fillId="0" borderId="0" xfId="0" applyFont="1" applyBorder="1" applyAlignment="1">
      <alignment horizontal="left" vertical="center"/>
    </xf>
    <xf numFmtId="0" fontId="70" fillId="0" borderId="0" xfId="0" applyFont="1" applyFill="1" applyBorder="1" applyAlignment="1">
      <alignment horizontal="center" vertical="center"/>
    </xf>
    <xf numFmtId="0" fontId="56" fillId="0" borderId="0" xfId="0" applyFont="1" applyBorder="1" applyAlignment="1">
      <alignment horizontal="center" vertical="center" textRotation="255"/>
    </xf>
    <xf numFmtId="0" fontId="55" fillId="0" borderId="0" xfId="0" applyFont="1" applyBorder="1" applyAlignment="1">
      <alignment horizontal="center" vertical="center" textRotation="255"/>
    </xf>
    <xf numFmtId="0" fontId="70" fillId="0" borderId="0" xfId="0" applyFont="1" applyFill="1" applyBorder="1" applyAlignment="1">
      <alignment vertical="center"/>
    </xf>
    <xf numFmtId="0" fontId="55" fillId="0" borderId="0" xfId="0" applyFont="1" applyFill="1" applyBorder="1" applyAlignment="1">
      <alignment horizontal="center" vertical="center"/>
    </xf>
    <xf numFmtId="0" fontId="55" fillId="0" borderId="0" xfId="0" applyFont="1" applyFill="1" applyBorder="1" applyAlignment="1">
      <alignment horizontal="left" vertical="center" wrapText="1"/>
    </xf>
    <xf numFmtId="0" fontId="55" fillId="0" borderId="7" xfId="0" applyFont="1" applyFill="1" applyBorder="1" applyAlignment="1">
      <alignment vertical="center"/>
    </xf>
    <xf numFmtId="0" fontId="55" fillId="0" borderId="6" xfId="0" applyFont="1" applyFill="1" applyBorder="1" applyAlignment="1">
      <alignment vertical="center"/>
    </xf>
    <xf numFmtId="0" fontId="55" fillId="0" borderId="7" xfId="0" applyFont="1" applyFill="1" applyBorder="1" applyAlignment="1">
      <alignment horizontal="left" vertical="center" wrapText="1"/>
    </xf>
    <xf numFmtId="0" fontId="55" fillId="0" borderId="0" xfId="0" applyFont="1" applyFill="1" applyBorder="1" applyAlignment="1">
      <alignment vertical="center"/>
    </xf>
    <xf numFmtId="0" fontId="55" fillId="0" borderId="12" xfId="0" applyFont="1" applyFill="1" applyBorder="1" applyAlignment="1">
      <alignment horizontal="left" vertical="center" wrapText="1"/>
    </xf>
    <xf numFmtId="0" fontId="55" fillId="0" borderId="40" xfId="0" applyFont="1" applyFill="1" applyBorder="1" applyAlignment="1">
      <alignment horizontal="left" vertical="center" wrapText="1"/>
    </xf>
    <xf numFmtId="0" fontId="55" fillId="0" borderId="5" xfId="0" applyFont="1" applyFill="1" applyBorder="1" applyAlignment="1">
      <alignment vertical="center"/>
    </xf>
    <xf numFmtId="0" fontId="60" fillId="0" borderId="0" xfId="0" applyFont="1">
      <alignment vertical="center"/>
    </xf>
    <xf numFmtId="0" fontId="55" fillId="0" borderId="0" xfId="0" applyFont="1" applyAlignment="1">
      <alignment horizontal="left" vertical="center" wrapText="1"/>
    </xf>
    <xf numFmtId="0" fontId="65" fillId="0" borderId="0" xfId="0" applyFont="1">
      <alignment vertical="center"/>
    </xf>
    <xf numFmtId="0" fontId="60" fillId="0" borderId="0" xfId="0" applyFont="1" applyAlignment="1">
      <alignment horizontal="left" vertical="center" wrapText="1"/>
    </xf>
    <xf numFmtId="0" fontId="55" fillId="0" borderId="0" xfId="0" applyFont="1" applyAlignment="1">
      <alignment horizontal="center" vertical="center" wrapText="1"/>
    </xf>
    <xf numFmtId="0" fontId="55" fillId="0" borderId="0" xfId="0" applyFont="1" applyAlignment="1">
      <alignment horizontal="left" vertical="center" wrapText="1"/>
    </xf>
    <xf numFmtId="0" fontId="55" fillId="0" borderId="0" xfId="0" applyFont="1" applyFill="1" applyBorder="1" applyAlignment="1">
      <alignment horizontal="center" vertical="center"/>
    </xf>
    <xf numFmtId="0" fontId="55" fillId="0" borderId="0" xfId="0" applyFont="1" applyFill="1" applyBorder="1" applyAlignment="1">
      <alignment horizontal="left" vertical="center" wrapText="1"/>
    </xf>
    <xf numFmtId="0" fontId="60" fillId="0" borderId="0" xfId="0" applyFont="1" applyBorder="1" applyAlignment="1">
      <alignment horizontal="center" vertical="center" wrapText="1"/>
    </xf>
    <xf numFmtId="0" fontId="77" fillId="0" borderId="0" xfId="0" applyFont="1" applyAlignment="1">
      <alignment horizontal="left" vertical="top" wrapText="1"/>
    </xf>
    <xf numFmtId="0" fontId="60" fillId="0" borderId="93" xfId="0" applyNumberFormat="1" applyFont="1" applyBorder="1" applyAlignment="1">
      <alignment horizontal="left" vertical="center"/>
    </xf>
    <xf numFmtId="0" fontId="55" fillId="0" borderId="93" xfId="0" applyNumberFormat="1" applyFont="1" applyBorder="1" applyAlignment="1">
      <alignment horizontal="left" vertical="center"/>
    </xf>
    <xf numFmtId="0" fontId="55" fillId="0" borderId="93" xfId="0" applyNumberFormat="1" applyFont="1" applyBorder="1" applyAlignment="1">
      <alignment horizontal="left" vertical="center" wrapText="1"/>
    </xf>
    <xf numFmtId="0" fontId="49" fillId="0" borderId="42" xfId="0" applyFont="1" applyBorder="1" applyAlignment="1">
      <alignment horizontal="center" vertical="center"/>
    </xf>
    <xf numFmtId="0" fontId="49" fillId="0" borderId="3" xfId="0" applyFont="1" applyBorder="1" applyAlignment="1">
      <alignment horizontal="center" vertical="center"/>
    </xf>
    <xf numFmtId="0" fontId="49" fillId="0" borderId="43" xfId="0" applyFont="1" applyBorder="1" applyAlignment="1">
      <alignment horizontal="center" vertical="center"/>
    </xf>
    <xf numFmtId="0" fontId="49" fillId="0" borderId="10" xfId="0" applyFont="1" applyBorder="1" applyAlignment="1">
      <alignment horizontal="center" vertical="center"/>
    </xf>
    <xf numFmtId="0" fontId="49" fillId="0" borderId="23" xfId="0" applyFont="1" applyBorder="1" applyAlignment="1">
      <alignment horizontal="center" vertical="center"/>
    </xf>
    <xf numFmtId="0" fontId="49" fillId="0" borderId="20" xfId="0" applyFont="1" applyBorder="1" applyAlignment="1">
      <alignment horizontal="center" vertical="center"/>
    </xf>
    <xf numFmtId="0" fontId="49" fillId="0" borderId="20" xfId="0" applyFont="1" applyBorder="1" applyAlignment="1">
      <alignment horizontal="left" vertical="center"/>
    </xf>
    <xf numFmtId="0" fontId="49" fillId="0" borderId="54" xfId="0" applyFont="1" applyBorder="1" applyAlignment="1">
      <alignment horizontal="left" vertical="center"/>
    </xf>
    <xf numFmtId="0" fontId="53" fillId="0" borderId="1" xfId="0" applyFont="1" applyBorder="1" applyAlignment="1">
      <alignment horizontal="center" vertical="center"/>
    </xf>
    <xf numFmtId="0" fontId="53" fillId="0" borderId="2" xfId="0" applyFont="1" applyBorder="1" applyAlignment="1">
      <alignment horizontal="center" vertical="center"/>
    </xf>
    <xf numFmtId="0" fontId="53" fillId="0" borderId="41" xfId="0" applyFont="1" applyBorder="1" applyAlignment="1">
      <alignment horizontal="center" vertical="center"/>
    </xf>
    <xf numFmtId="0" fontId="53" fillId="0" borderId="40" xfId="0" applyFont="1" applyBorder="1" applyAlignment="1">
      <alignment horizontal="center" vertical="center"/>
    </xf>
    <xf numFmtId="0" fontId="53" fillId="0" borderId="0" xfId="0" applyFont="1" applyBorder="1" applyAlignment="1">
      <alignment horizontal="center" vertical="center"/>
    </xf>
    <xf numFmtId="0" fontId="53" fillId="0" borderId="5" xfId="0" applyFont="1" applyBorder="1" applyAlignment="1">
      <alignment horizontal="center" vertical="center"/>
    </xf>
    <xf numFmtId="0" fontId="53" fillId="0" borderId="12" xfId="0" applyFont="1" applyBorder="1" applyAlignment="1">
      <alignment horizontal="center" vertical="center"/>
    </xf>
    <xf numFmtId="0" fontId="53" fillId="0" borderId="7" xfId="0" applyFont="1" applyBorder="1" applyAlignment="1">
      <alignment horizontal="center" vertical="center"/>
    </xf>
    <xf numFmtId="0" fontId="53" fillId="0" borderId="6" xfId="0" applyFont="1" applyBorder="1" applyAlignment="1">
      <alignment horizontal="center" vertical="center"/>
    </xf>
    <xf numFmtId="0" fontId="50" fillId="0" borderId="0" xfId="0" applyFont="1" applyAlignment="1">
      <alignment horizontal="center" vertical="center"/>
    </xf>
    <xf numFmtId="0" fontId="51" fillId="0" borderId="0" xfId="0" applyFont="1" applyAlignment="1">
      <alignment horizontal="center" vertical="center"/>
    </xf>
    <xf numFmtId="0" fontId="53" fillId="0" borderId="55" xfId="0" applyFont="1" applyBorder="1" applyAlignment="1">
      <alignment horizontal="center" vertical="center" textRotation="255"/>
    </xf>
    <xf numFmtId="0" fontId="53" fillId="0" borderId="29" xfId="0" applyFont="1" applyBorder="1" applyAlignment="1">
      <alignment horizontal="center" vertical="center" textRotation="255"/>
    </xf>
    <xf numFmtId="0" fontId="53" fillId="0" borderId="56" xfId="0" applyFont="1" applyBorder="1" applyAlignment="1">
      <alignment horizontal="center" vertical="center" textRotation="255"/>
    </xf>
    <xf numFmtId="0" fontId="53" fillId="0" borderId="0" xfId="0" applyFont="1" applyBorder="1" applyAlignment="1">
      <alignment horizontal="center" vertical="center" textRotation="255"/>
    </xf>
    <xf numFmtId="0" fontId="53" fillId="0" borderId="28" xfId="0" applyFont="1" applyBorder="1" applyAlignment="1">
      <alignment horizontal="center" vertical="center" textRotation="255"/>
    </xf>
    <xf numFmtId="0" fontId="53" fillId="0" borderId="38" xfId="0" applyFont="1" applyBorder="1" applyAlignment="1">
      <alignment horizontal="center" vertical="center" textRotation="255"/>
    </xf>
    <xf numFmtId="0" fontId="49" fillId="0" borderId="55" xfId="0" applyFont="1" applyBorder="1" applyAlignment="1">
      <alignment horizontal="left" vertical="center"/>
    </xf>
    <xf numFmtId="0" fontId="49" fillId="0" borderId="29" xfId="0" applyFont="1" applyBorder="1" applyAlignment="1">
      <alignment horizontal="left" vertical="center"/>
    </xf>
    <xf numFmtId="0" fontId="49" fillId="0" borderId="13" xfId="0" applyFont="1" applyBorder="1" applyAlignment="1">
      <alignment horizontal="center" vertical="center"/>
    </xf>
    <xf numFmtId="0" fontId="49" fillId="0" borderId="37" xfId="0" applyFont="1" applyBorder="1" applyAlignment="1">
      <alignment horizontal="center" vertical="center"/>
    </xf>
    <xf numFmtId="0" fontId="49" fillId="0" borderId="14" xfId="0" applyFont="1" applyBorder="1" applyAlignment="1">
      <alignment horizontal="center" vertical="center"/>
    </xf>
    <xf numFmtId="0" fontId="53" fillId="0" borderId="57" xfId="0" applyFont="1" applyBorder="1" applyAlignment="1">
      <alignment horizontal="center" vertical="center"/>
    </xf>
    <xf numFmtId="0" fontId="53" fillId="0" borderId="16" xfId="0" applyFont="1" applyBorder="1" applyAlignment="1">
      <alignment horizontal="center" vertical="center"/>
    </xf>
    <xf numFmtId="0" fontId="49" fillId="0" borderId="1" xfId="0" applyFont="1" applyBorder="1" applyAlignment="1">
      <alignment horizontal="center" vertical="center"/>
    </xf>
    <xf numFmtId="0" fontId="49" fillId="0" borderId="2" xfId="0" applyFont="1" applyBorder="1" applyAlignment="1">
      <alignment horizontal="center" vertical="center"/>
    </xf>
    <xf numFmtId="0" fontId="49" fillId="0" borderId="41" xfId="0" applyFont="1" applyBorder="1" applyAlignment="1">
      <alignment horizontal="center" vertical="center"/>
    </xf>
    <xf numFmtId="0" fontId="49" fillId="0" borderId="25" xfId="0" applyFont="1" applyBorder="1" applyAlignment="1">
      <alignment horizontal="center" vertical="center"/>
    </xf>
    <xf numFmtId="0" fontId="49" fillId="0" borderId="53" xfId="0" applyFont="1" applyBorder="1" applyAlignment="1">
      <alignment horizontal="center" vertical="center"/>
    </xf>
    <xf numFmtId="0" fontId="49" fillId="0" borderId="58" xfId="0" applyFont="1" applyBorder="1" applyAlignment="1">
      <alignment horizontal="left" vertical="center"/>
    </xf>
    <xf numFmtId="0" fontId="49" fillId="0" borderId="59" xfId="0" applyFont="1" applyBorder="1" applyAlignment="1">
      <alignment horizontal="left" vertical="center"/>
    </xf>
    <xf numFmtId="0" fontId="49" fillId="0" borderId="60"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12" xfId="0" applyFont="1" applyBorder="1" applyAlignment="1">
      <alignment horizontal="center" vertical="center"/>
    </xf>
    <xf numFmtId="0" fontId="49" fillId="0" borderId="7" xfId="0" applyFont="1" applyBorder="1" applyAlignment="1">
      <alignment horizontal="center" vertical="center"/>
    </xf>
    <xf numFmtId="0" fontId="49" fillId="0" borderId="6" xfId="0" applyFont="1" applyBorder="1" applyAlignment="1">
      <alignment horizontal="center" vertical="center"/>
    </xf>
    <xf numFmtId="0" fontId="49" fillId="0" borderId="28" xfId="0" applyFont="1" applyBorder="1" applyAlignment="1">
      <alignment horizontal="left" vertical="center"/>
    </xf>
    <xf numFmtId="0" fontId="53" fillId="0" borderId="0" xfId="0" applyFont="1" applyBorder="1" applyAlignment="1">
      <alignment horizontal="left" vertical="top" wrapText="1"/>
    </xf>
    <xf numFmtId="0" fontId="53" fillId="0" borderId="50" xfId="0" applyFont="1" applyBorder="1" applyAlignment="1">
      <alignment horizontal="left" vertical="top" wrapText="1"/>
    </xf>
    <xf numFmtId="0" fontId="49" fillId="0" borderId="40" xfId="0" applyFont="1" applyBorder="1" applyAlignment="1">
      <alignment horizontal="left" vertical="center"/>
    </xf>
    <xf numFmtId="0" fontId="49" fillId="0" borderId="0" xfId="0" applyFont="1" applyBorder="1" applyAlignment="1">
      <alignment horizontal="left" vertical="center"/>
    </xf>
    <xf numFmtId="0" fontId="49" fillId="0" borderId="61" xfId="0" applyFont="1" applyBorder="1" applyAlignment="1">
      <alignment horizontal="left" vertical="center"/>
    </xf>
    <xf numFmtId="0" fontId="49" fillId="0" borderId="12" xfId="0" applyFont="1" applyBorder="1" applyAlignment="1">
      <alignment horizontal="left" vertical="center"/>
    </xf>
    <xf numFmtId="0" fontId="49" fillId="0" borderId="7" xfId="0" applyFont="1" applyBorder="1" applyAlignment="1">
      <alignment horizontal="left" vertical="center"/>
    </xf>
    <xf numFmtId="0" fontId="49" fillId="0" borderId="62" xfId="0" applyFont="1" applyBorder="1" applyAlignment="1">
      <alignment horizontal="left" vertical="center"/>
    </xf>
    <xf numFmtId="0" fontId="49" fillId="0" borderId="57" xfId="0" applyFont="1" applyBorder="1" applyAlignment="1">
      <alignment horizontal="left" vertical="center"/>
    </xf>
    <xf numFmtId="0" fontId="49" fillId="0" borderId="63" xfId="0" applyFont="1" applyBorder="1" applyAlignment="1">
      <alignment horizontal="left" vertical="center"/>
    </xf>
    <xf numFmtId="0" fontId="49" fillId="0" borderId="16" xfId="0" applyFont="1" applyBorder="1" applyAlignment="1">
      <alignment horizontal="left" vertical="center"/>
    </xf>
    <xf numFmtId="0" fontId="49" fillId="0" borderId="17" xfId="0" applyFont="1" applyBorder="1" applyAlignment="1">
      <alignment horizontal="left" vertical="center"/>
    </xf>
    <xf numFmtId="0" fontId="55" fillId="0" borderId="1" xfId="0" applyFont="1" applyFill="1" applyBorder="1" applyAlignment="1">
      <alignment horizontal="center" vertical="center" wrapText="1"/>
    </xf>
    <xf numFmtId="0" fontId="55" fillId="0" borderId="41" xfId="0" applyFont="1" applyFill="1" applyBorder="1" applyAlignment="1">
      <alignment horizontal="center" vertical="center" wrapText="1"/>
    </xf>
    <xf numFmtId="0" fontId="60" fillId="0" borderId="40" xfId="0" applyFont="1" applyFill="1" applyBorder="1" applyAlignment="1">
      <alignment horizontal="center" vertical="center" wrapText="1"/>
    </xf>
    <xf numFmtId="0" fontId="60" fillId="0" borderId="5" xfId="0" applyFont="1" applyFill="1" applyBorder="1" applyAlignment="1">
      <alignment horizontal="center" vertical="center" wrapText="1"/>
    </xf>
    <xf numFmtId="0" fontId="60" fillId="0" borderId="12" xfId="0" applyFont="1" applyFill="1" applyBorder="1" applyAlignment="1">
      <alignment horizontal="center" vertical="center" wrapText="1"/>
    </xf>
    <xf numFmtId="0" fontId="60" fillId="0" borderId="6" xfId="0" applyFont="1" applyFill="1" applyBorder="1" applyAlignment="1">
      <alignment horizontal="center" vertical="center" wrapText="1"/>
    </xf>
    <xf numFmtId="0" fontId="55" fillId="0" borderId="1" xfId="0" applyFont="1" applyFill="1" applyBorder="1" applyAlignment="1">
      <alignment vertical="center" wrapText="1"/>
    </xf>
    <xf numFmtId="0" fontId="60" fillId="0" borderId="2" xfId="0" applyFont="1" applyFill="1" applyBorder="1" applyAlignment="1">
      <alignment vertical="center" wrapText="1"/>
    </xf>
    <xf numFmtId="0" fontId="60" fillId="0" borderId="41" xfId="0" applyFont="1" applyFill="1" applyBorder="1" applyAlignment="1">
      <alignment vertical="center" wrapText="1"/>
    </xf>
    <xf numFmtId="0" fontId="60" fillId="0" borderId="12" xfId="0" applyFont="1" applyFill="1" applyBorder="1" applyAlignment="1">
      <alignment vertical="top"/>
    </xf>
    <xf numFmtId="0" fontId="60" fillId="0" borderId="7" xfId="0" applyFont="1" applyFill="1" applyBorder="1" applyAlignment="1">
      <alignment vertical="top"/>
    </xf>
    <xf numFmtId="0" fontId="60" fillId="0" borderId="6" xfId="0" applyFont="1" applyFill="1" applyBorder="1" applyAlignment="1">
      <alignment vertical="top"/>
    </xf>
    <xf numFmtId="0" fontId="55" fillId="0" borderId="1" xfId="0" applyFont="1" applyBorder="1" applyAlignment="1">
      <alignment horizontal="center" vertical="center" wrapText="1"/>
    </xf>
    <xf numFmtId="0" fontId="55" fillId="0" borderId="2" xfId="0" applyFont="1" applyBorder="1" applyAlignment="1">
      <alignment horizontal="center" vertical="center" wrapText="1"/>
    </xf>
    <xf numFmtId="0" fontId="60" fillId="0" borderId="40" xfId="0" applyFont="1" applyBorder="1" applyAlignment="1">
      <alignment horizontal="center" vertical="center" wrapText="1"/>
    </xf>
    <xf numFmtId="0" fontId="60" fillId="0" borderId="5" xfId="0" applyFont="1" applyBorder="1" applyAlignment="1">
      <alignment horizontal="center" vertical="center" wrapText="1"/>
    </xf>
    <xf numFmtId="0" fontId="55" fillId="0" borderId="1" xfId="0" applyFont="1" applyBorder="1" applyAlignment="1">
      <alignment horizontal="left" vertical="center" wrapText="1"/>
    </xf>
    <xf numFmtId="0" fontId="60" fillId="0" borderId="2" xfId="0" applyFont="1" applyBorder="1" applyAlignment="1">
      <alignment horizontal="left" vertical="center" wrapText="1"/>
    </xf>
    <xf numFmtId="0" fontId="60" fillId="0" borderId="41" xfId="0" applyFont="1" applyBorder="1" applyAlignment="1">
      <alignment horizontal="left" vertical="center" wrapText="1"/>
    </xf>
    <xf numFmtId="0" fontId="60" fillId="0" borderId="67" xfId="0" applyFont="1" applyBorder="1" applyAlignment="1">
      <alignment horizontal="left" vertical="center"/>
    </xf>
    <xf numFmtId="0" fontId="60" fillId="0" borderId="68" xfId="0" applyFont="1" applyBorder="1" applyAlignment="1">
      <alignment horizontal="left" vertical="center"/>
    </xf>
    <xf numFmtId="0" fontId="60" fillId="0" borderId="69" xfId="0" applyFont="1" applyBorder="1" applyAlignment="1">
      <alignment horizontal="left" vertical="center"/>
    </xf>
    <xf numFmtId="0" fontId="60" fillId="0" borderId="154" xfId="0" applyFont="1" applyBorder="1" applyAlignment="1">
      <alignment horizontal="center" vertical="center" wrapText="1"/>
    </xf>
    <xf numFmtId="0" fontId="60" fillId="0" borderId="64" xfId="0" applyFont="1" applyBorder="1">
      <alignment vertical="center"/>
    </xf>
    <xf numFmtId="0" fontId="60" fillId="0" borderId="65" xfId="0" applyFont="1" applyBorder="1">
      <alignment vertical="center"/>
    </xf>
    <xf numFmtId="0" fontId="60" fillId="0" borderId="66" xfId="0" applyFont="1" applyBorder="1">
      <alignment vertical="center"/>
    </xf>
    <xf numFmtId="0" fontId="60" fillId="0" borderId="155" xfId="0" applyFont="1" applyBorder="1" applyAlignment="1">
      <alignment horizontal="center" vertical="center" wrapText="1"/>
    </xf>
    <xf numFmtId="0" fontId="60" fillId="0" borderId="40" xfId="0" applyFont="1" applyBorder="1">
      <alignment vertical="center"/>
    </xf>
    <xf numFmtId="0" fontId="60" fillId="0" borderId="0" xfId="0" applyFont="1">
      <alignment vertical="center"/>
    </xf>
    <xf numFmtId="0" fontId="60" fillId="0" borderId="5" xfId="0" applyFont="1" applyBorder="1">
      <alignment vertical="center"/>
    </xf>
    <xf numFmtId="0" fontId="60" fillId="0" borderId="12" xfId="0" applyFont="1" applyBorder="1" applyAlignment="1">
      <alignment vertical="top"/>
    </xf>
    <xf numFmtId="0" fontId="60" fillId="0" borderId="7" xfId="0" applyFont="1" applyBorder="1" applyAlignment="1">
      <alignment vertical="top"/>
    </xf>
    <xf numFmtId="0" fontId="60" fillId="0" borderId="6" xfId="0" applyFont="1" applyBorder="1" applyAlignment="1">
      <alignment vertical="top"/>
    </xf>
    <xf numFmtId="0" fontId="55" fillId="0" borderId="25" xfId="0" applyFont="1" applyBorder="1" applyAlignment="1">
      <alignment horizontal="center" vertical="center" wrapText="1"/>
    </xf>
    <xf numFmtId="0" fontId="55" fillId="0" borderId="25" xfId="0" applyFont="1" applyBorder="1" applyAlignment="1">
      <alignment horizontal="left" vertical="center" wrapText="1"/>
    </xf>
    <xf numFmtId="0" fontId="60" fillId="0" borderId="44" xfId="0" applyFont="1" applyBorder="1" applyAlignment="1">
      <alignment vertical="center"/>
    </xf>
    <xf numFmtId="0" fontId="60" fillId="0" borderId="45" xfId="0" applyFont="1" applyBorder="1" applyAlignment="1">
      <alignment vertical="center"/>
    </xf>
    <xf numFmtId="0" fontId="60" fillId="0" borderId="46" xfId="0" applyFont="1" applyBorder="1" applyAlignment="1">
      <alignment vertical="center"/>
    </xf>
    <xf numFmtId="0" fontId="60" fillId="0" borderId="44" xfId="0" applyFont="1" applyBorder="1" applyAlignment="1">
      <alignment horizontal="center" vertical="center"/>
    </xf>
    <xf numFmtId="0" fontId="60" fillId="0" borderId="45" xfId="0" applyFont="1" applyBorder="1" applyAlignment="1">
      <alignment horizontal="center" vertical="center"/>
    </xf>
    <xf numFmtId="0" fontId="60" fillId="0" borderId="46" xfId="0" applyFont="1" applyBorder="1" applyAlignment="1">
      <alignment horizontal="center" vertical="center"/>
    </xf>
    <xf numFmtId="0" fontId="55" fillId="0" borderId="3" xfId="0" applyFont="1" applyFill="1" applyBorder="1" applyAlignment="1">
      <alignment horizontal="center" vertical="center"/>
    </xf>
    <xf numFmtId="0" fontId="60" fillId="0" borderId="67" xfId="0" applyFont="1" applyBorder="1" applyAlignment="1">
      <alignment vertical="center"/>
    </xf>
    <xf numFmtId="0" fontId="60" fillId="0" borderId="68" xfId="0" applyFont="1" applyBorder="1" applyAlignment="1">
      <alignment vertical="center"/>
    </xf>
    <xf numFmtId="0" fontId="60" fillId="0" borderId="67" xfId="0" applyFont="1" applyBorder="1" applyAlignment="1">
      <alignment horizontal="center" vertical="center"/>
    </xf>
    <xf numFmtId="0" fontId="60" fillId="0" borderId="68" xfId="0" applyFont="1" applyBorder="1" applyAlignment="1">
      <alignment horizontal="center" vertical="center"/>
    </xf>
    <xf numFmtId="0" fontId="60" fillId="0" borderId="69" xfId="0" applyFont="1" applyBorder="1" applyAlignment="1">
      <alignment horizontal="center" vertical="center"/>
    </xf>
    <xf numFmtId="0" fontId="55" fillId="0" borderId="41" xfId="0" applyFont="1" applyBorder="1" applyAlignment="1">
      <alignment horizontal="center" vertical="center" wrapText="1"/>
    </xf>
    <xf numFmtId="0" fontId="55" fillId="0" borderId="2" xfId="0" applyFont="1" applyBorder="1" applyAlignment="1">
      <alignment horizontal="left" vertical="center" wrapText="1"/>
    </xf>
    <xf numFmtId="0" fontId="55" fillId="0" borderId="41" xfId="0" applyFont="1" applyBorder="1" applyAlignment="1">
      <alignment horizontal="left" vertical="center" wrapText="1"/>
    </xf>
    <xf numFmtId="0" fontId="55" fillId="0" borderId="1" xfId="0" applyFont="1" applyBorder="1" applyAlignment="1">
      <alignment horizontal="center" vertical="center" textRotation="255"/>
    </xf>
    <xf numFmtId="0" fontId="55" fillId="0" borderId="41" xfId="0" applyFont="1" applyBorder="1" applyAlignment="1">
      <alignment horizontal="center" vertical="center" textRotation="255"/>
    </xf>
    <xf numFmtId="0" fontId="55" fillId="0" borderId="40" xfId="0" applyFont="1" applyBorder="1" applyAlignment="1">
      <alignment horizontal="center" vertical="center" textRotation="255"/>
    </xf>
    <xf numFmtId="0" fontId="55" fillId="0" borderId="5" xfId="0" applyFont="1" applyBorder="1" applyAlignment="1">
      <alignment horizontal="center" vertical="center" textRotation="255"/>
    </xf>
    <xf numFmtId="0" fontId="55" fillId="0" borderId="12" xfId="0" applyFont="1" applyBorder="1" applyAlignment="1">
      <alignment horizontal="center" vertical="center" textRotation="255"/>
    </xf>
    <xf numFmtId="0" fontId="55" fillId="0" borderId="6" xfId="0" applyFont="1" applyBorder="1" applyAlignment="1">
      <alignment horizontal="center" vertical="center" textRotation="255"/>
    </xf>
    <xf numFmtId="0" fontId="56" fillId="0" borderId="7" xfId="0" applyFont="1" applyBorder="1" applyAlignment="1">
      <alignment horizontal="center" vertical="center"/>
    </xf>
    <xf numFmtId="0" fontId="56" fillId="0" borderId="0" xfId="0" applyFont="1" applyBorder="1" applyAlignment="1">
      <alignment horizontal="center" vertical="center"/>
    </xf>
    <xf numFmtId="0" fontId="55" fillId="0" borderId="42" xfId="0" applyFont="1" applyBorder="1" applyAlignment="1">
      <alignment horizontal="center" vertical="center"/>
    </xf>
    <xf numFmtId="0" fontId="55" fillId="0" borderId="3" xfId="0" applyFont="1" applyBorder="1" applyAlignment="1">
      <alignment horizontal="center" vertical="center"/>
    </xf>
    <xf numFmtId="0" fontId="55" fillId="0" borderId="43" xfId="0" applyFont="1" applyBorder="1" applyAlignment="1">
      <alignment horizontal="center" vertical="center"/>
    </xf>
    <xf numFmtId="0" fontId="55" fillId="0" borderId="40" xfId="0" applyFont="1" applyBorder="1" applyAlignment="1">
      <alignment horizontal="center" vertical="center"/>
    </xf>
    <xf numFmtId="0" fontId="55" fillId="0" borderId="0" xfId="0" applyFont="1" applyBorder="1" applyAlignment="1">
      <alignment horizontal="center" vertical="center"/>
    </xf>
    <xf numFmtId="0" fontId="55" fillId="0" borderId="1" xfId="0" applyFont="1" applyBorder="1" applyAlignment="1">
      <alignment vertical="center"/>
    </xf>
    <xf numFmtId="0" fontId="55" fillId="0" borderId="2" xfId="0" applyFont="1" applyBorder="1" applyAlignment="1">
      <alignment vertical="center"/>
    </xf>
    <xf numFmtId="0" fontId="55" fillId="0" borderId="41" xfId="0" applyFont="1" applyBorder="1" applyAlignment="1">
      <alignment vertical="center"/>
    </xf>
    <xf numFmtId="0" fontId="55" fillId="0" borderId="25" xfId="0" applyFont="1" applyBorder="1" applyAlignment="1">
      <alignment horizontal="center" vertical="center"/>
    </xf>
    <xf numFmtId="0" fontId="55" fillId="0" borderId="25" xfId="0" applyFont="1" applyBorder="1" applyAlignment="1">
      <alignment horizontal="left" vertical="center"/>
    </xf>
    <xf numFmtId="0" fontId="55" fillId="0" borderId="1" xfId="0" applyFont="1" applyBorder="1" applyAlignment="1">
      <alignment horizontal="center" vertical="center"/>
    </xf>
    <xf numFmtId="0" fontId="55" fillId="0" borderId="41" xfId="0" applyFont="1" applyBorder="1" applyAlignment="1">
      <alignment horizontal="center" vertical="center"/>
    </xf>
    <xf numFmtId="0" fontId="55" fillId="0" borderId="5" xfId="0" applyFont="1" applyBorder="1" applyAlignment="1">
      <alignment horizontal="center" vertical="center"/>
    </xf>
    <xf numFmtId="0" fontId="55" fillId="0" borderId="12" xfId="0" applyFont="1" applyBorder="1" applyAlignment="1">
      <alignment horizontal="center" vertical="center"/>
    </xf>
    <xf numFmtId="0" fontId="55" fillId="0" borderId="6" xfId="0" applyFont="1" applyBorder="1" applyAlignment="1">
      <alignment horizontal="center" vertical="center"/>
    </xf>
    <xf numFmtId="0" fontId="55" fillId="0" borderId="42" xfId="0" applyFont="1" applyBorder="1" applyAlignment="1">
      <alignment vertical="center" wrapText="1"/>
    </xf>
    <xf numFmtId="0" fontId="55" fillId="0" borderId="3" xfId="0" applyFont="1" applyBorder="1" applyAlignment="1">
      <alignment vertical="center" wrapText="1"/>
    </xf>
    <xf numFmtId="0" fontId="55" fillId="0" borderId="43" xfId="0" applyFont="1" applyBorder="1" applyAlignment="1">
      <alignment vertical="center" wrapText="1"/>
    </xf>
    <xf numFmtId="0" fontId="55" fillId="33" borderId="25" xfId="0" applyFont="1" applyFill="1" applyBorder="1" applyAlignment="1">
      <alignment horizontal="left" vertical="center" wrapText="1"/>
    </xf>
    <xf numFmtId="0" fontId="55" fillId="0" borderId="42" xfId="0" applyFont="1" applyBorder="1" applyAlignment="1">
      <alignment horizontal="left" vertical="center" wrapText="1"/>
    </xf>
    <xf numFmtId="0" fontId="55" fillId="0" borderId="3" xfId="0" applyFont="1" applyBorder="1" applyAlignment="1">
      <alignment horizontal="left" vertical="center" wrapText="1"/>
    </xf>
    <xf numFmtId="0" fontId="55" fillId="0" borderId="43" xfId="0" applyFont="1" applyBorder="1" applyAlignment="1">
      <alignment horizontal="left" vertical="center" wrapText="1"/>
    </xf>
    <xf numFmtId="0" fontId="55" fillId="0" borderId="40" xfId="0" applyFont="1" applyBorder="1" applyAlignment="1">
      <alignment horizontal="left" vertical="center" wrapText="1"/>
    </xf>
    <xf numFmtId="0" fontId="55" fillId="0" borderId="0" xfId="0" applyFont="1" applyBorder="1" applyAlignment="1">
      <alignment horizontal="left" vertical="center" wrapText="1"/>
    </xf>
    <xf numFmtId="0" fontId="55" fillId="0" borderId="5" xfId="0" applyFont="1" applyBorder="1" applyAlignment="1">
      <alignment horizontal="left" vertical="center" wrapText="1"/>
    </xf>
    <xf numFmtId="0" fontId="55" fillId="0" borderId="12" xfId="0" applyFont="1" applyBorder="1" applyAlignment="1">
      <alignment horizontal="left" vertical="center" wrapText="1"/>
    </xf>
    <xf numFmtId="0" fontId="55" fillId="0" borderId="7" xfId="0" applyFont="1" applyBorder="1" applyAlignment="1">
      <alignment horizontal="left" vertical="center" wrapText="1"/>
    </xf>
    <xf numFmtId="0" fontId="55" fillId="0" borderId="6" xfId="0" applyFont="1" applyBorder="1" applyAlignment="1">
      <alignment horizontal="left" vertical="center" wrapText="1"/>
    </xf>
    <xf numFmtId="0" fontId="55" fillId="0" borderId="42" xfId="0" applyFont="1" applyBorder="1" applyAlignment="1">
      <alignment horizontal="right" vertical="center"/>
    </xf>
    <xf numFmtId="0" fontId="55" fillId="0" borderId="3" xfId="0" applyFont="1" applyBorder="1" applyAlignment="1">
      <alignment horizontal="right" vertical="center"/>
    </xf>
    <xf numFmtId="0" fontId="55" fillId="0" borderId="0" xfId="0" applyFont="1" applyAlignment="1">
      <alignment horizontal="left" vertical="center" wrapText="1"/>
    </xf>
    <xf numFmtId="0" fontId="56" fillId="0" borderId="0" xfId="0" applyFont="1" applyAlignment="1">
      <alignment horizontal="left" vertical="center" wrapText="1"/>
    </xf>
    <xf numFmtId="0" fontId="0" fillId="0" borderId="42" xfId="0" applyFont="1" applyBorder="1" applyAlignment="1">
      <alignment horizontal="center" vertical="center"/>
    </xf>
    <xf numFmtId="0" fontId="0" fillId="0" borderId="3" xfId="0" applyFont="1" applyBorder="1" applyAlignment="1">
      <alignment horizontal="center" vertical="center"/>
    </xf>
    <xf numFmtId="0" fontId="0" fillId="0" borderId="43" xfId="0" applyFont="1" applyBorder="1" applyAlignment="1">
      <alignment horizontal="center" vertical="center"/>
    </xf>
    <xf numFmtId="0" fontId="0" fillId="0" borderId="42" xfId="0" applyFont="1" applyBorder="1" applyAlignment="1">
      <alignment horizontal="left" vertical="center"/>
    </xf>
    <xf numFmtId="0" fontId="0" fillId="0" borderId="3" xfId="0" applyFont="1" applyBorder="1" applyAlignment="1">
      <alignment horizontal="left" vertical="center"/>
    </xf>
    <xf numFmtId="0" fontId="0" fillId="0" borderId="43" xfId="0" applyFont="1" applyBorder="1" applyAlignment="1">
      <alignment horizontal="left" vertical="center"/>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72"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40"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6" xfId="0" applyFont="1" applyBorder="1" applyAlignment="1">
      <alignment horizontal="center" vertical="center" wrapText="1"/>
    </xf>
    <xf numFmtId="0" fontId="0" fillId="0" borderId="42" xfId="0" applyFont="1" applyBorder="1" applyAlignment="1">
      <alignment vertical="center" wrapText="1"/>
    </xf>
    <xf numFmtId="0" fontId="0" fillId="0" borderId="3" xfId="0" applyFont="1" applyBorder="1" applyAlignment="1">
      <alignment vertical="center" wrapText="1"/>
    </xf>
    <xf numFmtId="0" fontId="0" fillId="0" borderId="43" xfId="0" applyFont="1" applyBorder="1" applyAlignment="1">
      <alignment vertical="center" wrapText="1"/>
    </xf>
    <xf numFmtId="0" fontId="0" fillId="0" borderId="25" xfId="0" applyFont="1" applyBorder="1" applyAlignment="1">
      <alignment horizontal="left" vertical="center" wrapText="1"/>
    </xf>
    <xf numFmtId="0" fontId="0" fillId="0" borderId="25" xfId="0" applyFont="1" applyBorder="1" applyAlignment="1">
      <alignment horizontal="center" vertical="center" wrapText="1"/>
    </xf>
    <xf numFmtId="0" fontId="55" fillId="0" borderId="42" xfId="0" applyFont="1" applyBorder="1" applyAlignment="1">
      <alignment horizontal="left" vertical="center"/>
    </xf>
    <xf numFmtId="0" fontId="55" fillId="0" borderId="3" xfId="0" applyFont="1" applyBorder="1" applyAlignment="1">
      <alignment horizontal="left" vertical="center"/>
    </xf>
    <xf numFmtId="0" fontId="55" fillId="0" borderId="43" xfId="0" applyFont="1" applyBorder="1" applyAlignment="1">
      <alignment horizontal="left" vertical="center"/>
    </xf>
    <xf numFmtId="0" fontId="0" fillId="0" borderId="42" xfId="0" applyFont="1" applyBorder="1" applyAlignment="1">
      <alignment horizontal="left" vertical="center" wrapText="1"/>
    </xf>
    <xf numFmtId="0" fontId="0" fillId="0" borderId="3" xfId="0" applyFont="1" applyBorder="1" applyAlignment="1">
      <alignment horizontal="left" vertical="center" wrapText="1"/>
    </xf>
    <xf numFmtId="0" fontId="0" fillId="0" borderId="43" xfId="0" applyFont="1" applyBorder="1" applyAlignment="1">
      <alignment horizontal="left" vertical="center" wrapText="1"/>
    </xf>
    <xf numFmtId="0" fontId="0" fillId="0" borderId="0" xfId="0" applyFont="1" applyAlignment="1">
      <alignment horizontal="left" vertical="center" wrapText="1"/>
    </xf>
    <xf numFmtId="0" fontId="0" fillId="0" borderId="25" xfId="0" applyFont="1" applyBorder="1" applyAlignment="1">
      <alignment horizontal="left" vertical="top" wrapText="1"/>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5" fillId="0" borderId="40"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12"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42" xfId="0" applyFont="1" applyBorder="1" applyAlignment="1">
      <alignment vertical="center"/>
    </xf>
    <xf numFmtId="0" fontId="55" fillId="0" borderId="3" xfId="0" applyFont="1" applyBorder="1" applyAlignment="1">
      <alignment vertical="center"/>
    </xf>
    <xf numFmtId="0" fontId="55" fillId="0" borderId="43" xfId="0" applyFont="1" applyBorder="1" applyAlignment="1">
      <alignment vertical="center"/>
    </xf>
    <xf numFmtId="0" fontId="55" fillId="0" borderId="2" xfId="0" applyFont="1" applyBorder="1" applyAlignment="1">
      <alignment horizontal="center" vertical="center"/>
    </xf>
    <xf numFmtId="0" fontId="55" fillId="0" borderId="0" xfId="0" applyFont="1" applyFill="1" applyBorder="1" applyAlignment="1">
      <alignment horizontal="center" vertical="center"/>
    </xf>
    <xf numFmtId="0" fontId="55" fillId="0" borderId="2" xfId="0" applyFont="1" applyFill="1" applyBorder="1" applyAlignment="1">
      <alignment horizontal="center" vertical="center"/>
    </xf>
    <xf numFmtId="0" fontId="61" fillId="0" borderId="0" xfId="0" applyFont="1" applyBorder="1" applyAlignment="1">
      <alignment horizontal="left" vertical="top" wrapText="1"/>
    </xf>
    <xf numFmtId="0" fontId="61" fillId="0" borderId="2" xfId="0" applyFont="1" applyBorder="1" applyAlignment="1">
      <alignment horizontal="left" vertical="top" wrapText="1"/>
    </xf>
    <xf numFmtId="0" fontId="60" fillId="0" borderId="12" xfId="0" applyFont="1" applyBorder="1" applyAlignment="1">
      <alignment horizontal="center" vertical="center" wrapText="1"/>
    </xf>
    <xf numFmtId="0" fontId="60" fillId="0" borderId="6" xfId="0" applyFont="1" applyBorder="1" applyAlignment="1">
      <alignment horizontal="center" vertical="center" wrapText="1"/>
    </xf>
    <xf numFmtId="0" fontId="60" fillId="0" borderId="64" xfId="0" applyFont="1" applyBorder="1" applyAlignment="1">
      <alignment vertical="center"/>
    </xf>
    <xf numFmtId="0" fontId="60" fillId="0" borderId="65" xfId="0" applyFont="1" applyBorder="1" applyAlignment="1">
      <alignment vertical="center"/>
    </xf>
    <xf numFmtId="0" fontId="60" fillId="0" borderId="64" xfId="0" applyFont="1" applyBorder="1" applyAlignment="1">
      <alignment horizontal="center" vertical="center"/>
    </xf>
    <xf numFmtId="0" fontId="60" fillId="0" borderId="65" xfId="0" applyFont="1" applyBorder="1" applyAlignment="1">
      <alignment horizontal="center" vertical="center"/>
    </xf>
    <xf numFmtId="0" fontId="60" fillId="0" borderId="66" xfId="0" applyFont="1" applyBorder="1" applyAlignment="1">
      <alignment horizontal="center" vertical="center"/>
    </xf>
    <xf numFmtId="0" fontId="55" fillId="0" borderId="42" xfId="0" applyFont="1" applyFill="1" applyBorder="1" applyAlignment="1">
      <alignment horizontal="center" vertical="center" wrapText="1"/>
    </xf>
    <xf numFmtId="0" fontId="55" fillId="0" borderId="3" xfId="0" applyFont="1" applyFill="1" applyBorder="1" applyAlignment="1">
      <alignment horizontal="center" vertical="center" wrapText="1"/>
    </xf>
    <xf numFmtId="0" fontId="55" fillId="33" borderId="1" xfId="0" applyFont="1" applyFill="1" applyBorder="1" applyAlignment="1">
      <alignment horizontal="left" vertical="center" wrapText="1"/>
    </xf>
    <xf numFmtId="0" fontId="60" fillId="33" borderId="2" xfId="0" applyFont="1" applyFill="1" applyBorder="1" applyAlignment="1">
      <alignment horizontal="left" vertical="center" wrapText="1"/>
    </xf>
    <xf numFmtId="0" fontId="60" fillId="33" borderId="41" xfId="0" applyFont="1" applyFill="1" applyBorder="1" applyAlignment="1">
      <alignment horizontal="left" vertical="center" wrapText="1"/>
    </xf>
    <xf numFmtId="0" fontId="60" fillId="0" borderId="42"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43" xfId="0" applyFont="1" applyBorder="1" applyAlignment="1">
      <alignment horizontal="center" vertical="center" wrapText="1"/>
    </xf>
    <xf numFmtId="0" fontId="60" fillId="33" borderId="42" xfId="0" applyFont="1" applyFill="1" applyBorder="1" applyAlignment="1">
      <alignment horizontal="left" vertical="center" wrapText="1"/>
    </xf>
    <xf numFmtId="0" fontId="60" fillId="33" borderId="3" xfId="0" applyFont="1" applyFill="1" applyBorder="1" applyAlignment="1">
      <alignment horizontal="left" vertical="center" wrapText="1"/>
    </xf>
    <xf numFmtId="0" fontId="60" fillId="33" borderId="43" xfId="0" applyFont="1" applyFill="1" applyBorder="1" applyAlignment="1">
      <alignment horizontal="left" vertical="center" wrapText="1"/>
    </xf>
    <xf numFmtId="0" fontId="60" fillId="0" borderId="25" xfId="0" applyFont="1" applyBorder="1" applyAlignment="1">
      <alignment horizontal="center" vertical="center" wrapText="1"/>
    </xf>
    <xf numFmtId="0" fontId="60" fillId="33" borderId="1" xfId="0" applyFont="1" applyFill="1" applyBorder="1" applyAlignment="1">
      <alignment horizontal="left" vertical="top" wrapText="1"/>
    </xf>
    <xf numFmtId="0" fontId="60" fillId="33" borderId="2" xfId="0" applyFont="1" applyFill="1" applyBorder="1" applyAlignment="1">
      <alignment horizontal="left" vertical="top" wrapText="1"/>
    </xf>
    <xf numFmtId="0" fontId="60" fillId="33" borderId="41" xfId="0" applyFont="1" applyFill="1" applyBorder="1" applyAlignment="1">
      <alignment horizontal="left" vertical="top" wrapText="1"/>
    </xf>
    <xf numFmtId="0" fontId="55" fillId="33" borderId="2" xfId="0" applyFont="1" applyFill="1" applyBorder="1" applyAlignment="1">
      <alignment horizontal="left" vertical="center" wrapText="1"/>
    </xf>
    <xf numFmtId="0" fontId="55" fillId="33" borderId="41" xfId="0" applyFont="1" applyFill="1" applyBorder="1" applyAlignment="1">
      <alignment horizontal="left" vertical="center" wrapText="1"/>
    </xf>
    <xf numFmtId="0" fontId="55" fillId="0" borderId="7" xfId="0" applyFont="1" applyFill="1" applyBorder="1" applyAlignment="1">
      <alignment horizontal="left" vertical="center" wrapText="1"/>
    </xf>
    <xf numFmtId="0" fontId="67" fillId="0" borderId="0" xfId="0" applyFont="1" applyFill="1" applyBorder="1" applyAlignment="1">
      <alignment horizontal="left" vertical="top" wrapText="1"/>
    </xf>
    <xf numFmtId="0" fontId="55" fillId="0" borderId="0" xfId="0" applyFont="1" applyFill="1" applyBorder="1" applyAlignment="1">
      <alignment horizontal="left" vertical="center" wrapText="1"/>
    </xf>
    <xf numFmtId="0" fontId="55" fillId="0" borderId="5" xfId="0" applyFont="1" applyFill="1" applyBorder="1" applyAlignment="1">
      <alignment horizontal="left" vertical="center" wrapText="1"/>
    </xf>
    <xf numFmtId="0" fontId="60" fillId="0" borderId="1" xfId="0" applyFont="1" applyBorder="1" applyAlignment="1">
      <alignment vertical="center"/>
    </xf>
    <xf numFmtId="0" fontId="60" fillId="0" borderId="2" xfId="0" applyFont="1" applyBorder="1" applyAlignment="1">
      <alignment vertical="center"/>
    </xf>
    <xf numFmtId="0" fontId="60" fillId="0" borderId="41" xfId="0" applyFont="1" applyBorder="1" applyAlignment="1">
      <alignment vertical="center"/>
    </xf>
    <xf numFmtId="0" fontId="55" fillId="0" borderId="0" xfId="0" applyFont="1" applyBorder="1" applyAlignment="1">
      <alignment horizontal="left" vertical="center"/>
    </xf>
    <xf numFmtId="0" fontId="60" fillId="0" borderId="0" xfId="0" applyFont="1" applyBorder="1" applyAlignment="1">
      <alignment horizontal="center" vertical="center"/>
    </xf>
    <xf numFmtId="0" fontId="56" fillId="0" borderId="1" xfId="0" applyFont="1" applyFill="1" applyBorder="1" applyAlignment="1">
      <alignment horizontal="left" vertical="center" wrapText="1"/>
    </xf>
    <xf numFmtId="0" fontId="56" fillId="0" borderId="2" xfId="0" applyFont="1" applyFill="1" applyBorder="1" applyAlignment="1">
      <alignment horizontal="left" vertical="center" wrapText="1"/>
    </xf>
    <xf numFmtId="0" fontId="55" fillId="0" borderId="12" xfId="0" applyFont="1" applyFill="1" applyBorder="1" applyAlignment="1">
      <alignment horizontal="center" vertical="center"/>
    </xf>
    <xf numFmtId="0" fontId="55" fillId="0" borderId="7" xfId="0" applyFont="1" applyFill="1" applyBorder="1" applyAlignment="1">
      <alignment horizontal="center" vertical="center"/>
    </xf>
    <xf numFmtId="0" fontId="55" fillId="0" borderId="6" xfId="0" applyFont="1" applyFill="1" applyBorder="1" applyAlignment="1">
      <alignment horizontal="center" vertical="center"/>
    </xf>
    <xf numFmtId="0" fontId="55" fillId="0" borderId="1" xfId="0" applyFont="1" applyFill="1" applyBorder="1" applyAlignment="1">
      <alignment horizontal="center" vertical="center" textRotation="255"/>
    </xf>
    <xf numFmtId="0" fontId="55" fillId="0" borderId="41" xfId="0" applyFont="1" applyFill="1" applyBorder="1" applyAlignment="1">
      <alignment horizontal="center" vertical="center" textRotation="255"/>
    </xf>
    <xf numFmtId="0" fontId="55" fillId="0" borderId="40" xfId="0" applyFont="1" applyFill="1" applyBorder="1" applyAlignment="1">
      <alignment horizontal="center" vertical="center" textRotation="255"/>
    </xf>
    <xf numFmtId="0" fontId="55" fillId="0" borderId="5" xfId="0" applyFont="1" applyFill="1" applyBorder="1" applyAlignment="1">
      <alignment horizontal="center" vertical="center" textRotation="255"/>
    </xf>
    <xf numFmtId="0" fontId="55" fillId="0" borderId="12" xfId="0" applyFont="1" applyFill="1" applyBorder="1" applyAlignment="1">
      <alignment horizontal="center" vertical="center" textRotation="255"/>
    </xf>
    <xf numFmtId="0" fontId="55" fillId="0" borderId="6" xfId="0" applyFont="1" applyFill="1" applyBorder="1" applyAlignment="1">
      <alignment horizontal="center" vertical="center" textRotation="255"/>
    </xf>
    <xf numFmtId="0" fontId="55" fillId="0" borderId="1" xfId="0" applyFont="1" applyFill="1" applyBorder="1" applyAlignment="1">
      <alignment horizontal="left" vertical="center" wrapText="1"/>
    </xf>
    <xf numFmtId="0" fontId="55" fillId="0" borderId="2" xfId="0" applyFont="1" applyFill="1" applyBorder="1" applyAlignment="1">
      <alignment horizontal="left" vertical="center" wrapText="1"/>
    </xf>
    <xf numFmtId="0" fontId="55" fillId="0" borderId="41" xfId="0" applyFont="1" applyFill="1" applyBorder="1" applyAlignment="1">
      <alignment horizontal="left" vertical="center" wrapText="1"/>
    </xf>
    <xf numFmtId="0" fontId="55" fillId="0" borderId="1" xfId="0" applyFont="1" applyFill="1" applyBorder="1" applyAlignment="1">
      <alignment horizontal="center" vertical="center"/>
    </xf>
    <xf numFmtId="0" fontId="55" fillId="0" borderId="41" xfId="0" applyFont="1" applyFill="1" applyBorder="1" applyAlignment="1">
      <alignment horizontal="center" vertical="center"/>
    </xf>
    <xf numFmtId="0" fontId="55" fillId="0" borderId="40" xfId="0" applyFont="1" applyFill="1" applyBorder="1" applyAlignment="1">
      <alignment horizontal="center" vertical="center"/>
    </xf>
    <xf numFmtId="0" fontId="55" fillId="0" borderId="5" xfId="0" applyFont="1" applyFill="1" applyBorder="1" applyAlignment="1">
      <alignment horizontal="center" vertical="center"/>
    </xf>
    <xf numFmtId="0" fontId="55" fillId="0" borderId="1" xfId="0" applyFont="1" applyFill="1" applyBorder="1" applyAlignment="1">
      <alignment horizontal="left" vertical="center"/>
    </xf>
    <xf numFmtId="0" fontId="55" fillId="0" borderId="2" xfId="0" applyFont="1" applyFill="1" applyBorder="1" applyAlignment="1">
      <alignment horizontal="left" vertical="center"/>
    </xf>
    <xf numFmtId="0" fontId="55" fillId="0" borderId="41" xfId="0" applyFont="1" applyFill="1" applyBorder="1" applyAlignment="1">
      <alignment horizontal="left" vertical="center"/>
    </xf>
    <xf numFmtId="0" fontId="58" fillId="0" borderId="42" xfId="0" applyFont="1" applyFill="1" applyBorder="1" applyAlignment="1">
      <alignment horizontal="center" vertical="center"/>
    </xf>
    <xf numFmtId="0" fontId="58" fillId="0" borderId="3" xfId="0" applyFont="1" applyFill="1" applyBorder="1" applyAlignment="1">
      <alignment horizontal="center" vertical="center"/>
    </xf>
    <xf numFmtId="0" fontId="58" fillId="0" borderId="43" xfId="0" applyFont="1" applyFill="1" applyBorder="1" applyAlignment="1">
      <alignment horizontal="center" vertical="center"/>
    </xf>
    <xf numFmtId="0" fontId="60" fillId="0" borderId="7" xfId="0" applyFont="1" applyBorder="1" applyAlignment="1">
      <alignment horizontal="left" vertical="center"/>
    </xf>
    <xf numFmtId="0" fontId="60" fillId="0" borderId="1" xfId="0" applyFont="1" applyFill="1" applyBorder="1" applyAlignment="1">
      <alignment horizontal="center" vertical="center"/>
    </xf>
    <xf numFmtId="0" fontId="60" fillId="0" borderId="41" xfId="0" applyFont="1" applyFill="1" applyBorder="1" applyAlignment="1">
      <alignment horizontal="center" vertical="center"/>
    </xf>
    <xf numFmtId="0" fontId="60" fillId="0" borderId="40" xfId="0" applyFont="1" applyFill="1" applyBorder="1" applyAlignment="1">
      <alignment horizontal="center" vertical="center"/>
    </xf>
    <xf numFmtId="0" fontId="60" fillId="0" borderId="5" xfId="0" applyFont="1" applyFill="1" applyBorder="1" applyAlignment="1">
      <alignment horizontal="center" vertical="center"/>
    </xf>
    <xf numFmtId="0" fontId="60" fillId="0" borderId="12" xfId="0" applyFont="1" applyFill="1" applyBorder="1" applyAlignment="1">
      <alignment horizontal="center" vertical="center"/>
    </xf>
    <xf numFmtId="0" fontId="60" fillId="0" borderId="6" xfId="0" applyFont="1" applyFill="1" applyBorder="1" applyAlignment="1">
      <alignment horizontal="center" vertical="center"/>
    </xf>
    <xf numFmtId="0" fontId="60" fillId="0" borderId="2" xfId="0" applyFont="1" applyFill="1" applyBorder="1" applyAlignment="1">
      <alignment horizontal="left" vertical="center" wrapText="1"/>
    </xf>
    <xf numFmtId="0" fontId="60" fillId="0" borderId="41" xfId="0" applyFont="1" applyFill="1" applyBorder="1" applyAlignment="1">
      <alignment horizontal="left" vertical="center" wrapText="1"/>
    </xf>
    <xf numFmtId="0" fontId="55" fillId="0" borderId="0" xfId="0" applyFont="1" applyFill="1" applyBorder="1" applyAlignment="1">
      <alignment horizontal="center" vertical="center" wrapText="1"/>
    </xf>
    <xf numFmtId="0" fontId="60" fillId="0" borderId="42" xfId="0" applyFont="1" applyFill="1" applyBorder="1" applyAlignment="1">
      <alignment horizontal="left" vertical="center" wrapText="1"/>
    </xf>
    <xf numFmtId="0" fontId="60" fillId="0" borderId="3" xfId="0" applyFont="1" applyFill="1" applyBorder="1" applyAlignment="1">
      <alignment horizontal="left" vertical="center" wrapText="1"/>
    </xf>
    <xf numFmtId="0" fontId="60" fillId="0" borderId="43" xfId="0" applyFont="1" applyFill="1" applyBorder="1" applyAlignment="1">
      <alignment horizontal="left" vertical="center" wrapText="1"/>
    </xf>
    <xf numFmtId="0" fontId="69" fillId="0" borderId="25" xfId="0" applyFont="1" applyFill="1" applyBorder="1" applyAlignment="1">
      <alignment vertical="center"/>
    </xf>
    <xf numFmtId="0" fontId="63" fillId="0" borderId="0" xfId="0" applyFont="1" applyFill="1" applyBorder="1" applyAlignment="1">
      <alignment horizontal="left" vertical="top" wrapText="1"/>
    </xf>
    <xf numFmtId="0" fontId="55" fillId="0" borderId="12" xfId="0" applyFont="1" applyFill="1" applyBorder="1" applyAlignment="1">
      <alignment vertical="center" wrapText="1"/>
    </xf>
    <xf numFmtId="0" fontId="55" fillId="0" borderId="7" xfId="0" applyFont="1" applyFill="1" applyBorder="1" applyAlignment="1">
      <alignment vertical="center" wrapText="1"/>
    </xf>
    <xf numFmtId="0" fontId="55" fillId="0" borderId="6" xfId="0" applyFont="1" applyFill="1" applyBorder="1" applyAlignment="1">
      <alignment vertical="center" wrapText="1"/>
    </xf>
    <xf numFmtId="0" fontId="55" fillId="0" borderId="25" xfId="0" applyFont="1" applyFill="1" applyBorder="1" applyAlignment="1">
      <alignment horizontal="left" vertical="center" wrapText="1"/>
    </xf>
    <xf numFmtId="0" fontId="60" fillId="0" borderId="25" xfId="0" applyFont="1" applyFill="1" applyBorder="1" applyAlignment="1">
      <alignment horizontal="center" vertical="center"/>
    </xf>
    <xf numFmtId="0" fontId="60" fillId="0" borderId="42" xfId="0" applyFont="1" applyFill="1" applyBorder="1" applyAlignment="1">
      <alignment horizontal="center" vertical="center"/>
    </xf>
    <xf numFmtId="0" fontId="60" fillId="0" borderId="43" xfId="0" applyFont="1" applyFill="1" applyBorder="1" applyAlignment="1">
      <alignment horizontal="center" vertical="center"/>
    </xf>
    <xf numFmtId="0" fontId="60" fillId="0" borderId="25" xfId="0" applyFont="1" applyFill="1" applyBorder="1" applyAlignment="1">
      <alignment horizontal="left" vertical="center" wrapText="1"/>
    </xf>
    <xf numFmtId="0" fontId="55" fillId="0" borderId="7" xfId="0" applyFont="1" applyFill="1" applyBorder="1" applyAlignment="1">
      <alignment horizontal="center" vertical="center" wrapText="1"/>
    </xf>
    <xf numFmtId="0" fontId="55" fillId="0" borderId="4" xfId="0" applyFont="1" applyFill="1" applyBorder="1" applyAlignment="1">
      <alignment vertical="center" wrapText="1"/>
    </xf>
    <xf numFmtId="0" fontId="55" fillId="0" borderId="42" xfId="0" applyFont="1" applyFill="1" applyBorder="1" applyAlignment="1">
      <alignment horizontal="center" vertical="center"/>
    </xf>
    <xf numFmtId="0" fontId="55" fillId="0" borderId="43" xfId="0" applyFont="1" applyFill="1" applyBorder="1" applyAlignment="1">
      <alignment horizontal="center" vertical="center"/>
    </xf>
    <xf numFmtId="0" fontId="55" fillId="0" borderId="77" xfId="0" applyFont="1" applyFill="1" applyBorder="1" applyAlignment="1">
      <alignment horizontal="left" vertical="center"/>
    </xf>
    <xf numFmtId="0" fontId="55" fillId="0" borderId="78" xfId="0" applyFont="1" applyFill="1" applyBorder="1" applyAlignment="1">
      <alignment horizontal="left" vertical="center"/>
    </xf>
    <xf numFmtId="0" fontId="55" fillId="0" borderId="76" xfId="0" applyFont="1" applyFill="1" applyBorder="1" applyAlignment="1">
      <alignment horizontal="left" vertical="center"/>
    </xf>
    <xf numFmtId="0" fontId="55" fillId="0" borderId="21" xfId="0" applyFont="1" applyFill="1" applyBorder="1" applyAlignment="1">
      <alignment horizontal="left" vertical="center"/>
    </xf>
    <xf numFmtId="0" fontId="55" fillId="0" borderId="25" xfId="0" applyFont="1" applyFill="1" applyBorder="1" applyAlignment="1">
      <alignment horizontal="center" vertical="center"/>
    </xf>
    <xf numFmtId="0" fontId="55" fillId="0" borderId="47" xfId="0" applyFont="1" applyFill="1" applyBorder="1" applyAlignment="1">
      <alignment horizontal="left" vertical="center" wrapText="1"/>
    </xf>
    <xf numFmtId="0" fontId="56" fillId="0" borderId="42" xfId="0" applyFont="1" applyFill="1" applyBorder="1" applyAlignment="1">
      <alignment horizontal="left" vertical="center" wrapText="1"/>
    </xf>
    <xf numFmtId="0" fontId="56" fillId="0" borderId="3" xfId="0" applyFont="1" applyFill="1" applyBorder="1" applyAlignment="1">
      <alignment horizontal="left" vertical="center" wrapText="1"/>
    </xf>
    <xf numFmtId="0" fontId="62" fillId="0" borderId="0" xfId="0" applyFont="1" applyFill="1" applyBorder="1" applyAlignment="1">
      <alignment horizontal="center" vertical="center"/>
    </xf>
    <xf numFmtId="0" fontId="62" fillId="0" borderId="0" xfId="0" applyFont="1" applyFill="1" applyBorder="1" applyAlignment="1">
      <alignment horizontal="left" vertical="center"/>
    </xf>
    <xf numFmtId="0" fontId="64" fillId="0" borderId="0" xfId="0" applyFont="1" applyFill="1" applyBorder="1" applyAlignment="1">
      <alignment horizontal="center" vertical="center"/>
    </xf>
    <xf numFmtId="0" fontId="55" fillId="0" borderId="73" xfId="0" applyFont="1" applyFill="1" applyBorder="1" applyAlignment="1">
      <alignment horizontal="center" vertical="center" wrapText="1"/>
    </xf>
    <xf numFmtId="0" fontId="55" fillId="0" borderId="74" xfId="0" applyFont="1" applyFill="1" applyBorder="1" applyAlignment="1">
      <alignment horizontal="center" vertical="center" wrapText="1"/>
    </xf>
    <xf numFmtId="0" fontId="55" fillId="0" borderId="19" xfId="0" applyFont="1" applyFill="1" applyBorder="1" applyAlignment="1">
      <alignment horizontal="center" vertical="center" wrapText="1"/>
    </xf>
    <xf numFmtId="0" fontId="55" fillId="0" borderId="0" xfId="0" applyFont="1" applyFill="1" applyBorder="1" applyAlignment="1">
      <alignment vertical="center"/>
    </xf>
    <xf numFmtId="0" fontId="55" fillId="0" borderId="40" xfId="0" applyFont="1" applyFill="1" applyBorder="1" applyAlignment="1">
      <alignment horizontal="left" vertical="center" wrapText="1"/>
    </xf>
    <xf numFmtId="0" fontId="55" fillId="0" borderId="25" xfId="0" applyFont="1" applyFill="1" applyBorder="1" applyAlignment="1">
      <alignment horizontal="center" vertical="center" wrapText="1"/>
    </xf>
    <xf numFmtId="0" fontId="55" fillId="0" borderId="75" xfId="0" applyFont="1" applyFill="1" applyBorder="1" applyAlignment="1">
      <alignment horizontal="left" vertical="center"/>
    </xf>
    <xf numFmtId="0" fontId="55" fillId="0" borderId="42" xfId="0" applyFont="1" applyFill="1" applyBorder="1" applyAlignment="1">
      <alignment horizontal="left" vertical="center" wrapText="1"/>
    </xf>
    <xf numFmtId="0" fontId="55" fillId="0" borderId="3" xfId="0" applyFont="1" applyFill="1" applyBorder="1" applyAlignment="1">
      <alignment horizontal="left" vertical="center" wrapText="1"/>
    </xf>
    <xf numFmtId="0" fontId="55" fillId="0" borderId="43" xfId="0" applyFont="1" applyFill="1" applyBorder="1" applyAlignment="1">
      <alignment horizontal="left" vertical="center" wrapText="1"/>
    </xf>
    <xf numFmtId="0" fontId="55" fillId="0" borderId="12" xfId="0" applyFont="1" applyFill="1" applyBorder="1" applyAlignment="1">
      <alignment horizontal="left" vertical="center" wrapText="1"/>
    </xf>
    <xf numFmtId="0" fontId="55" fillId="0" borderId="6" xfId="0" applyFont="1" applyFill="1" applyBorder="1" applyAlignment="1">
      <alignment horizontal="left" vertical="center" wrapText="1"/>
    </xf>
    <xf numFmtId="0" fontId="55" fillId="0" borderId="2" xfId="0" applyFont="1" applyFill="1" applyBorder="1" applyAlignment="1">
      <alignment vertical="center" wrapText="1"/>
    </xf>
    <xf numFmtId="0" fontId="55" fillId="0" borderId="41" xfId="0" applyFont="1" applyFill="1" applyBorder="1" applyAlignment="1">
      <alignment vertical="center" wrapText="1"/>
    </xf>
    <xf numFmtId="0" fontId="55" fillId="0" borderId="42" xfId="0" applyFont="1" applyFill="1" applyBorder="1" applyAlignment="1">
      <alignment vertical="center" wrapText="1"/>
    </xf>
    <xf numFmtId="0" fontId="55" fillId="0" borderId="3" xfId="0" applyFont="1" applyFill="1" applyBorder="1" applyAlignment="1">
      <alignment vertical="center" wrapText="1"/>
    </xf>
    <xf numFmtId="0" fontId="55" fillId="0" borderId="12" xfId="0" applyFont="1" applyFill="1" applyBorder="1" applyAlignment="1">
      <alignment horizontal="left" vertical="center"/>
    </xf>
    <xf numFmtId="0" fontId="55" fillId="0" borderId="7" xfId="0" applyFont="1" applyFill="1" applyBorder="1" applyAlignment="1">
      <alignment horizontal="left" vertical="center"/>
    </xf>
    <xf numFmtId="0" fontId="55" fillId="0" borderId="6" xfId="0" applyFont="1" applyFill="1" applyBorder="1" applyAlignment="1">
      <alignment horizontal="left" vertical="center"/>
    </xf>
    <xf numFmtId="0" fontId="55" fillId="0" borderId="7" xfId="0" applyFont="1" applyFill="1" applyBorder="1" applyAlignment="1">
      <alignment vertical="center"/>
    </xf>
    <xf numFmtId="0" fontId="61" fillId="0" borderId="0" xfId="0" applyFont="1" applyFill="1" applyBorder="1" applyAlignment="1">
      <alignment horizontal="left" vertical="center"/>
    </xf>
    <xf numFmtId="0" fontId="55" fillId="0" borderId="42"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43" xfId="0" applyFont="1" applyBorder="1" applyAlignment="1">
      <alignment horizontal="center" vertical="center" wrapText="1"/>
    </xf>
    <xf numFmtId="0" fontId="61" fillId="0" borderId="0" xfId="0" applyFont="1" applyFill="1" applyBorder="1" applyAlignment="1">
      <alignment horizontal="left" vertical="top" wrapText="1"/>
    </xf>
    <xf numFmtId="0" fontId="60" fillId="0" borderId="25" xfId="0" applyFont="1" applyBorder="1" applyAlignment="1">
      <alignment horizontal="left" vertical="center" wrapText="1"/>
    </xf>
    <xf numFmtId="0" fontId="55" fillId="0" borderId="25" xfId="0" applyFont="1" applyFill="1" applyBorder="1" applyAlignment="1">
      <alignment vertical="center" wrapText="1"/>
    </xf>
    <xf numFmtId="0" fontId="55" fillId="0" borderId="5" xfId="0" applyFont="1" applyFill="1" applyBorder="1" applyAlignment="1">
      <alignment vertical="center"/>
    </xf>
    <xf numFmtId="0" fontId="56" fillId="0" borderId="42" xfId="0" applyFont="1" applyFill="1" applyBorder="1" applyAlignment="1">
      <alignment horizontal="center" vertical="center"/>
    </xf>
    <xf numFmtId="0" fontId="56" fillId="0" borderId="3" xfId="0" applyFont="1" applyFill="1" applyBorder="1" applyAlignment="1">
      <alignment horizontal="center" vertical="center"/>
    </xf>
    <xf numFmtId="0" fontId="56" fillId="0" borderId="43" xfId="0" applyFont="1" applyFill="1" applyBorder="1" applyAlignment="1">
      <alignment horizontal="center" vertical="center"/>
    </xf>
    <xf numFmtId="0" fontId="60" fillId="0" borderId="7" xfId="0" applyFont="1" applyBorder="1" applyAlignment="1">
      <alignment horizontal="center" vertical="center"/>
    </xf>
    <xf numFmtId="0" fontId="60" fillId="0" borderId="47" xfId="0" applyFont="1" applyBorder="1" applyAlignment="1">
      <alignment vertical="center" wrapText="1"/>
    </xf>
    <xf numFmtId="0" fontId="60" fillId="0" borderId="12" xfId="0" applyFont="1" applyBorder="1" applyAlignment="1">
      <alignment vertical="center" wrapText="1"/>
    </xf>
    <xf numFmtId="0" fontId="60" fillId="0" borderId="7" xfId="0" applyFont="1" applyBorder="1" applyAlignment="1">
      <alignment vertical="center" wrapText="1"/>
    </xf>
    <xf numFmtId="0" fontId="60" fillId="0" borderId="6" xfId="0" applyFont="1" applyBorder="1" applyAlignment="1">
      <alignment vertical="center" wrapText="1"/>
    </xf>
    <xf numFmtId="0" fontId="55" fillId="0" borderId="0" xfId="0" applyFont="1" applyFill="1" applyBorder="1" applyAlignment="1">
      <alignment vertical="center" wrapText="1"/>
    </xf>
    <xf numFmtId="0" fontId="55" fillId="0" borderId="5" xfId="0" applyFont="1" applyFill="1" applyBorder="1" applyAlignment="1">
      <alignment vertical="center" wrapText="1"/>
    </xf>
    <xf numFmtId="0" fontId="76" fillId="0" borderId="0" xfId="0" applyFont="1" applyFill="1" applyBorder="1" applyAlignment="1">
      <alignment horizontal="left" vertical="top" wrapText="1"/>
    </xf>
    <xf numFmtId="0" fontId="67" fillId="0" borderId="0" xfId="0" applyFont="1" applyFill="1" applyBorder="1" applyAlignment="1">
      <alignment horizontal="left" vertical="top"/>
    </xf>
    <xf numFmtId="0" fontId="60" fillId="0" borderId="25" xfId="0" applyFont="1" applyBorder="1" applyAlignment="1">
      <alignment horizontal="center" vertical="center"/>
    </xf>
    <xf numFmtId="0" fontId="60" fillId="0" borderId="12" xfId="0" applyFont="1" applyFill="1" applyBorder="1" applyAlignment="1">
      <alignment vertical="center"/>
    </xf>
    <xf numFmtId="0" fontId="60" fillId="0" borderId="7" xfId="0" applyFont="1" applyFill="1" applyBorder="1" applyAlignment="1">
      <alignment vertical="center"/>
    </xf>
    <xf numFmtId="0" fontId="60" fillId="0" borderId="6" xfId="0" applyFont="1" applyFill="1" applyBorder="1" applyAlignment="1">
      <alignment vertical="center"/>
    </xf>
    <xf numFmtId="0" fontId="0" fillId="0" borderId="3" xfId="0" applyBorder="1" applyAlignment="1">
      <alignment horizontal="left" vertical="center" wrapText="1"/>
    </xf>
    <xf numFmtId="0" fontId="0" fillId="0" borderId="43" xfId="0" applyBorder="1" applyAlignment="1">
      <alignment horizontal="left" vertical="center" wrapText="1"/>
    </xf>
    <xf numFmtId="0" fontId="61" fillId="0" borderId="2" xfId="0" applyFont="1" applyBorder="1" applyAlignment="1">
      <alignment horizontal="left" vertical="center" wrapText="1"/>
    </xf>
    <xf numFmtId="0" fontId="60" fillId="0" borderId="42" xfId="0" applyFont="1" applyBorder="1" applyAlignment="1">
      <alignment horizontal="left" vertical="center" wrapText="1"/>
    </xf>
    <xf numFmtId="0" fontId="60" fillId="0" borderId="3" xfId="0" applyFont="1" applyBorder="1" applyAlignment="1">
      <alignment horizontal="left" vertical="center" wrapText="1"/>
    </xf>
    <xf numFmtId="0" fontId="60" fillId="0" borderId="43" xfId="0" applyFont="1" applyBorder="1" applyAlignment="1">
      <alignment horizontal="left" vertical="center" wrapText="1"/>
    </xf>
    <xf numFmtId="0" fontId="75" fillId="0" borderId="2" xfId="0" applyFont="1" applyBorder="1" applyAlignment="1">
      <alignment horizontal="left" vertical="center" wrapText="1"/>
    </xf>
    <xf numFmtId="0" fontId="60" fillId="0" borderId="42" xfId="0" applyFont="1" applyBorder="1" applyAlignment="1">
      <alignment horizontal="center" vertical="center"/>
    </xf>
    <xf numFmtId="0" fontId="60" fillId="0" borderId="43" xfId="0" applyFont="1" applyBorder="1" applyAlignment="1">
      <alignment horizontal="center" vertical="center"/>
    </xf>
    <xf numFmtId="0" fontId="60" fillId="33" borderId="25" xfId="0" applyFont="1" applyFill="1" applyBorder="1" applyAlignment="1">
      <alignment horizontal="left" vertical="center" wrapText="1"/>
    </xf>
    <xf numFmtId="0" fontId="55" fillId="0" borderId="1" xfId="0" applyFont="1" applyBorder="1" applyAlignment="1">
      <alignment vertical="top"/>
    </xf>
    <xf numFmtId="0" fontId="55" fillId="0" borderId="2" xfId="0" applyFont="1" applyBorder="1" applyAlignment="1">
      <alignment vertical="top"/>
    </xf>
    <xf numFmtId="0" fontId="55" fillId="0" borderId="41" xfId="0" applyFont="1" applyBorder="1" applyAlignment="1">
      <alignment vertical="top"/>
    </xf>
    <xf numFmtId="0" fontId="55" fillId="0" borderId="40" xfId="0" applyFont="1" applyBorder="1" applyAlignment="1">
      <alignment vertical="top"/>
    </xf>
    <xf numFmtId="0" fontId="55" fillId="0" borderId="0" xfId="0" applyFont="1" applyBorder="1" applyAlignment="1">
      <alignment vertical="top"/>
    </xf>
    <xf numFmtId="0" fontId="55" fillId="0" borderId="5" xfId="0" applyFont="1" applyBorder="1" applyAlignment="1">
      <alignment vertical="top"/>
    </xf>
    <xf numFmtId="0" fontId="55" fillId="0" borderId="12" xfId="0" applyFont="1" applyBorder="1" applyAlignment="1">
      <alignment vertical="top"/>
    </xf>
    <xf numFmtId="0" fontId="55" fillId="0" borderId="7" xfId="0" applyFont="1" applyBorder="1" applyAlignment="1">
      <alignment vertical="top"/>
    </xf>
    <xf numFmtId="0" fontId="55" fillId="0" borderId="6" xfId="0" applyFont="1" applyBorder="1" applyAlignment="1">
      <alignment vertical="top"/>
    </xf>
    <xf numFmtId="0" fontId="55" fillId="0" borderId="79" xfId="0" applyNumberFormat="1" applyFont="1" applyFill="1" applyBorder="1" applyAlignment="1">
      <alignment horizontal="left" vertical="center"/>
    </xf>
    <xf numFmtId="0" fontId="55" fillId="0" borderId="80" xfId="0" applyNumberFormat="1" applyFont="1" applyFill="1" applyBorder="1" applyAlignment="1">
      <alignment horizontal="left" vertical="center"/>
    </xf>
    <xf numFmtId="0" fontId="62" fillId="0" borderId="0" xfId="0" applyFont="1" applyAlignment="1">
      <alignment horizontal="center" vertical="center"/>
    </xf>
    <xf numFmtId="0" fontId="62" fillId="0" borderId="0" xfId="0" applyFont="1" applyAlignment="1">
      <alignment horizontal="left" vertical="center"/>
    </xf>
    <xf numFmtId="0" fontId="55" fillId="0" borderId="79" xfId="0" applyNumberFormat="1" applyFont="1" applyFill="1" applyBorder="1" applyAlignment="1">
      <alignment horizontal="left" vertical="center" wrapText="1"/>
    </xf>
    <xf numFmtId="0" fontId="55" fillId="0" borderId="80" xfId="0" applyNumberFormat="1" applyFont="1" applyFill="1" applyBorder="1" applyAlignment="1">
      <alignment horizontal="left" vertical="center" wrapText="1"/>
    </xf>
    <xf numFmtId="0" fontId="55" fillId="0" borderId="0" xfId="0" applyNumberFormat="1" applyFont="1" applyFill="1" applyBorder="1" applyAlignment="1">
      <alignment horizontal="left" vertical="center"/>
    </xf>
    <xf numFmtId="0" fontId="55" fillId="0" borderId="5" xfId="0" applyNumberFormat="1" applyFont="1" applyFill="1" applyBorder="1" applyAlignment="1">
      <alignment horizontal="left" vertical="center"/>
    </xf>
    <xf numFmtId="0" fontId="60" fillId="0" borderId="79" xfId="0" applyNumberFormat="1" applyFont="1" applyFill="1" applyBorder="1" applyAlignment="1">
      <alignment horizontal="left" vertical="center"/>
    </xf>
    <xf numFmtId="0" fontId="60" fillId="0" borderId="80" xfId="0" applyNumberFormat="1" applyFont="1" applyFill="1" applyBorder="1" applyAlignment="1">
      <alignment horizontal="left" vertical="center"/>
    </xf>
    <xf numFmtId="0" fontId="60" fillId="0" borderId="74" xfId="0" applyNumberFormat="1" applyFont="1" applyFill="1" applyBorder="1" applyAlignment="1">
      <alignment horizontal="left" vertical="center"/>
    </xf>
    <xf numFmtId="0" fontId="60" fillId="0" borderId="19" xfId="0" applyNumberFormat="1" applyFont="1" applyFill="1" applyBorder="1" applyAlignment="1">
      <alignment horizontal="left" vertical="center"/>
    </xf>
    <xf numFmtId="0" fontId="60" fillId="0" borderId="76" xfId="0" applyNumberFormat="1" applyFont="1" applyFill="1" applyBorder="1" applyAlignment="1">
      <alignment horizontal="left" vertical="center"/>
    </xf>
    <xf numFmtId="0" fontId="60" fillId="0" borderId="21" xfId="0" applyNumberFormat="1" applyFont="1" applyFill="1" applyBorder="1" applyAlignment="1">
      <alignment horizontal="left" vertical="center"/>
    </xf>
    <xf numFmtId="0" fontId="55" fillId="0" borderId="25" xfId="0" applyNumberFormat="1" applyFont="1" applyBorder="1" applyAlignment="1">
      <alignment horizontal="center" vertical="center"/>
    </xf>
    <xf numFmtId="0" fontId="75" fillId="0" borderId="0" xfId="0" applyFont="1" applyAlignment="1">
      <alignment horizontal="left" vertical="center" wrapText="1"/>
    </xf>
    <xf numFmtId="0" fontId="60" fillId="0" borderId="42" xfId="0" applyNumberFormat="1" applyFont="1" applyBorder="1" applyAlignment="1">
      <alignment horizontal="left" vertical="center"/>
    </xf>
    <xf numFmtId="0" fontId="60" fillId="0" borderId="3" xfId="0" applyNumberFormat="1" applyFont="1" applyBorder="1" applyAlignment="1">
      <alignment horizontal="left" vertical="center"/>
    </xf>
    <xf numFmtId="0" fontId="60" fillId="0" borderId="43" xfId="0" applyNumberFormat="1" applyFont="1" applyBorder="1" applyAlignment="1">
      <alignment horizontal="left" vertical="center"/>
    </xf>
    <xf numFmtId="0" fontId="60" fillId="0" borderId="42" xfId="0" applyNumberFormat="1" applyFont="1" applyBorder="1" applyAlignment="1">
      <alignment horizontal="left" vertical="center" wrapText="1"/>
    </xf>
    <xf numFmtId="0" fontId="60" fillId="0" borderId="3" xfId="0" applyNumberFormat="1" applyFont="1" applyBorder="1" applyAlignment="1">
      <alignment horizontal="left" vertical="center" wrapText="1"/>
    </xf>
    <xf numFmtId="0" fontId="60" fillId="0" borderId="43" xfId="0" applyNumberFormat="1" applyFont="1" applyBorder="1" applyAlignment="1">
      <alignment horizontal="left" vertical="center" wrapText="1"/>
    </xf>
    <xf numFmtId="0" fontId="55" fillId="33" borderId="42" xfId="0" applyFont="1" applyFill="1" applyBorder="1" applyAlignment="1">
      <alignment horizontal="left" vertical="center" wrapText="1"/>
    </xf>
    <xf numFmtId="0" fontId="55" fillId="33" borderId="3" xfId="0" applyFont="1" applyFill="1" applyBorder="1" applyAlignment="1">
      <alignment horizontal="left" vertical="center" wrapText="1"/>
    </xf>
    <xf numFmtId="0" fontId="55" fillId="33" borderId="43" xfId="0" applyFont="1" applyFill="1" applyBorder="1" applyAlignment="1">
      <alignment horizontal="left" vertical="center" wrapText="1"/>
    </xf>
    <xf numFmtId="0" fontId="60" fillId="0" borderId="79" xfId="0" applyNumberFormat="1" applyFont="1" applyFill="1" applyBorder="1" applyAlignment="1">
      <alignment horizontal="left" vertical="center" wrapText="1"/>
    </xf>
    <xf numFmtId="0" fontId="60" fillId="0" borderId="80" xfId="0" applyNumberFormat="1" applyFont="1" applyFill="1" applyBorder="1" applyAlignment="1">
      <alignment horizontal="left" vertical="center" wrapText="1"/>
    </xf>
    <xf numFmtId="0" fontId="60" fillId="0" borderId="0" xfId="0" applyNumberFormat="1" applyFont="1" applyFill="1" applyBorder="1" applyAlignment="1">
      <alignment horizontal="left" vertical="center"/>
    </xf>
    <xf numFmtId="0" fontId="60" fillId="0" borderId="5" xfId="0" applyNumberFormat="1" applyFont="1" applyFill="1" applyBorder="1" applyAlignment="1">
      <alignment horizontal="left" vertical="center"/>
    </xf>
    <xf numFmtId="0" fontId="55" fillId="0" borderId="42" xfId="0" applyNumberFormat="1" applyFont="1" applyBorder="1" applyAlignment="1">
      <alignment horizontal="left" vertical="center"/>
    </xf>
    <xf numFmtId="0" fontId="55" fillId="0" borderId="3" xfId="0" applyNumberFormat="1" applyFont="1" applyBorder="1" applyAlignment="1">
      <alignment horizontal="left" vertical="center"/>
    </xf>
    <xf numFmtId="0" fontId="55" fillId="0" borderId="43" xfId="0" applyNumberFormat="1" applyFont="1" applyBorder="1" applyAlignment="1">
      <alignment horizontal="left" vertical="center"/>
    </xf>
    <xf numFmtId="0" fontId="55" fillId="0" borderId="76" xfId="0" applyNumberFormat="1" applyFont="1" applyBorder="1" applyAlignment="1">
      <alignment horizontal="left" vertical="center" wrapText="1"/>
    </xf>
    <xf numFmtId="0" fontId="55" fillId="0" borderId="21" xfId="0" applyNumberFormat="1" applyFont="1" applyBorder="1" applyAlignment="1">
      <alignment horizontal="left" vertical="center" wrapText="1"/>
    </xf>
    <xf numFmtId="0" fontId="55" fillId="0" borderId="20" xfId="0" applyFont="1" applyBorder="1" applyAlignment="1">
      <alignment horizontal="left" vertical="center" wrapText="1"/>
    </xf>
    <xf numFmtId="0" fontId="55" fillId="0" borderId="7" xfId="0" applyNumberFormat="1" applyFont="1" applyBorder="1" applyAlignment="1">
      <alignment horizontal="left" vertical="center"/>
    </xf>
    <xf numFmtId="0" fontId="55" fillId="0" borderId="6" xfId="0" applyNumberFormat="1" applyFont="1" applyBorder="1" applyAlignment="1">
      <alignment horizontal="left" vertical="center"/>
    </xf>
    <xf numFmtId="0" fontId="55" fillId="0" borderId="4" xfId="0" applyFont="1" applyBorder="1" applyAlignment="1">
      <alignment horizontal="left" vertical="center" wrapText="1"/>
    </xf>
    <xf numFmtId="0" fontId="60" fillId="0" borderId="76" xfId="0" applyNumberFormat="1" applyFont="1" applyBorder="1" applyAlignment="1">
      <alignment horizontal="left" vertical="center" wrapText="1"/>
    </xf>
    <xf numFmtId="0" fontId="60" fillId="0" borderId="21" xfId="0" applyNumberFormat="1" applyFont="1" applyBorder="1" applyAlignment="1">
      <alignment horizontal="left" vertical="center" wrapText="1"/>
    </xf>
    <xf numFmtId="0" fontId="60" fillId="0" borderId="20" xfId="0" applyFont="1" applyBorder="1" applyAlignment="1">
      <alignment horizontal="left" vertical="center" wrapText="1"/>
    </xf>
    <xf numFmtId="0" fontId="60" fillId="0" borderId="7" xfId="0" applyNumberFormat="1" applyFont="1" applyBorder="1" applyAlignment="1">
      <alignment horizontal="left" vertical="center" wrapText="1"/>
    </xf>
    <xf numFmtId="0" fontId="60" fillId="0" borderId="6" xfId="0" applyNumberFormat="1" applyFont="1" applyBorder="1" applyAlignment="1">
      <alignment horizontal="left" vertical="center" wrapText="1"/>
    </xf>
    <xf numFmtId="0" fontId="60" fillId="0" borderId="4" xfId="0" applyFont="1" applyBorder="1" applyAlignment="1">
      <alignment horizontal="left" vertical="center" wrapText="1"/>
    </xf>
    <xf numFmtId="0" fontId="55" fillId="0" borderId="156" xfId="0" applyFont="1" applyBorder="1" applyAlignment="1">
      <alignment horizontal="left" vertical="center" wrapText="1"/>
    </xf>
    <xf numFmtId="0" fontId="31" fillId="0" borderId="129" xfId="0" applyFont="1" applyBorder="1" applyAlignment="1">
      <alignment horizontal="center" vertical="center"/>
    </xf>
    <xf numFmtId="0" fontId="31" fillId="0" borderId="130" xfId="0" applyFont="1" applyBorder="1" applyAlignment="1">
      <alignment horizontal="center" vertical="center"/>
    </xf>
    <xf numFmtId="0" fontId="31" fillId="0" borderId="131" xfId="0" applyFont="1" applyBorder="1" applyAlignment="1">
      <alignment horizontal="center" vertical="center"/>
    </xf>
    <xf numFmtId="177" fontId="31" fillId="0" borderId="134" xfId="0" applyNumberFormat="1" applyFont="1" applyBorder="1" applyAlignment="1">
      <alignment horizontal="center" vertical="center" shrinkToFit="1"/>
    </xf>
    <xf numFmtId="177" fontId="31" fillId="0" borderId="135" xfId="0" applyNumberFormat="1" applyFont="1" applyBorder="1" applyAlignment="1">
      <alignment horizontal="center" vertical="center" shrinkToFit="1"/>
    </xf>
    <xf numFmtId="177" fontId="31" fillId="0" borderId="139" xfId="0" applyNumberFormat="1" applyFont="1" applyBorder="1" applyAlignment="1">
      <alignment horizontal="center" vertical="center" shrinkToFit="1"/>
    </xf>
    <xf numFmtId="177" fontId="31" fillId="0" borderId="140" xfId="0" applyNumberFormat="1" applyFont="1" applyBorder="1" applyAlignment="1">
      <alignment horizontal="center" vertical="center" shrinkToFit="1"/>
    </xf>
    <xf numFmtId="177" fontId="31" fillId="0" borderId="143" xfId="0" applyNumberFormat="1" applyFont="1" applyBorder="1" applyAlignment="1">
      <alignment horizontal="center" vertical="center" shrinkToFit="1"/>
    </xf>
    <xf numFmtId="177" fontId="31" fillId="0" borderId="144" xfId="0" applyNumberFormat="1" applyFont="1" applyBorder="1" applyAlignment="1">
      <alignment horizontal="center" vertical="center" shrinkToFit="1"/>
    </xf>
    <xf numFmtId="0" fontId="32" fillId="0" borderId="136" xfId="0" applyFont="1" applyBorder="1" applyAlignment="1">
      <alignment horizontal="center" vertical="center" wrapText="1"/>
    </xf>
    <xf numFmtId="0" fontId="32" fillId="0" borderId="135" xfId="0" applyFont="1" applyBorder="1" applyAlignment="1">
      <alignment horizontal="center" vertical="center" wrapText="1"/>
    </xf>
    <xf numFmtId="0" fontId="32" fillId="0" borderId="137" xfId="0" applyFont="1" applyBorder="1" applyAlignment="1">
      <alignment horizontal="center" vertical="center" wrapText="1"/>
    </xf>
    <xf numFmtId="0" fontId="32" fillId="0" borderId="141" xfId="0" applyFont="1" applyBorder="1" applyAlignment="1">
      <alignment horizontal="center" vertical="center" wrapText="1"/>
    </xf>
    <xf numFmtId="0" fontId="32" fillId="0" borderId="140" xfId="0" applyFont="1" applyBorder="1" applyAlignment="1">
      <alignment horizontal="center" vertical="center" wrapText="1"/>
    </xf>
    <xf numFmtId="0" fontId="32" fillId="0" borderId="142" xfId="0" applyFont="1" applyBorder="1" applyAlignment="1">
      <alignment horizontal="center" vertical="center" wrapText="1"/>
    </xf>
    <xf numFmtId="0" fontId="32" fillId="0" borderId="151" xfId="0" applyFont="1" applyBorder="1" applyAlignment="1">
      <alignment horizontal="center" vertical="center" wrapText="1"/>
    </xf>
    <xf numFmtId="0" fontId="32" fillId="0" borderId="152" xfId="0" applyFont="1" applyBorder="1" applyAlignment="1">
      <alignment horizontal="center" vertical="center" wrapText="1"/>
    </xf>
    <xf numFmtId="0" fontId="32" fillId="0" borderId="153" xfId="0" applyFont="1" applyBorder="1" applyAlignment="1">
      <alignment horizontal="center" vertical="center" wrapText="1"/>
    </xf>
    <xf numFmtId="0" fontId="31" fillId="0" borderId="18" xfId="0" applyFont="1" applyBorder="1" applyAlignment="1">
      <alignment horizontal="center" vertical="center"/>
    </xf>
    <xf numFmtId="0" fontId="31" fillId="0" borderId="16" xfId="0" applyFont="1" applyBorder="1" applyAlignment="1">
      <alignment horizontal="center" vertical="center"/>
    </xf>
    <xf numFmtId="0" fontId="31" fillId="0" borderId="17" xfId="0" applyFont="1" applyBorder="1" applyAlignment="1">
      <alignment horizontal="center" vertical="center"/>
    </xf>
    <xf numFmtId="177" fontId="31" fillId="0" borderId="18" xfId="0" applyNumberFormat="1" applyFont="1" applyBorder="1" applyAlignment="1">
      <alignment horizontal="center" vertical="center"/>
    </xf>
    <xf numFmtId="177" fontId="31" fillId="0" borderId="145" xfId="42" applyNumberFormat="1" applyFont="1" applyBorder="1" applyAlignment="1">
      <alignment horizontal="right" vertical="center" shrinkToFit="1"/>
    </xf>
    <xf numFmtId="177" fontId="31" fillId="0" borderId="3" xfId="42" applyNumberFormat="1" applyFont="1" applyBorder="1" applyAlignment="1">
      <alignment horizontal="right" vertical="center" shrinkToFit="1"/>
    </xf>
    <xf numFmtId="177" fontId="31" fillId="0" borderId="146" xfId="0" applyNumberFormat="1" applyFont="1" applyBorder="1" applyAlignment="1">
      <alignment horizontal="center" vertical="center"/>
    </xf>
    <xf numFmtId="0" fontId="31" fillId="0" borderId="147" xfId="0" applyFont="1" applyBorder="1" applyAlignment="1">
      <alignment horizontal="center" vertical="center"/>
    </xf>
    <xf numFmtId="0" fontId="31" fillId="0" borderId="148" xfId="0" applyFont="1" applyBorder="1" applyAlignment="1">
      <alignment horizontal="center" vertical="center"/>
    </xf>
    <xf numFmtId="177" fontId="31" fillId="0" borderId="106" xfId="42" applyNumberFormat="1" applyFont="1" applyBorder="1" applyAlignment="1">
      <alignment horizontal="right" vertical="center" shrinkToFit="1"/>
    </xf>
    <xf numFmtId="177" fontId="31" fillId="0" borderId="38" xfId="42" applyNumberFormat="1" applyFont="1" applyBorder="1" applyAlignment="1">
      <alignment horizontal="right" vertical="center" shrinkToFit="1"/>
    </xf>
    <xf numFmtId="177" fontId="27" fillId="0" borderId="127" xfId="0" applyNumberFormat="1" applyFont="1" applyBorder="1" applyAlignment="1">
      <alignment horizontal="center" vertical="center" wrapText="1"/>
    </xf>
    <xf numFmtId="177" fontId="27" fillId="0" borderId="126" xfId="0" applyNumberFormat="1" applyFont="1" applyBorder="1" applyAlignment="1">
      <alignment horizontal="center" vertical="center" wrapText="1"/>
    </xf>
    <xf numFmtId="0" fontId="27" fillId="36" borderId="124" xfId="0" applyFont="1" applyFill="1" applyBorder="1" applyAlignment="1" applyProtection="1">
      <alignment horizontal="left" vertical="center" wrapText="1"/>
      <protection locked="0"/>
    </xf>
    <xf numFmtId="0" fontId="27" fillId="36" borderId="2" xfId="0" applyFont="1" applyFill="1" applyBorder="1" applyAlignment="1" applyProtection="1">
      <alignment horizontal="left" vertical="center" wrapText="1"/>
      <protection locked="0"/>
    </xf>
    <xf numFmtId="0" fontId="27" fillId="36" borderId="26" xfId="0" applyFont="1" applyFill="1" applyBorder="1" applyAlignment="1" applyProtection="1">
      <alignment horizontal="left" vertical="center" wrapText="1"/>
      <protection locked="0"/>
    </xf>
    <xf numFmtId="0" fontId="27" fillId="36" borderId="56" xfId="0" applyFont="1" applyFill="1" applyBorder="1" applyAlignment="1" applyProtection="1">
      <alignment horizontal="left" vertical="center" wrapText="1"/>
      <protection locked="0"/>
    </xf>
    <xf numFmtId="0" fontId="27" fillId="36" borderId="0" xfId="0" applyFont="1" applyFill="1" applyBorder="1" applyAlignment="1" applyProtection="1">
      <alignment horizontal="left" vertical="center" wrapText="1"/>
      <protection locked="0"/>
    </xf>
    <xf numFmtId="0" fontId="27" fillId="36" borderId="61" xfId="0" applyFont="1" applyFill="1" applyBorder="1" applyAlignment="1" applyProtection="1">
      <alignment horizontal="left" vertical="center" wrapText="1"/>
      <protection locked="0"/>
    </xf>
    <xf numFmtId="177" fontId="27" fillId="0" borderId="113" xfId="0" applyNumberFormat="1" applyFont="1" applyBorder="1" applyAlignment="1">
      <alignment horizontal="center" vertical="center" wrapText="1"/>
    </xf>
    <xf numFmtId="177" fontId="27" fillId="0" borderId="111" xfId="0" applyNumberFormat="1" applyFont="1" applyBorder="1" applyAlignment="1">
      <alignment horizontal="center" vertical="center" wrapText="1"/>
    </xf>
    <xf numFmtId="177" fontId="27" fillId="0" borderId="114" xfId="0" applyNumberFormat="1" applyFont="1" applyBorder="1" applyAlignment="1">
      <alignment horizontal="center" vertical="center" wrapText="1"/>
    </xf>
    <xf numFmtId="177" fontId="27" fillId="0" borderId="120" xfId="0" applyNumberFormat="1" applyFont="1" applyBorder="1" applyAlignment="1">
      <alignment horizontal="center" vertical="center" wrapText="1"/>
    </xf>
    <xf numFmtId="177" fontId="27" fillId="0" borderId="121" xfId="0" applyNumberFormat="1" applyFont="1" applyBorder="1" applyAlignment="1">
      <alignment horizontal="center" vertical="center" wrapText="1"/>
    </xf>
    <xf numFmtId="177" fontId="27" fillId="0" borderId="122" xfId="0" applyNumberFormat="1" applyFont="1" applyBorder="1" applyAlignment="1">
      <alignment horizontal="center" vertical="center" wrapText="1"/>
    </xf>
    <xf numFmtId="0" fontId="27" fillId="36" borderId="116" xfId="0" applyFont="1" applyFill="1" applyBorder="1" applyAlignment="1" applyProtection="1">
      <alignment horizontal="left" vertical="center" wrapText="1"/>
      <protection locked="0"/>
    </xf>
    <xf numFmtId="0" fontId="27" fillId="36" borderId="7" xfId="0" applyFont="1" applyFill="1" applyBorder="1" applyAlignment="1" applyProtection="1">
      <alignment horizontal="left" vertical="center" wrapText="1"/>
      <protection locked="0"/>
    </xf>
    <xf numFmtId="0" fontId="27" fillId="36" borderId="62" xfId="0" applyFont="1" applyFill="1" applyBorder="1" applyAlignment="1" applyProtection="1">
      <alignment horizontal="left" vertical="center" wrapText="1"/>
      <protection locked="0"/>
    </xf>
    <xf numFmtId="0" fontId="27" fillId="34" borderId="124" xfId="0" applyFont="1" applyFill="1" applyBorder="1" applyAlignment="1" applyProtection="1">
      <alignment horizontal="center" vertical="center" shrinkToFit="1"/>
      <protection locked="0"/>
    </xf>
    <xf numFmtId="0" fontId="27" fillId="34" borderId="2" xfId="0" applyFont="1" applyFill="1" applyBorder="1" applyAlignment="1" applyProtection="1">
      <alignment horizontal="center" vertical="center" shrinkToFit="1"/>
      <protection locked="0"/>
    </xf>
    <xf numFmtId="0" fontId="27" fillId="34" borderId="41" xfId="0" applyFont="1" applyFill="1" applyBorder="1" applyAlignment="1" applyProtection="1">
      <alignment horizontal="center" vertical="center" shrinkToFit="1"/>
      <protection locked="0"/>
    </xf>
    <xf numFmtId="0" fontId="27" fillId="34" borderId="56" xfId="0" applyFont="1" applyFill="1" applyBorder="1" applyAlignment="1" applyProtection="1">
      <alignment horizontal="center" vertical="center" shrinkToFit="1"/>
      <protection locked="0"/>
    </xf>
    <xf numFmtId="0" fontId="27" fillId="34" borderId="0" xfId="0" applyFont="1" applyFill="1" applyBorder="1" applyAlignment="1" applyProtection="1">
      <alignment horizontal="center" vertical="center" shrinkToFit="1"/>
      <protection locked="0"/>
    </xf>
    <xf numFmtId="0" fontId="27" fillId="34" borderId="5" xfId="0" applyFont="1" applyFill="1" applyBorder="1" applyAlignment="1" applyProtection="1">
      <alignment horizontal="center" vertical="center" shrinkToFit="1"/>
      <protection locked="0"/>
    </xf>
    <xf numFmtId="0" fontId="27" fillId="34" borderId="28" xfId="0" applyFont="1" applyFill="1" applyBorder="1" applyAlignment="1" applyProtection="1">
      <alignment horizontal="center" vertical="center" shrinkToFit="1"/>
      <protection locked="0"/>
    </xf>
    <xf numFmtId="0" fontId="27" fillId="34" borderId="38" xfId="0" applyFont="1" applyFill="1" applyBorder="1" applyAlignment="1" applyProtection="1">
      <alignment horizontal="center" vertical="center" shrinkToFit="1"/>
      <protection locked="0"/>
    </xf>
    <xf numFmtId="0" fontId="27" fillId="34" borderId="105" xfId="0" applyFont="1" applyFill="1" applyBorder="1" applyAlignment="1" applyProtection="1">
      <alignment horizontal="center" vertical="center" shrinkToFit="1"/>
      <protection locked="0"/>
    </xf>
    <xf numFmtId="0" fontId="27" fillId="34" borderId="15" xfId="0" applyFont="1" applyFill="1" applyBorder="1" applyAlignment="1" applyProtection="1">
      <alignment horizontal="center" vertical="center" wrapText="1"/>
      <protection locked="0"/>
    </xf>
    <xf numFmtId="0" fontId="27" fillId="35" borderId="15" xfId="0" applyFont="1" applyFill="1" applyBorder="1" applyAlignment="1" applyProtection="1">
      <alignment horizontal="center" vertical="center" wrapText="1"/>
      <protection locked="0"/>
    </xf>
    <xf numFmtId="0" fontId="27" fillId="35" borderId="83" xfId="0" applyFont="1" applyFill="1" applyBorder="1" applyAlignment="1" applyProtection="1">
      <alignment horizontal="center" vertical="center" wrapText="1"/>
      <protection locked="0"/>
    </xf>
    <xf numFmtId="0" fontId="27" fillId="34" borderId="1" xfId="0" applyFont="1" applyFill="1" applyBorder="1" applyAlignment="1" applyProtection="1">
      <alignment horizontal="center" vertical="center" wrapText="1"/>
      <protection locked="0"/>
    </xf>
    <xf numFmtId="0" fontId="27" fillId="34" borderId="2" xfId="0" applyFont="1" applyFill="1" applyBorder="1" applyAlignment="1" applyProtection="1">
      <alignment horizontal="center" vertical="center" wrapText="1"/>
      <protection locked="0"/>
    </xf>
    <xf numFmtId="0" fontId="27" fillId="34" borderId="41" xfId="0" applyFont="1" applyFill="1" applyBorder="1" applyAlignment="1" applyProtection="1">
      <alignment horizontal="center" vertical="center" wrapText="1"/>
      <protection locked="0"/>
    </xf>
    <xf numFmtId="0" fontId="27" fillId="34" borderId="40" xfId="0" applyFont="1" applyFill="1" applyBorder="1" applyAlignment="1" applyProtection="1">
      <alignment horizontal="center" vertical="center" wrapText="1"/>
      <protection locked="0"/>
    </xf>
    <xf numFmtId="0" fontId="27" fillId="34" borderId="0" xfId="0" applyFont="1" applyFill="1" applyBorder="1" applyAlignment="1" applyProtection="1">
      <alignment horizontal="center" vertical="center" wrapText="1"/>
      <protection locked="0"/>
    </xf>
    <xf numFmtId="0" fontId="27" fillId="34" borderId="5" xfId="0" applyFont="1" applyFill="1" applyBorder="1" applyAlignment="1" applyProtection="1">
      <alignment horizontal="center" vertical="center" wrapText="1"/>
      <protection locked="0"/>
    </xf>
    <xf numFmtId="0" fontId="27" fillId="34" borderId="60" xfId="0" applyFont="1" applyFill="1" applyBorder="1" applyAlignment="1" applyProtection="1">
      <alignment horizontal="center" vertical="center" wrapText="1"/>
      <protection locked="0"/>
    </xf>
    <xf numFmtId="0" fontId="27" fillId="34" borderId="38" xfId="0" applyFont="1" applyFill="1" applyBorder="1" applyAlignment="1" applyProtection="1">
      <alignment horizontal="center" vertical="center" wrapText="1"/>
      <protection locked="0"/>
    </xf>
    <xf numFmtId="0" fontId="27" fillId="34" borderId="105" xfId="0" applyFont="1" applyFill="1" applyBorder="1" applyAlignment="1" applyProtection="1">
      <alignment horizontal="center" vertical="center" wrapText="1"/>
      <protection locked="0"/>
    </xf>
    <xf numFmtId="0" fontId="27" fillId="36" borderId="1" xfId="0" applyFont="1" applyFill="1" applyBorder="1" applyAlignment="1" applyProtection="1">
      <alignment horizontal="left" vertical="center" shrinkToFit="1"/>
      <protection locked="0"/>
    </xf>
    <xf numFmtId="0" fontId="27" fillId="36" borderId="2" xfId="0" applyFont="1" applyFill="1" applyBorder="1" applyAlignment="1" applyProtection="1">
      <alignment horizontal="left" vertical="center" shrinkToFit="1"/>
      <protection locked="0"/>
    </xf>
    <xf numFmtId="0" fontId="27" fillId="36" borderId="41" xfId="0" applyFont="1" applyFill="1" applyBorder="1" applyAlignment="1" applyProtection="1">
      <alignment horizontal="left" vertical="center" shrinkToFit="1"/>
      <protection locked="0"/>
    </xf>
    <xf numFmtId="0" fontId="27" fillId="36" borderId="40" xfId="0" applyFont="1" applyFill="1" applyBorder="1" applyAlignment="1" applyProtection="1">
      <alignment horizontal="left" vertical="center" shrinkToFit="1"/>
      <protection locked="0"/>
    </xf>
    <xf numFmtId="0" fontId="27" fillId="36" borderId="0" xfId="0" applyFont="1" applyFill="1" applyBorder="1" applyAlignment="1" applyProtection="1">
      <alignment horizontal="left" vertical="center" shrinkToFit="1"/>
      <protection locked="0"/>
    </xf>
    <xf numFmtId="0" fontId="27" fillId="36" borderId="5" xfId="0" applyFont="1" applyFill="1" applyBorder="1" applyAlignment="1" applyProtection="1">
      <alignment horizontal="left" vertical="center" shrinkToFit="1"/>
      <protection locked="0"/>
    </xf>
    <xf numFmtId="0" fontId="27" fillId="36" borderId="60" xfId="0" applyFont="1" applyFill="1" applyBorder="1" applyAlignment="1" applyProtection="1">
      <alignment horizontal="left" vertical="center" shrinkToFit="1"/>
      <protection locked="0"/>
    </xf>
    <xf numFmtId="0" fontId="27" fillId="36" borderId="38" xfId="0" applyFont="1" applyFill="1" applyBorder="1" applyAlignment="1" applyProtection="1">
      <alignment horizontal="left" vertical="center" shrinkToFit="1"/>
      <protection locked="0"/>
    </xf>
    <xf numFmtId="0" fontId="27" fillId="36" borderId="105" xfId="0" applyFont="1" applyFill="1" applyBorder="1" applyAlignment="1" applyProtection="1">
      <alignment horizontal="left" vertical="center" shrinkToFit="1"/>
      <protection locked="0"/>
    </xf>
    <xf numFmtId="177" fontId="27" fillId="0" borderId="125" xfId="0" applyNumberFormat="1" applyFont="1" applyBorder="1" applyAlignment="1">
      <alignment horizontal="center" vertical="center" wrapText="1"/>
    </xf>
    <xf numFmtId="0" fontId="27" fillId="34" borderId="116" xfId="0" applyFont="1" applyFill="1" applyBorder="1" applyAlignment="1" applyProtection="1">
      <alignment horizontal="center" vertical="center" shrinkToFit="1"/>
      <protection locked="0"/>
    </xf>
    <xf numFmtId="0" fontId="27" fillId="34" borderId="7" xfId="0" applyFont="1" applyFill="1" applyBorder="1" applyAlignment="1" applyProtection="1">
      <alignment horizontal="center" vertical="center" shrinkToFit="1"/>
      <protection locked="0"/>
    </xf>
    <xf numFmtId="0" fontId="27" fillId="34" borderId="6" xfId="0" applyFont="1" applyFill="1" applyBorder="1" applyAlignment="1" applyProtection="1">
      <alignment horizontal="center" vertical="center" shrinkToFit="1"/>
      <protection locked="0"/>
    </xf>
    <xf numFmtId="0" fontId="27" fillId="35" borderId="4" xfId="0" applyFont="1" applyFill="1" applyBorder="1" applyAlignment="1" applyProtection="1">
      <alignment horizontal="center" vertical="center" wrapText="1"/>
      <protection locked="0"/>
    </xf>
    <xf numFmtId="0" fontId="27" fillId="34" borderId="12" xfId="0" applyFont="1" applyFill="1" applyBorder="1" applyAlignment="1" applyProtection="1">
      <alignment horizontal="center" vertical="center" wrapText="1"/>
      <protection locked="0"/>
    </xf>
    <xf numFmtId="0" fontId="27" fillId="34" borderId="7" xfId="0" applyFont="1" applyFill="1" applyBorder="1" applyAlignment="1" applyProtection="1">
      <alignment horizontal="center" vertical="center" wrapText="1"/>
      <protection locked="0"/>
    </xf>
    <xf numFmtId="0" fontId="27" fillId="34" borderId="6" xfId="0" applyFont="1" applyFill="1" applyBorder="1" applyAlignment="1" applyProtection="1">
      <alignment horizontal="center" vertical="center" wrapText="1"/>
      <protection locked="0"/>
    </xf>
    <xf numFmtId="0" fontId="27" fillId="36" borderId="12" xfId="0" applyFont="1" applyFill="1" applyBorder="1" applyAlignment="1" applyProtection="1">
      <alignment horizontal="left" vertical="center" shrinkToFit="1"/>
      <protection locked="0"/>
    </xf>
    <xf numFmtId="0" fontId="27" fillId="36" borderId="7" xfId="0" applyFont="1" applyFill="1" applyBorder="1" applyAlignment="1" applyProtection="1">
      <alignment horizontal="left" vertical="center" shrinkToFit="1"/>
      <protection locked="0"/>
    </xf>
    <xf numFmtId="0" fontId="27" fillId="36" borderId="6" xfId="0" applyFont="1" applyFill="1" applyBorder="1" applyAlignment="1" applyProtection="1">
      <alignment horizontal="left" vertical="center" shrinkToFit="1"/>
      <protection locked="0"/>
    </xf>
    <xf numFmtId="0" fontId="27" fillId="36" borderId="55" xfId="0" applyFont="1" applyFill="1" applyBorder="1" applyAlignment="1" applyProtection="1">
      <alignment horizontal="left" vertical="center" wrapText="1"/>
      <protection locked="0"/>
    </xf>
    <xf numFmtId="0" fontId="27" fillId="36" borderId="29" xfId="0" applyFont="1" applyFill="1" applyBorder="1" applyAlignment="1" applyProtection="1">
      <alignment horizontal="left" vertical="center" wrapText="1"/>
      <protection locked="0"/>
    </xf>
    <xf numFmtId="0" fontId="27" fillId="36" borderId="59" xfId="0" applyFont="1" applyFill="1" applyBorder="1" applyAlignment="1" applyProtection="1">
      <alignment horizontal="left" vertical="center" wrapText="1"/>
      <protection locked="0"/>
    </xf>
    <xf numFmtId="177" fontId="27" fillId="0" borderId="109" xfId="0" applyNumberFormat="1" applyFont="1" applyBorder="1" applyAlignment="1">
      <alignment horizontal="center" vertical="center" wrapText="1"/>
    </xf>
    <xf numFmtId="177" fontId="27" fillId="0" borderId="108" xfId="0" applyNumberFormat="1" applyFont="1" applyBorder="1" applyAlignment="1">
      <alignment horizontal="center" vertical="center" wrapText="1"/>
    </xf>
    <xf numFmtId="0" fontId="27" fillId="34" borderId="47" xfId="0" applyFont="1" applyFill="1" applyBorder="1" applyAlignment="1" applyProtection="1">
      <alignment horizontal="center" vertical="center" wrapText="1"/>
      <protection locked="0"/>
    </xf>
    <xf numFmtId="0" fontId="27" fillId="34" borderId="55" xfId="0" applyFont="1" applyFill="1" applyBorder="1" applyAlignment="1" applyProtection="1">
      <alignment horizontal="center" vertical="center" shrinkToFit="1"/>
      <protection locked="0"/>
    </xf>
    <xf numFmtId="0" fontId="27" fillId="34" borderId="29" xfId="0" applyFont="1" applyFill="1" applyBorder="1" applyAlignment="1" applyProtection="1">
      <alignment horizontal="center" vertical="center" shrinkToFit="1"/>
      <protection locked="0"/>
    </xf>
    <xf numFmtId="0" fontId="27" fillId="34" borderId="95" xfId="0" applyFont="1" applyFill="1" applyBorder="1" applyAlignment="1" applyProtection="1">
      <alignment horizontal="center" vertical="center" shrinkToFit="1"/>
      <protection locked="0"/>
    </xf>
    <xf numFmtId="0" fontId="27" fillId="34" borderId="10" xfId="0" applyFont="1" applyFill="1" applyBorder="1" applyAlignment="1" applyProtection="1">
      <alignment horizontal="center" vertical="center" wrapText="1"/>
      <protection locked="0"/>
    </xf>
    <xf numFmtId="0" fontId="27" fillId="34" borderId="58" xfId="0" applyFont="1" applyFill="1" applyBorder="1" applyAlignment="1" applyProtection="1">
      <alignment horizontal="center" vertical="center" wrapText="1"/>
      <protection locked="0"/>
    </xf>
    <xf numFmtId="0" fontId="27" fillId="34" borderId="29" xfId="0" applyFont="1" applyFill="1" applyBorder="1" applyAlignment="1" applyProtection="1">
      <alignment horizontal="center" vertical="center" wrapText="1"/>
      <protection locked="0"/>
    </xf>
    <xf numFmtId="0" fontId="27" fillId="34" borderId="95" xfId="0" applyFont="1" applyFill="1" applyBorder="1" applyAlignment="1" applyProtection="1">
      <alignment horizontal="center" vertical="center" wrapText="1"/>
      <protection locked="0"/>
    </xf>
    <xf numFmtId="0" fontId="27" fillId="36" borderId="58" xfId="0" applyFont="1" applyFill="1" applyBorder="1" applyAlignment="1" applyProtection="1">
      <alignment horizontal="left" vertical="center" shrinkToFit="1"/>
      <protection locked="0"/>
    </xf>
    <xf numFmtId="0" fontId="27" fillId="36" borderId="29" xfId="0" applyFont="1" applyFill="1" applyBorder="1" applyAlignment="1" applyProtection="1">
      <alignment horizontal="left" vertical="center" shrinkToFit="1"/>
      <protection locked="0"/>
    </xf>
    <xf numFmtId="0" fontId="27" fillId="36" borderId="95" xfId="0" applyFont="1" applyFill="1" applyBorder="1" applyAlignment="1" applyProtection="1">
      <alignment horizontal="left" vertical="center" shrinkToFit="1"/>
      <protection locked="0"/>
    </xf>
    <xf numFmtId="177" fontId="27" fillId="0" borderId="107" xfId="0" applyNumberFormat="1" applyFont="1" applyBorder="1" applyAlignment="1">
      <alignment horizontal="center" vertical="center" wrapText="1"/>
    </xf>
    <xf numFmtId="0" fontId="27" fillId="0" borderId="3" xfId="0" applyFont="1" applyFill="1" applyBorder="1" applyAlignment="1">
      <alignment horizontal="center" vertical="center"/>
    </xf>
    <xf numFmtId="0" fontId="27" fillId="0" borderId="27" xfId="0" applyFont="1" applyFill="1" applyBorder="1" applyAlignment="1">
      <alignment horizontal="center" vertical="center"/>
    </xf>
    <xf numFmtId="0" fontId="27" fillId="0" borderId="101" xfId="0" applyFont="1" applyFill="1" applyBorder="1" applyAlignment="1">
      <alignment horizontal="center" vertical="center"/>
    </xf>
    <xf numFmtId="0" fontId="27" fillId="0" borderId="94" xfId="0" applyFont="1" applyBorder="1" applyAlignment="1">
      <alignment horizontal="center" vertical="center"/>
    </xf>
    <xf numFmtId="0" fontId="27" fillId="0" borderId="100" xfId="0" applyFont="1" applyBorder="1" applyAlignment="1">
      <alignment horizontal="center" vertical="center"/>
    </xf>
    <xf numFmtId="0" fontId="27" fillId="0" borderId="104" xfId="0" applyFont="1" applyBorder="1" applyAlignment="1">
      <alignment horizontal="center" vertical="center"/>
    </xf>
    <xf numFmtId="0" fontId="27" fillId="0" borderId="55"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95" xfId="0" applyFont="1" applyBorder="1" applyAlignment="1">
      <alignment horizontal="center" vertical="center" wrapText="1"/>
    </xf>
    <xf numFmtId="0" fontId="27" fillId="0" borderId="56"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105"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83"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39" xfId="0" applyFont="1" applyBorder="1" applyAlignment="1">
      <alignment horizontal="center" vertical="center" wrapText="1"/>
    </xf>
    <xf numFmtId="0" fontId="27" fillId="36" borderId="25" xfId="0" applyFont="1" applyFill="1" applyBorder="1" applyAlignment="1" applyProtection="1">
      <alignment horizontal="center" vertical="center"/>
      <protection locked="0"/>
    </xf>
    <xf numFmtId="20" fontId="27" fillId="36" borderId="42" xfId="0" applyNumberFormat="1" applyFont="1" applyFill="1" applyBorder="1" applyAlignment="1" applyProtection="1">
      <alignment horizontal="center" vertical="center"/>
      <protection locked="0"/>
    </xf>
    <xf numFmtId="20" fontId="27" fillId="36" borderId="3" xfId="0" applyNumberFormat="1" applyFont="1" applyFill="1" applyBorder="1" applyAlignment="1" applyProtection="1">
      <alignment horizontal="center" vertical="center"/>
      <protection locked="0"/>
    </xf>
    <xf numFmtId="20" fontId="27" fillId="36" borderId="43" xfId="0" applyNumberFormat="1" applyFont="1" applyFill="1" applyBorder="1" applyAlignment="1" applyProtection="1">
      <alignment horizontal="center" vertical="center"/>
      <protection locked="0"/>
    </xf>
    <xf numFmtId="0" fontId="27" fillId="34" borderId="42" xfId="0" applyFont="1" applyFill="1" applyBorder="1" applyAlignment="1" applyProtection="1">
      <alignment horizontal="center" vertical="center"/>
      <protection locked="0"/>
    </xf>
    <xf numFmtId="0" fontId="27" fillId="35" borderId="3" xfId="0" applyFont="1" applyFill="1" applyBorder="1" applyAlignment="1" applyProtection="1">
      <alignment horizontal="center" vertical="center"/>
      <protection locked="0"/>
    </xf>
    <xf numFmtId="0" fontId="27" fillId="35" borderId="43" xfId="0" applyFont="1" applyFill="1" applyBorder="1" applyAlignment="1" applyProtection="1">
      <alignment horizontal="center" vertical="center"/>
      <protection locked="0"/>
    </xf>
    <xf numFmtId="0" fontId="27" fillId="36" borderId="42" xfId="0" applyFont="1" applyFill="1" applyBorder="1" applyAlignment="1" applyProtection="1">
      <alignment horizontal="center" vertical="center"/>
      <protection locked="0"/>
    </xf>
    <xf numFmtId="0" fontId="27" fillId="36" borderId="43" xfId="0" applyFont="1" applyFill="1" applyBorder="1" applyAlignment="1" applyProtection="1">
      <alignment horizontal="center" vertical="center"/>
      <protection locked="0"/>
    </xf>
    <xf numFmtId="0" fontId="27" fillId="33" borderId="42" xfId="0" applyFont="1" applyFill="1" applyBorder="1" applyAlignment="1" applyProtection="1">
      <alignment horizontal="center" vertical="center"/>
    </xf>
    <xf numFmtId="0" fontId="27" fillId="33" borderId="43" xfId="0" applyFont="1" applyFill="1" applyBorder="1" applyAlignment="1" applyProtection="1">
      <alignment horizontal="center" vertical="center"/>
    </xf>
    <xf numFmtId="0" fontId="32" fillId="0" borderId="99" xfId="0" applyFont="1" applyFill="1" applyBorder="1" applyAlignment="1">
      <alignment horizontal="center" vertical="center" wrapText="1"/>
    </xf>
    <xf numFmtId="0" fontId="32" fillId="0" borderId="59" xfId="0" applyFont="1" applyFill="1" applyBorder="1" applyAlignment="1">
      <alignment horizontal="center" vertical="center" wrapText="1"/>
    </xf>
    <xf numFmtId="0" fontId="32" fillId="0" borderId="102" xfId="0" applyFont="1" applyFill="1" applyBorder="1" applyAlignment="1">
      <alignment horizontal="center" vertical="center" wrapText="1"/>
    </xf>
    <xf numFmtId="0" fontId="32" fillId="0" borderId="61" xfId="0" applyFont="1" applyFill="1" applyBorder="1" applyAlignment="1">
      <alignment horizontal="center" vertical="center" wrapText="1"/>
    </xf>
    <xf numFmtId="0" fontId="32" fillId="0" borderId="106" xfId="0" applyFont="1" applyFill="1" applyBorder="1" applyAlignment="1">
      <alignment horizontal="center" vertical="center" wrapText="1"/>
    </xf>
    <xf numFmtId="0" fontId="32" fillId="0" borderId="39" xfId="0" applyFont="1" applyFill="1" applyBorder="1" applyAlignment="1">
      <alignment horizontal="center" vertical="center" wrapText="1"/>
    </xf>
    <xf numFmtId="0" fontId="32" fillId="0" borderId="55"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39" xfId="0" applyFont="1" applyBorder="1" applyAlignment="1">
      <alignment horizontal="center" vertical="center" wrapText="1"/>
    </xf>
    <xf numFmtId="176" fontId="27" fillId="0" borderId="0" xfId="0" applyNumberFormat="1" applyFont="1" applyBorder="1" applyAlignment="1" applyProtection="1">
      <alignment horizontal="center" vertical="center"/>
    </xf>
    <xf numFmtId="0" fontId="29" fillId="34" borderId="0" xfId="0" applyFont="1" applyFill="1" applyAlignment="1" applyProtection="1">
      <alignment horizontal="center" vertical="center" shrinkToFit="1"/>
      <protection locked="0"/>
    </xf>
    <xf numFmtId="0" fontId="29" fillId="35" borderId="0" xfId="0" applyFont="1" applyFill="1" applyAlignment="1" applyProtection="1">
      <alignment horizontal="center" vertical="center" shrinkToFit="1"/>
      <protection locked="0"/>
    </xf>
    <xf numFmtId="0" fontId="29" fillId="36" borderId="0" xfId="0" applyFont="1" applyFill="1" applyAlignment="1" applyProtection="1">
      <alignment horizontal="center" vertical="center"/>
      <protection locked="0"/>
    </xf>
    <xf numFmtId="0" fontId="29" fillId="0" borderId="0" xfId="0" applyFont="1" applyFill="1" applyAlignment="1">
      <alignment horizontal="center" vertical="center"/>
    </xf>
    <xf numFmtId="0" fontId="38" fillId="33" borderId="25" xfId="0" applyFont="1" applyFill="1" applyBorder="1" applyAlignment="1" applyProtection="1">
      <alignment horizontal="center" vertical="center"/>
    </xf>
    <xf numFmtId="0" fontId="32" fillId="33" borderId="0" xfId="0" applyFont="1" applyFill="1" applyBorder="1" applyAlignment="1">
      <alignment horizontal="left" vertical="center" indent="1"/>
    </xf>
    <xf numFmtId="0" fontId="31" fillId="0" borderId="146"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27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A3237B82-FEFA-47B0-80F8-39DF29DB2629}"/>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D937385A-6446-4095-A1D4-B0B8A53A35B1}"/>
            </a:ext>
          </a:extLst>
        </xdr:cNvPr>
        <xdr:cNvSpPr/>
      </xdr:nvSpPr>
      <xdr:spPr>
        <a:xfrm>
          <a:off x="333375" y="169449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id="{C403516F-C583-47AC-9E17-6F3756DCE108}"/>
            </a:ext>
          </a:extLst>
        </xdr:cNvPr>
        <xdr:cNvSpPr/>
      </xdr:nvSpPr>
      <xdr:spPr>
        <a:xfrm>
          <a:off x="0" y="3206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16P175\AppData\Local\Temp\7zO85DDBC9A\t-yousiki1-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16P175\AppData\Local\Temp\7zOC60332B9\t-yousiki1-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row r="13">
          <cell r="BB13">
            <v>0.29166666666666669</v>
          </cell>
          <cell r="BF13">
            <v>0.83333333333333337</v>
          </cell>
        </row>
      </sheetData>
      <sheetData sheetId="1">
        <row r="6">
          <cell r="C6" t="str">
            <v>a</v>
          </cell>
          <cell r="D6" t="str">
            <v>a</v>
          </cell>
          <cell r="E6" t="str">
            <v>：</v>
          </cell>
          <cell r="F6">
            <v>0.29166666666666669</v>
          </cell>
          <cell r="G6" t="str">
            <v>～</v>
          </cell>
          <cell r="H6">
            <v>0.66666666666666663</v>
          </cell>
          <cell r="I6" t="str">
            <v>（</v>
          </cell>
          <cell r="J6">
            <v>4.1666666666666664E-2</v>
          </cell>
          <cell r="K6" t="str">
            <v>）</v>
          </cell>
          <cell r="L6">
            <v>7.9999999999999982</v>
          </cell>
          <cell r="N6">
            <v>0.29166666666666669</v>
          </cell>
          <cell r="O6" t="str">
            <v>～</v>
          </cell>
          <cell r="P6">
            <v>0.83333333333333337</v>
          </cell>
          <cell r="R6">
            <v>0.29166666666666669</v>
          </cell>
          <cell r="S6" t="str">
            <v>～</v>
          </cell>
          <cell r="T6">
            <v>0.66666666666666663</v>
          </cell>
          <cell r="U6" t="str">
            <v>（</v>
          </cell>
          <cell r="V6">
            <v>4.1666666666666664E-2</v>
          </cell>
          <cell r="W6" t="str">
            <v>）</v>
          </cell>
          <cell r="X6">
            <v>7.9999999999999982</v>
          </cell>
          <cell r="Z6" t="str">
            <v>-</v>
          </cell>
        </row>
        <row r="7">
          <cell r="C7" t="str">
            <v>b</v>
          </cell>
          <cell r="D7" t="str">
            <v>b</v>
          </cell>
          <cell r="E7" t="str">
            <v>：</v>
          </cell>
          <cell r="F7">
            <v>0.45833333333333331</v>
          </cell>
          <cell r="G7" t="str">
            <v>～</v>
          </cell>
          <cell r="H7">
            <v>0.83333333333333337</v>
          </cell>
          <cell r="I7" t="str">
            <v>（</v>
          </cell>
          <cell r="J7">
            <v>4.1666666666666664E-2</v>
          </cell>
          <cell r="K7" t="str">
            <v>）</v>
          </cell>
          <cell r="L7">
            <v>8</v>
          </cell>
          <cell r="N7">
            <v>0.29166666666666669</v>
          </cell>
          <cell r="O7" t="str">
            <v>～</v>
          </cell>
          <cell r="P7">
            <v>0.83333333333333337</v>
          </cell>
          <cell r="R7">
            <v>0.45833333333333331</v>
          </cell>
          <cell r="S7" t="str">
            <v>～</v>
          </cell>
          <cell r="T7">
            <v>0.83333333333333337</v>
          </cell>
          <cell r="U7" t="str">
            <v>（</v>
          </cell>
          <cell r="V7">
            <v>4.1666666666666664E-2</v>
          </cell>
          <cell r="W7" t="str">
            <v>）</v>
          </cell>
          <cell r="X7">
            <v>8</v>
          </cell>
          <cell r="Z7" t="str">
            <v>-</v>
          </cell>
        </row>
        <row r="8">
          <cell r="C8" t="str">
            <v>c</v>
          </cell>
          <cell r="D8" t="str">
            <v>c</v>
          </cell>
          <cell r="E8" t="str">
            <v>：</v>
          </cell>
          <cell r="F8">
            <v>0.375</v>
          </cell>
          <cell r="G8" t="str">
            <v>～</v>
          </cell>
          <cell r="H8">
            <v>0.75</v>
          </cell>
          <cell r="I8" t="str">
            <v>（</v>
          </cell>
          <cell r="J8">
            <v>4.1666666666666664E-2</v>
          </cell>
          <cell r="K8" t="str">
            <v>）</v>
          </cell>
          <cell r="L8">
            <v>8</v>
          </cell>
          <cell r="N8">
            <v>0.29166666666666669</v>
          </cell>
          <cell r="O8" t="str">
            <v>～</v>
          </cell>
          <cell r="P8">
            <v>0.83333333333333337</v>
          </cell>
          <cell r="R8">
            <v>0.375</v>
          </cell>
          <cell r="S8" t="str">
            <v>～</v>
          </cell>
          <cell r="T8">
            <v>0.75</v>
          </cell>
          <cell r="U8" t="str">
            <v>（</v>
          </cell>
          <cell r="V8">
            <v>4.1666666666666664E-2</v>
          </cell>
          <cell r="W8" t="str">
            <v>）</v>
          </cell>
          <cell r="X8">
            <v>8</v>
          </cell>
          <cell r="Z8" t="str">
            <v>-</v>
          </cell>
        </row>
        <row r="9">
          <cell r="C9" t="str">
            <v>d</v>
          </cell>
          <cell r="D9" t="str">
            <v>d</v>
          </cell>
          <cell r="E9" t="str">
            <v>：</v>
          </cell>
          <cell r="F9">
            <v>0.35416666666666669</v>
          </cell>
          <cell r="G9" t="str">
            <v>～</v>
          </cell>
          <cell r="H9">
            <v>0.72916666666666663</v>
          </cell>
          <cell r="I9" t="str">
            <v>（</v>
          </cell>
          <cell r="J9">
            <v>4.1666666666666664E-2</v>
          </cell>
          <cell r="K9" t="str">
            <v>）</v>
          </cell>
          <cell r="L9">
            <v>7.9999999999999982</v>
          </cell>
          <cell r="N9">
            <v>0.29166666666666669</v>
          </cell>
          <cell r="O9" t="str">
            <v>～</v>
          </cell>
          <cell r="P9">
            <v>0.83333333333333337</v>
          </cell>
          <cell r="R9">
            <v>0.35416666666666669</v>
          </cell>
          <cell r="S9" t="str">
            <v>～</v>
          </cell>
          <cell r="T9">
            <v>0.72916666666666663</v>
          </cell>
          <cell r="U9" t="str">
            <v>（</v>
          </cell>
          <cell r="V9">
            <v>4.1666666666666664E-2</v>
          </cell>
          <cell r="W9" t="str">
            <v>）</v>
          </cell>
          <cell r="X9">
            <v>7.9999999999999982</v>
          </cell>
          <cell r="Z9" t="str">
            <v>-</v>
          </cell>
        </row>
        <row r="10">
          <cell r="C10" t="str">
            <v>e</v>
          </cell>
          <cell r="D10" t="str">
            <v>e</v>
          </cell>
          <cell r="E10" t="str">
            <v>：</v>
          </cell>
          <cell r="F10">
            <v>0.375</v>
          </cell>
          <cell r="G10" t="str">
            <v>～</v>
          </cell>
          <cell r="H10">
            <v>0.625</v>
          </cell>
          <cell r="I10" t="str">
            <v>（</v>
          </cell>
          <cell r="J10">
            <v>0</v>
          </cell>
          <cell r="K10" t="str">
            <v>）</v>
          </cell>
          <cell r="L10">
            <v>6</v>
          </cell>
          <cell r="N10">
            <v>0.29166666666666669</v>
          </cell>
          <cell r="O10" t="str">
            <v>～</v>
          </cell>
          <cell r="P10">
            <v>0.83333333333333337</v>
          </cell>
          <cell r="R10">
            <v>0.375</v>
          </cell>
          <cell r="S10" t="str">
            <v>～</v>
          </cell>
          <cell r="T10">
            <v>0.625</v>
          </cell>
          <cell r="U10" t="str">
            <v>（</v>
          </cell>
          <cell r="V10">
            <v>0</v>
          </cell>
          <cell r="W10" t="str">
            <v>）</v>
          </cell>
          <cell r="X10">
            <v>6</v>
          </cell>
          <cell r="Z10" t="str">
            <v>-</v>
          </cell>
        </row>
        <row r="11">
          <cell r="C11" t="str">
            <v>f</v>
          </cell>
          <cell r="D11" t="str">
            <v>f</v>
          </cell>
          <cell r="E11" t="str">
            <v>：</v>
          </cell>
          <cell r="F11">
            <v>0.41666666666666669</v>
          </cell>
          <cell r="G11" t="str">
            <v>～</v>
          </cell>
          <cell r="H11">
            <v>0.66666666666666663</v>
          </cell>
          <cell r="I11" t="str">
            <v>（</v>
          </cell>
          <cell r="J11">
            <v>0</v>
          </cell>
          <cell r="K11" t="str">
            <v>）</v>
          </cell>
          <cell r="L11">
            <v>5.9999999999999982</v>
          </cell>
          <cell r="N11">
            <v>0.29166666666666669</v>
          </cell>
          <cell r="O11" t="str">
            <v>～</v>
          </cell>
          <cell r="P11">
            <v>0.83333333333333337</v>
          </cell>
          <cell r="R11">
            <v>0.41666666666666669</v>
          </cell>
          <cell r="S11" t="str">
            <v>～</v>
          </cell>
          <cell r="T11">
            <v>0.66666666666666663</v>
          </cell>
          <cell r="U11" t="str">
            <v>（</v>
          </cell>
          <cell r="V11">
            <v>0</v>
          </cell>
          <cell r="W11" t="str">
            <v>）</v>
          </cell>
          <cell r="X11">
            <v>5.9999999999999982</v>
          </cell>
          <cell r="Z11" t="str">
            <v>-</v>
          </cell>
        </row>
        <row r="12">
          <cell r="C12" t="str">
            <v>g</v>
          </cell>
          <cell r="D12" t="str">
            <v>g</v>
          </cell>
          <cell r="E12" t="str">
            <v>：</v>
          </cell>
          <cell r="F12">
            <v>0.29166666666666669</v>
          </cell>
          <cell r="G12" t="str">
            <v>～</v>
          </cell>
          <cell r="H12">
            <v>0.39583333333333331</v>
          </cell>
          <cell r="I12" t="str">
            <v>（</v>
          </cell>
          <cell r="J12">
            <v>0</v>
          </cell>
          <cell r="K12" t="str">
            <v>）</v>
          </cell>
          <cell r="L12">
            <v>2.4999999999999991</v>
          </cell>
          <cell r="N12">
            <v>0.29166666666666669</v>
          </cell>
          <cell r="O12" t="str">
            <v>～</v>
          </cell>
          <cell r="P12">
            <v>0.83333333333333337</v>
          </cell>
          <cell r="R12">
            <v>0.29166666666666669</v>
          </cell>
          <cell r="S12" t="str">
            <v>～</v>
          </cell>
          <cell r="T12">
            <v>0.39583333333333331</v>
          </cell>
          <cell r="U12" t="str">
            <v>（</v>
          </cell>
          <cell r="V12">
            <v>0</v>
          </cell>
          <cell r="W12" t="str">
            <v>）</v>
          </cell>
          <cell r="X12">
            <v>2.4999999999999991</v>
          </cell>
          <cell r="Z12" t="str">
            <v>-</v>
          </cell>
        </row>
        <row r="13">
          <cell r="C13" t="str">
            <v>h</v>
          </cell>
          <cell r="D13" t="str">
            <v>h</v>
          </cell>
          <cell r="E13" t="str">
            <v>：</v>
          </cell>
          <cell r="F13">
            <v>0.66666666666666663</v>
          </cell>
          <cell r="G13" t="str">
            <v>～</v>
          </cell>
          <cell r="H13">
            <v>0.83333333333333337</v>
          </cell>
          <cell r="I13" t="str">
            <v>（</v>
          </cell>
          <cell r="J13">
            <v>0</v>
          </cell>
          <cell r="K13" t="str">
            <v>）</v>
          </cell>
          <cell r="L13">
            <v>4.0000000000000018</v>
          </cell>
          <cell r="N13">
            <v>0.29166666666666669</v>
          </cell>
          <cell r="O13" t="str">
            <v>～</v>
          </cell>
          <cell r="P13">
            <v>0.83333333333333337</v>
          </cell>
          <cell r="R13">
            <v>0.66666666666666663</v>
          </cell>
          <cell r="S13" t="str">
            <v>～</v>
          </cell>
          <cell r="T13">
            <v>0.83333333333333337</v>
          </cell>
          <cell r="U13" t="str">
            <v>（</v>
          </cell>
          <cell r="V13">
            <v>0</v>
          </cell>
          <cell r="W13" t="str">
            <v>）</v>
          </cell>
          <cell r="X13">
            <v>4.0000000000000018</v>
          </cell>
          <cell r="Z13" t="str">
            <v>-</v>
          </cell>
        </row>
        <row r="14">
          <cell r="C14" t="str">
            <v>i</v>
          </cell>
          <cell r="D14" t="str">
            <v>i</v>
          </cell>
          <cell r="E14" t="str">
            <v>：</v>
          </cell>
          <cell r="F14">
            <v>0.70833333333333337</v>
          </cell>
          <cell r="G14" t="str">
            <v>～</v>
          </cell>
          <cell r="H14">
            <v>1</v>
          </cell>
          <cell r="I14" t="str">
            <v>（</v>
          </cell>
          <cell r="J14">
            <v>0</v>
          </cell>
          <cell r="K14" t="str">
            <v>）</v>
          </cell>
          <cell r="L14">
            <v>6.9999999999999991</v>
          </cell>
          <cell r="N14">
            <v>0.29166666666666669</v>
          </cell>
          <cell r="O14" t="str">
            <v>～</v>
          </cell>
          <cell r="P14">
            <v>0.83333333333333337</v>
          </cell>
          <cell r="R14">
            <v>0.70833333333333337</v>
          </cell>
          <cell r="S14" t="str">
            <v>～</v>
          </cell>
          <cell r="T14">
            <v>0.83333333333333337</v>
          </cell>
          <cell r="U14" t="str">
            <v>（</v>
          </cell>
          <cell r="V14">
            <v>0</v>
          </cell>
          <cell r="W14" t="str">
            <v>）</v>
          </cell>
          <cell r="X14">
            <v>3</v>
          </cell>
          <cell r="Z14">
            <v>3.9999999999999991</v>
          </cell>
        </row>
        <row r="15">
          <cell r="C15" t="str">
            <v>j</v>
          </cell>
          <cell r="D15" t="str">
            <v>j</v>
          </cell>
          <cell r="E15" t="str">
            <v>：</v>
          </cell>
          <cell r="F15">
            <v>0</v>
          </cell>
          <cell r="G15" t="str">
            <v>～</v>
          </cell>
          <cell r="H15">
            <v>0.41666666666666669</v>
          </cell>
          <cell r="I15" t="str">
            <v>（</v>
          </cell>
          <cell r="J15">
            <v>4.1666666666666664E-2</v>
          </cell>
          <cell r="K15" t="str">
            <v>）</v>
          </cell>
          <cell r="L15">
            <v>9</v>
          </cell>
          <cell r="N15">
            <v>0.29166666666666669</v>
          </cell>
          <cell r="O15" t="str">
            <v>～</v>
          </cell>
          <cell r="P15">
            <v>0.83333333333333337</v>
          </cell>
          <cell r="R15">
            <v>0.29166666666666669</v>
          </cell>
          <cell r="S15" t="str">
            <v>～</v>
          </cell>
          <cell r="T15">
            <v>0.41666666666666669</v>
          </cell>
          <cell r="U15" t="str">
            <v>（</v>
          </cell>
          <cell r="V15">
            <v>0</v>
          </cell>
          <cell r="W15" t="str">
            <v>）</v>
          </cell>
          <cell r="X15">
            <v>3</v>
          </cell>
          <cell r="Z15">
            <v>6</v>
          </cell>
        </row>
        <row r="16">
          <cell r="C16" t="str">
            <v>k</v>
          </cell>
          <cell r="D16" t="str">
            <v>k</v>
          </cell>
          <cell r="E16" t="str">
            <v>：</v>
          </cell>
          <cell r="F16"/>
          <cell r="G16" t="str">
            <v>～</v>
          </cell>
          <cell r="H16"/>
          <cell r="I16" t="str">
            <v>（</v>
          </cell>
          <cell r="J16">
            <v>0</v>
          </cell>
          <cell r="K16" t="str">
            <v>）</v>
          </cell>
          <cell r="L16" t="str">
            <v/>
          </cell>
          <cell r="N16">
            <v>0.29166666666666669</v>
          </cell>
          <cell r="O16" t="str">
            <v>～</v>
          </cell>
          <cell r="P16">
            <v>0.83333333333333337</v>
          </cell>
          <cell r="R16" t="str">
            <v/>
          </cell>
          <cell r="S16" t="str">
            <v>～</v>
          </cell>
          <cell r="T16" t="str">
            <v/>
          </cell>
          <cell r="U16" t="str">
            <v>（</v>
          </cell>
          <cell r="V16">
            <v>0</v>
          </cell>
          <cell r="W16" t="str">
            <v>）</v>
          </cell>
          <cell r="X16" t="str">
            <v/>
          </cell>
          <cell r="Z16" t="str">
            <v/>
          </cell>
        </row>
        <row r="17">
          <cell r="C17" t="str">
            <v>l</v>
          </cell>
          <cell r="D17" t="str">
            <v>l</v>
          </cell>
          <cell r="E17" t="str">
            <v>：</v>
          </cell>
          <cell r="F17"/>
          <cell r="G17" t="str">
            <v>～</v>
          </cell>
          <cell r="H17"/>
          <cell r="I17" t="str">
            <v>（</v>
          </cell>
          <cell r="J17">
            <v>0</v>
          </cell>
          <cell r="K17" t="str">
            <v>）</v>
          </cell>
          <cell r="L17" t="str">
            <v/>
          </cell>
          <cell r="N17">
            <v>0.29166666666666669</v>
          </cell>
          <cell r="O17" t="str">
            <v>～</v>
          </cell>
          <cell r="P17">
            <v>0.83333333333333337</v>
          </cell>
          <cell r="R17" t="str">
            <v/>
          </cell>
          <cell r="S17" t="str">
            <v>～</v>
          </cell>
          <cell r="T17" t="str">
            <v/>
          </cell>
          <cell r="U17" t="str">
            <v>（</v>
          </cell>
          <cell r="V17">
            <v>0</v>
          </cell>
          <cell r="W17" t="str">
            <v>）</v>
          </cell>
          <cell r="X17" t="str">
            <v/>
          </cell>
          <cell r="Z17" t="str">
            <v/>
          </cell>
        </row>
        <row r="18">
          <cell r="C18" t="str">
            <v>m</v>
          </cell>
          <cell r="D18" t="str">
            <v>m</v>
          </cell>
          <cell r="E18" t="str">
            <v>：</v>
          </cell>
          <cell r="F18"/>
          <cell r="G18" t="str">
            <v>～</v>
          </cell>
          <cell r="H18"/>
          <cell r="I18" t="str">
            <v>（</v>
          </cell>
          <cell r="J18">
            <v>0</v>
          </cell>
          <cell r="K18" t="str">
            <v>）</v>
          </cell>
          <cell r="L18" t="str">
            <v/>
          </cell>
          <cell r="N18">
            <v>0.29166666666666669</v>
          </cell>
          <cell r="O18" t="str">
            <v>～</v>
          </cell>
          <cell r="P18">
            <v>0.83333333333333337</v>
          </cell>
          <cell r="R18" t="str">
            <v/>
          </cell>
          <cell r="S18" t="str">
            <v>～</v>
          </cell>
          <cell r="T18" t="str">
            <v/>
          </cell>
          <cell r="U18" t="str">
            <v>（</v>
          </cell>
          <cell r="V18">
            <v>0</v>
          </cell>
          <cell r="W18" t="str">
            <v>）</v>
          </cell>
          <cell r="X18" t="str">
            <v/>
          </cell>
          <cell r="Z18" t="str">
            <v/>
          </cell>
        </row>
        <row r="19">
          <cell r="C19" t="str">
            <v>n</v>
          </cell>
          <cell r="D19" t="str">
            <v>n</v>
          </cell>
          <cell r="E19" t="str">
            <v>：</v>
          </cell>
          <cell r="F19"/>
          <cell r="G19" t="str">
            <v>～</v>
          </cell>
          <cell r="H19"/>
          <cell r="I19" t="str">
            <v>（</v>
          </cell>
          <cell r="J19">
            <v>0</v>
          </cell>
          <cell r="K19" t="str">
            <v>）</v>
          </cell>
          <cell r="L19" t="str">
            <v/>
          </cell>
          <cell r="N19">
            <v>0.29166666666666669</v>
          </cell>
          <cell r="O19" t="str">
            <v>～</v>
          </cell>
          <cell r="P19">
            <v>0.83333333333333337</v>
          </cell>
          <cell r="R19" t="str">
            <v/>
          </cell>
          <cell r="S19" t="str">
            <v>～</v>
          </cell>
          <cell r="T19" t="str">
            <v/>
          </cell>
          <cell r="U19" t="str">
            <v>（</v>
          </cell>
          <cell r="V19">
            <v>0</v>
          </cell>
          <cell r="W19" t="str">
            <v>）</v>
          </cell>
          <cell r="X19" t="str">
            <v/>
          </cell>
          <cell r="Z19" t="str">
            <v/>
          </cell>
        </row>
        <row r="20">
          <cell r="C20" t="str">
            <v>o</v>
          </cell>
          <cell r="D20" t="str">
            <v>o</v>
          </cell>
          <cell r="E20" t="str">
            <v>：</v>
          </cell>
          <cell r="F20"/>
          <cell r="G20" t="str">
            <v>～</v>
          </cell>
          <cell r="H20"/>
          <cell r="I20" t="str">
            <v>（</v>
          </cell>
          <cell r="J20">
            <v>0</v>
          </cell>
          <cell r="K20" t="str">
            <v>）</v>
          </cell>
          <cell r="L20" t="str">
            <v/>
          </cell>
          <cell r="N20">
            <v>0.29166666666666669</v>
          </cell>
          <cell r="O20" t="str">
            <v>～</v>
          </cell>
          <cell r="P20">
            <v>0.83333333333333337</v>
          </cell>
          <cell r="R20" t="str">
            <v/>
          </cell>
          <cell r="S20" t="str">
            <v>～</v>
          </cell>
          <cell r="T20" t="str">
            <v/>
          </cell>
          <cell r="U20" t="str">
            <v>（</v>
          </cell>
          <cell r="V20">
            <v>0</v>
          </cell>
          <cell r="W20" t="str">
            <v>）</v>
          </cell>
          <cell r="X20" t="str">
            <v/>
          </cell>
          <cell r="Z20" t="str">
            <v/>
          </cell>
        </row>
        <row r="21">
          <cell r="C21" t="str">
            <v>p</v>
          </cell>
          <cell r="D21" t="str">
            <v>p</v>
          </cell>
          <cell r="E21" t="str">
            <v>：</v>
          </cell>
          <cell r="F21"/>
          <cell r="G21" t="str">
            <v>～</v>
          </cell>
          <cell r="H21"/>
          <cell r="I21" t="str">
            <v>（</v>
          </cell>
          <cell r="J21">
            <v>0</v>
          </cell>
          <cell r="K21" t="str">
            <v>）</v>
          </cell>
          <cell r="L21" t="str">
            <v/>
          </cell>
          <cell r="N21">
            <v>0.29166666666666669</v>
          </cell>
          <cell r="O21" t="str">
            <v>～</v>
          </cell>
          <cell r="P21">
            <v>0.83333333333333337</v>
          </cell>
          <cell r="R21" t="str">
            <v/>
          </cell>
          <cell r="S21" t="str">
            <v>～</v>
          </cell>
          <cell r="T21" t="str">
            <v/>
          </cell>
          <cell r="U21" t="str">
            <v>（</v>
          </cell>
          <cell r="V21">
            <v>0</v>
          </cell>
          <cell r="W21" t="str">
            <v>）</v>
          </cell>
          <cell r="X21" t="str">
            <v/>
          </cell>
          <cell r="Z21" t="str">
            <v/>
          </cell>
        </row>
        <row r="22">
          <cell r="C22" t="str">
            <v>q</v>
          </cell>
          <cell r="D22" t="str">
            <v>q</v>
          </cell>
          <cell r="E22" t="str">
            <v>：</v>
          </cell>
          <cell r="F22"/>
          <cell r="G22" t="str">
            <v>～</v>
          </cell>
          <cell r="H22"/>
          <cell r="I22" t="str">
            <v>（</v>
          </cell>
          <cell r="J22">
            <v>0</v>
          </cell>
          <cell r="K22" t="str">
            <v>）</v>
          </cell>
          <cell r="L22" t="str">
            <v/>
          </cell>
          <cell r="N22">
            <v>0.29166666666666669</v>
          </cell>
          <cell r="O22" t="str">
            <v>～</v>
          </cell>
          <cell r="P22">
            <v>0.83333333333333337</v>
          </cell>
          <cell r="R22" t="str">
            <v/>
          </cell>
          <cell r="S22" t="str">
            <v>～</v>
          </cell>
          <cell r="T22" t="str">
            <v/>
          </cell>
          <cell r="U22" t="str">
            <v>（</v>
          </cell>
          <cell r="V22">
            <v>0</v>
          </cell>
          <cell r="W22" t="str">
            <v>）</v>
          </cell>
          <cell r="X22" t="str">
            <v/>
          </cell>
          <cell r="Z22" t="str">
            <v/>
          </cell>
        </row>
        <row r="23">
          <cell r="C23" t="str">
            <v>r</v>
          </cell>
          <cell r="D23" t="str">
            <v>r</v>
          </cell>
          <cell r="E23" t="str">
            <v>：</v>
          </cell>
          <cell r="F23"/>
          <cell r="G23" t="str">
            <v>～</v>
          </cell>
          <cell r="H23"/>
          <cell r="I23" t="str">
            <v>（</v>
          </cell>
          <cell r="J23"/>
          <cell r="K23" t="str">
            <v>）</v>
          </cell>
          <cell r="L23">
            <v>1</v>
          </cell>
          <cell r="N23"/>
          <cell r="O23" t="str">
            <v>～</v>
          </cell>
          <cell r="P23"/>
          <cell r="Q23"/>
          <cell r="R23"/>
          <cell r="S23" t="str">
            <v>～</v>
          </cell>
          <cell r="T23"/>
          <cell r="U23" t="str">
            <v>（</v>
          </cell>
          <cell r="V23"/>
          <cell r="W23" t="str">
            <v>）</v>
          </cell>
          <cell r="X23">
            <v>1</v>
          </cell>
          <cell r="Y23"/>
          <cell r="Z23" t="str">
            <v>-</v>
          </cell>
        </row>
        <row r="24">
          <cell r="C24" t="str">
            <v>s</v>
          </cell>
          <cell r="D24" t="str">
            <v>s</v>
          </cell>
          <cell r="E24" t="str">
            <v>：</v>
          </cell>
          <cell r="F24"/>
          <cell r="G24" t="str">
            <v>～</v>
          </cell>
          <cell r="H24"/>
          <cell r="I24" t="str">
            <v>（</v>
          </cell>
          <cell r="J24"/>
          <cell r="K24" t="str">
            <v>）</v>
          </cell>
          <cell r="L24">
            <v>2</v>
          </cell>
          <cell r="N24"/>
          <cell r="O24" t="str">
            <v>～</v>
          </cell>
          <cell r="P24"/>
          <cell r="Q24"/>
          <cell r="R24"/>
          <cell r="S24" t="str">
            <v>～</v>
          </cell>
          <cell r="T24"/>
          <cell r="U24" t="str">
            <v>（</v>
          </cell>
          <cell r="V24"/>
          <cell r="W24" t="str">
            <v>）</v>
          </cell>
          <cell r="X24">
            <v>2</v>
          </cell>
          <cell r="Y24"/>
          <cell r="Z24" t="str">
            <v>-</v>
          </cell>
        </row>
        <row r="25">
          <cell r="C25" t="str">
            <v>t</v>
          </cell>
          <cell r="D25" t="str">
            <v>t</v>
          </cell>
          <cell r="E25" t="str">
            <v>：</v>
          </cell>
          <cell r="F25"/>
          <cell r="G25" t="str">
            <v>～</v>
          </cell>
          <cell r="H25"/>
          <cell r="I25" t="str">
            <v>（</v>
          </cell>
          <cell r="J25"/>
          <cell r="K25" t="str">
            <v>）</v>
          </cell>
          <cell r="L25">
            <v>3</v>
          </cell>
          <cell r="N25"/>
          <cell r="O25" t="str">
            <v>～</v>
          </cell>
          <cell r="P25"/>
          <cell r="Q25"/>
          <cell r="R25"/>
          <cell r="S25" t="str">
            <v>～</v>
          </cell>
          <cell r="T25"/>
          <cell r="U25" t="str">
            <v>（</v>
          </cell>
          <cell r="V25"/>
          <cell r="W25" t="str">
            <v>）</v>
          </cell>
          <cell r="X25">
            <v>3</v>
          </cell>
          <cell r="Y25"/>
          <cell r="Z25" t="str">
            <v>-</v>
          </cell>
        </row>
        <row r="26">
          <cell r="C26" t="str">
            <v>u</v>
          </cell>
          <cell r="D26" t="str">
            <v>u</v>
          </cell>
          <cell r="E26" t="str">
            <v>：</v>
          </cell>
          <cell r="F26"/>
          <cell r="G26" t="str">
            <v>～</v>
          </cell>
          <cell r="H26"/>
          <cell r="I26" t="str">
            <v>（</v>
          </cell>
          <cell r="J26"/>
          <cell r="K26" t="str">
            <v>）</v>
          </cell>
          <cell r="L26">
            <v>4</v>
          </cell>
          <cell r="N26"/>
          <cell r="O26" t="str">
            <v>～</v>
          </cell>
          <cell r="P26"/>
          <cell r="Q26"/>
          <cell r="R26"/>
          <cell r="S26" t="str">
            <v>～</v>
          </cell>
          <cell r="T26"/>
          <cell r="U26" t="str">
            <v>（</v>
          </cell>
          <cell r="V26"/>
          <cell r="W26" t="str">
            <v>）</v>
          </cell>
          <cell r="X26">
            <v>4</v>
          </cell>
          <cell r="Y26"/>
          <cell r="Z26" t="str">
            <v>-</v>
          </cell>
        </row>
        <row r="27">
          <cell r="C27" t="str">
            <v>v</v>
          </cell>
          <cell r="D27" t="str">
            <v>v</v>
          </cell>
          <cell r="E27" t="str">
            <v>：</v>
          </cell>
          <cell r="F27"/>
          <cell r="G27" t="str">
            <v>～</v>
          </cell>
          <cell r="H27"/>
          <cell r="I27" t="str">
            <v>（</v>
          </cell>
          <cell r="J27"/>
          <cell r="K27" t="str">
            <v>）</v>
          </cell>
          <cell r="L27">
            <v>5</v>
          </cell>
          <cell r="N27"/>
          <cell r="O27" t="str">
            <v>～</v>
          </cell>
          <cell r="P27"/>
          <cell r="Q27"/>
          <cell r="R27"/>
          <cell r="S27" t="str">
            <v>～</v>
          </cell>
          <cell r="T27"/>
          <cell r="U27" t="str">
            <v>（</v>
          </cell>
          <cell r="V27"/>
          <cell r="W27" t="str">
            <v>）</v>
          </cell>
          <cell r="X27">
            <v>5</v>
          </cell>
          <cell r="Y27"/>
          <cell r="Z27" t="str">
            <v>-</v>
          </cell>
        </row>
        <row r="28">
          <cell r="C28" t="str">
            <v>w</v>
          </cell>
          <cell r="D28" t="str">
            <v>w</v>
          </cell>
          <cell r="E28" t="str">
            <v>：</v>
          </cell>
          <cell r="F28"/>
          <cell r="G28" t="str">
            <v>～</v>
          </cell>
          <cell r="H28"/>
          <cell r="I28" t="str">
            <v>（</v>
          </cell>
          <cell r="J28"/>
          <cell r="K28" t="str">
            <v>）</v>
          </cell>
          <cell r="L28">
            <v>6</v>
          </cell>
          <cell r="N28"/>
          <cell r="O28" t="str">
            <v>～</v>
          </cell>
          <cell r="P28"/>
          <cell r="Q28"/>
          <cell r="R28"/>
          <cell r="S28" t="str">
            <v>～</v>
          </cell>
          <cell r="T28"/>
          <cell r="U28" t="str">
            <v>（</v>
          </cell>
          <cell r="V28"/>
          <cell r="W28" t="str">
            <v>）</v>
          </cell>
          <cell r="X28">
            <v>6</v>
          </cell>
          <cell r="Y28"/>
          <cell r="Z28" t="str">
            <v>-</v>
          </cell>
        </row>
        <row r="29">
          <cell r="C29" t="str">
            <v>x</v>
          </cell>
          <cell r="D29" t="str">
            <v>x</v>
          </cell>
          <cell r="E29" t="str">
            <v>：</v>
          </cell>
          <cell r="F29"/>
          <cell r="G29" t="str">
            <v>～</v>
          </cell>
          <cell r="H29"/>
          <cell r="I29" t="str">
            <v>（</v>
          </cell>
          <cell r="J29"/>
          <cell r="K29" t="str">
            <v>）</v>
          </cell>
          <cell r="L29">
            <v>7</v>
          </cell>
          <cell r="N29"/>
          <cell r="O29" t="str">
            <v>～</v>
          </cell>
          <cell r="P29"/>
          <cell r="Q29"/>
          <cell r="R29"/>
          <cell r="S29" t="str">
            <v>～</v>
          </cell>
          <cell r="T29"/>
          <cell r="U29" t="str">
            <v>（</v>
          </cell>
          <cell r="V29"/>
          <cell r="W29" t="str">
            <v>）</v>
          </cell>
          <cell r="X29">
            <v>7</v>
          </cell>
          <cell r="Y29"/>
          <cell r="Z29" t="str">
            <v>-</v>
          </cell>
        </row>
        <row r="30">
          <cell r="C30" t="str">
            <v>y</v>
          </cell>
          <cell r="D30" t="str">
            <v>y</v>
          </cell>
          <cell r="E30" t="str">
            <v>：</v>
          </cell>
          <cell r="F30"/>
          <cell r="G30" t="str">
            <v>～</v>
          </cell>
          <cell r="H30"/>
          <cell r="I30" t="str">
            <v>（</v>
          </cell>
          <cell r="J30"/>
          <cell r="K30" t="str">
            <v>）</v>
          </cell>
          <cell r="L30">
            <v>8</v>
          </cell>
          <cell r="N30"/>
          <cell r="O30" t="str">
            <v>～</v>
          </cell>
          <cell r="P30"/>
          <cell r="Q30"/>
          <cell r="R30"/>
          <cell r="S30" t="str">
            <v>～</v>
          </cell>
          <cell r="T30"/>
          <cell r="U30" t="str">
            <v>（</v>
          </cell>
          <cell r="V30"/>
          <cell r="W30" t="str">
            <v>）</v>
          </cell>
          <cell r="X30">
            <v>8</v>
          </cell>
          <cell r="Y30"/>
          <cell r="Z30" t="str">
            <v>-</v>
          </cell>
        </row>
        <row r="31">
          <cell r="C31" t="str">
            <v>z</v>
          </cell>
          <cell r="D31" t="str">
            <v>z</v>
          </cell>
          <cell r="E31" t="str">
            <v>：</v>
          </cell>
          <cell r="F31"/>
          <cell r="G31" t="str">
            <v>～</v>
          </cell>
          <cell r="H31"/>
          <cell r="I31" t="str">
            <v>（</v>
          </cell>
          <cell r="J31"/>
          <cell r="K31" t="str">
            <v>）</v>
          </cell>
          <cell r="L31">
            <v>1</v>
          </cell>
          <cell r="N31"/>
          <cell r="O31" t="str">
            <v>～</v>
          </cell>
          <cell r="P31"/>
          <cell r="Q31"/>
          <cell r="R31"/>
          <cell r="S31" t="str">
            <v>～</v>
          </cell>
          <cell r="T31"/>
          <cell r="U31" t="str">
            <v>（</v>
          </cell>
          <cell r="V31"/>
          <cell r="W31" t="str">
            <v>）</v>
          </cell>
          <cell r="X31" t="str">
            <v>-</v>
          </cell>
          <cell r="Y31"/>
          <cell r="Z31">
            <v>1</v>
          </cell>
        </row>
        <row r="32">
          <cell r="C32" t="str">
            <v>x</v>
          </cell>
          <cell r="D32" t="str">
            <v>x</v>
          </cell>
          <cell r="E32" t="str">
            <v>：</v>
          </cell>
          <cell r="F32"/>
          <cell r="G32" t="str">
            <v>～</v>
          </cell>
          <cell r="H32"/>
          <cell r="I32" t="str">
            <v>（</v>
          </cell>
          <cell r="J32"/>
          <cell r="K32" t="str">
            <v>）</v>
          </cell>
          <cell r="L32">
            <v>2</v>
          </cell>
          <cell r="N32"/>
          <cell r="O32" t="str">
            <v>～</v>
          </cell>
          <cell r="P32"/>
          <cell r="Q32"/>
          <cell r="R32"/>
          <cell r="S32" t="str">
            <v>～</v>
          </cell>
          <cell r="T32"/>
          <cell r="U32" t="str">
            <v>（</v>
          </cell>
          <cell r="V32"/>
          <cell r="W32" t="str">
            <v>）</v>
          </cell>
          <cell r="X32" t="str">
            <v>-</v>
          </cell>
          <cell r="Y32"/>
          <cell r="Z32">
            <v>2</v>
          </cell>
        </row>
        <row r="33">
          <cell r="C33" t="str">
            <v>aa</v>
          </cell>
          <cell r="D33" t="str">
            <v>aa</v>
          </cell>
          <cell r="E33" t="str">
            <v>：</v>
          </cell>
          <cell r="F33"/>
          <cell r="G33" t="str">
            <v>～</v>
          </cell>
          <cell r="H33"/>
          <cell r="I33" t="str">
            <v>（</v>
          </cell>
          <cell r="J33"/>
          <cell r="K33" t="str">
            <v>）</v>
          </cell>
          <cell r="L33">
            <v>3</v>
          </cell>
          <cell r="N33"/>
          <cell r="O33" t="str">
            <v>～</v>
          </cell>
          <cell r="P33"/>
          <cell r="Q33"/>
          <cell r="R33"/>
          <cell r="S33" t="str">
            <v>～</v>
          </cell>
          <cell r="T33"/>
          <cell r="U33" t="str">
            <v>（</v>
          </cell>
          <cell r="V33"/>
          <cell r="W33" t="str">
            <v>）</v>
          </cell>
          <cell r="X33" t="str">
            <v>-</v>
          </cell>
          <cell r="Y33"/>
          <cell r="Z33">
            <v>3</v>
          </cell>
        </row>
        <row r="34">
          <cell r="C34" t="str">
            <v>ab</v>
          </cell>
          <cell r="D34" t="str">
            <v>ab</v>
          </cell>
          <cell r="E34" t="str">
            <v>：</v>
          </cell>
          <cell r="F34"/>
          <cell r="G34" t="str">
            <v>～</v>
          </cell>
          <cell r="H34"/>
          <cell r="I34" t="str">
            <v>（</v>
          </cell>
          <cell r="J34"/>
          <cell r="K34" t="str">
            <v>）</v>
          </cell>
          <cell r="L34">
            <v>4</v>
          </cell>
          <cell r="N34"/>
          <cell r="O34" t="str">
            <v>～</v>
          </cell>
          <cell r="P34"/>
          <cell r="Q34"/>
          <cell r="R34"/>
          <cell r="S34" t="str">
            <v>～</v>
          </cell>
          <cell r="T34"/>
          <cell r="U34" t="str">
            <v>（</v>
          </cell>
          <cell r="V34"/>
          <cell r="W34" t="str">
            <v>）</v>
          </cell>
          <cell r="X34" t="str">
            <v>-</v>
          </cell>
          <cell r="Y34"/>
          <cell r="Z34">
            <v>4</v>
          </cell>
        </row>
        <row r="35">
          <cell r="C35" t="str">
            <v>ac</v>
          </cell>
          <cell r="D35" t="str">
            <v>ac</v>
          </cell>
          <cell r="E35" t="str">
            <v>：</v>
          </cell>
          <cell r="F35"/>
          <cell r="G35" t="str">
            <v>～</v>
          </cell>
          <cell r="H35"/>
          <cell r="I35" t="str">
            <v>（</v>
          </cell>
          <cell r="J35"/>
          <cell r="K35" t="str">
            <v>）</v>
          </cell>
          <cell r="L35">
            <v>5</v>
          </cell>
          <cell r="N35"/>
          <cell r="O35" t="str">
            <v>～</v>
          </cell>
          <cell r="P35"/>
          <cell r="Q35"/>
          <cell r="R35"/>
          <cell r="S35" t="str">
            <v>～</v>
          </cell>
          <cell r="T35"/>
          <cell r="U35" t="str">
            <v>（</v>
          </cell>
          <cell r="V35"/>
          <cell r="W35" t="str">
            <v>）</v>
          </cell>
          <cell r="X35" t="str">
            <v>-</v>
          </cell>
          <cell r="Y35"/>
          <cell r="Z35">
            <v>5</v>
          </cell>
        </row>
        <row r="36">
          <cell r="C36" t="str">
            <v>ad</v>
          </cell>
          <cell r="D36" t="str">
            <v>ad</v>
          </cell>
          <cell r="E36" t="str">
            <v>：</v>
          </cell>
          <cell r="F36"/>
          <cell r="G36" t="str">
            <v>～</v>
          </cell>
          <cell r="H36"/>
          <cell r="I36" t="str">
            <v>（</v>
          </cell>
          <cell r="J36"/>
          <cell r="K36" t="str">
            <v>）</v>
          </cell>
          <cell r="L36">
            <v>6</v>
          </cell>
          <cell r="N36"/>
          <cell r="O36" t="str">
            <v>～</v>
          </cell>
          <cell r="P36"/>
          <cell r="Q36"/>
          <cell r="R36"/>
          <cell r="S36" t="str">
            <v>～</v>
          </cell>
          <cell r="T36"/>
          <cell r="U36" t="str">
            <v>（</v>
          </cell>
          <cell r="V36"/>
          <cell r="W36" t="str">
            <v>）</v>
          </cell>
          <cell r="X36" t="str">
            <v>-</v>
          </cell>
          <cell r="Y36"/>
          <cell r="Z36">
            <v>6</v>
          </cell>
        </row>
        <row r="37">
          <cell r="C37" t="str">
            <v>ae</v>
          </cell>
          <cell r="D37" t="str">
            <v>ae</v>
          </cell>
          <cell r="E37" t="str">
            <v>：</v>
          </cell>
          <cell r="F37"/>
          <cell r="G37" t="str">
            <v>～</v>
          </cell>
          <cell r="H37"/>
          <cell r="I37" t="str">
            <v>（</v>
          </cell>
          <cell r="J37"/>
          <cell r="K37" t="str">
            <v>）</v>
          </cell>
          <cell r="L37">
            <v>7</v>
          </cell>
          <cell r="N37"/>
          <cell r="O37" t="str">
            <v>～</v>
          </cell>
          <cell r="P37"/>
          <cell r="Q37"/>
          <cell r="R37"/>
          <cell r="S37" t="str">
            <v>～</v>
          </cell>
          <cell r="T37"/>
          <cell r="U37" t="str">
            <v>（</v>
          </cell>
          <cell r="V37"/>
          <cell r="W37" t="str">
            <v>）</v>
          </cell>
          <cell r="X37" t="str">
            <v>-</v>
          </cell>
          <cell r="Y37"/>
          <cell r="Z37">
            <v>7</v>
          </cell>
        </row>
        <row r="38">
          <cell r="C38" t="str">
            <v>af</v>
          </cell>
          <cell r="D38" t="str">
            <v>af</v>
          </cell>
          <cell r="E38" t="str">
            <v>：</v>
          </cell>
          <cell r="F38"/>
          <cell r="G38" t="str">
            <v>～</v>
          </cell>
          <cell r="H38"/>
          <cell r="I38" t="str">
            <v>（</v>
          </cell>
          <cell r="J38"/>
          <cell r="K38" t="str">
            <v>）</v>
          </cell>
          <cell r="L38">
            <v>8</v>
          </cell>
          <cell r="N38"/>
          <cell r="O38" t="str">
            <v>～</v>
          </cell>
          <cell r="P38"/>
          <cell r="Q38"/>
          <cell r="R38"/>
          <cell r="S38" t="str">
            <v>～</v>
          </cell>
          <cell r="T38"/>
          <cell r="U38" t="str">
            <v>（</v>
          </cell>
          <cell r="V38"/>
          <cell r="W38" t="str">
            <v>）</v>
          </cell>
          <cell r="X38" t="str">
            <v>-</v>
          </cell>
          <cell r="Y38"/>
          <cell r="Z38">
            <v>8</v>
          </cell>
        </row>
        <row r="39">
          <cell r="C39" t="str">
            <v>ag</v>
          </cell>
          <cell r="D39"/>
          <cell r="E39" t="str">
            <v>：</v>
          </cell>
          <cell r="F39">
            <v>0.29166666666666669</v>
          </cell>
          <cell r="G39" t="str">
            <v>～</v>
          </cell>
          <cell r="H39">
            <v>0.39583333333333331</v>
          </cell>
          <cell r="I39" t="str">
            <v>（</v>
          </cell>
          <cell r="J39">
            <v>0</v>
          </cell>
          <cell r="K39" t="str">
            <v>）</v>
          </cell>
          <cell r="L39">
            <v>2.4999999999999991</v>
          </cell>
          <cell r="N39">
            <v>0.29166666666666669</v>
          </cell>
          <cell r="O39" t="str">
            <v>～</v>
          </cell>
          <cell r="P39">
            <v>0.83333333333333337</v>
          </cell>
          <cell r="R39">
            <v>0.29166666666666669</v>
          </cell>
          <cell r="S39" t="str">
            <v>～</v>
          </cell>
          <cell r="T39">
            <v>0.39583333333333331</v>
          </cell>
          <cell r="U39" t="str">
            <v>（</v>
          </cell>
          <cell r="V39">
            <v>0</v>
          </cell>
          <cell r="W39" t="str">
            <v>）</v>
          </cell>
          <cell r="X39">
            <v>2.4999999999999991</v>
          </cell>
          <cell r="Z39" t="str">
            <v>-</v>
          </cell>
        </row>
        <row r="40">
          <cell r="C40" t="str">
            <v>-</v>
          </cell>
          <cell r="D40"/>
          <cell r="E40" t="str">
            <v>：</v>
          </cell>
          <cell r="F40">
            <v>0.6875</v>
          </cell>
          <cell r="G40" t="str">
            <v>～</v>
          </cell>
          <cell r="H40">
            <v>0.83333333333333337</v>
          </cell>
          <cell r="I40" t="str">
            <v>（</v>
          </cell>
          <cell r="J40">
            <v>0</v>
          </cell>
          <cell r="K40" t="str">
            <v>）</v>
          </cell>
          <cell r="L40">
            <v>3.5000000000000009</v>
          </cell>
          <cell r="N40">
            <v>0.29166666666666669</v>
          </cell>
          <cell r="O40" t="str">
            <v>～</v>
          </cell>
          <cell r="P40">
            <v>0.83333333333333337</v>
          </cell>
          <cell r="R40">
            <v>0.6875</v>
          </cell>
          <cell r="S40" t="str">
            <v>～</v>
          </cell>
          <cell r="T40">
            <v>0.83333333333333337</v>
          </cell>
          <cell r="U40" t="str">
            <v>（</v>
          </cell>
          <cell r="V40">
            <v>0</v>
          </cell>
          <cell r="W40" t="str">
            <v>）</v>
          </cell>
          <cell r="X40">
            <v>3.5000000000000009</v>
          </cell>
          <cell r="Z40" t="str">
            <v>-</v>
          </cell>
        </row>
        <row r="41">
          <cell r="C41" t="str">
            <v>-</v>
          </cell>
          <cell r="D41" t="str">
            <v>ag</v>
          </cell>
          <cell r="E41" t="str">
            <v>：</v>
          </cell>
          <cell r="F41" t="str">
            <v>-</v>
          </cell>
          <cell r="G41" t="str">
            <v>～</v>
          </cell>
          <cell r="H41" t="str">
            <v>-</v>
          </cell>
          <cell r="I41" t="str">
            <v>（</v>
          </cell>
          <cell r="J41" t="str">
            <v>-</v>
          </cell>
          <cell r="K41" t="str">
            <v>）</v>
          </cell>
          <cell r="L41">
            <v>6</v>
          </cell>
          <cell r="N41" t="str">
            <v>-</v>
          </cell>
          <cell r="O41" t="str">
            <v>～</v>
          </cell>
          <cell r="P41" t="str">
            <v>-</v>
          </cell>
          <cell r="R41" t="str">
            <v>-</v>
          </cell>
          <cell r="S41" t="str">
            <v>～</v>
          </cell>
          <cell r="T41" t="str">
            <v>-</v>
          </cell>
          <cell r="U41" t="str">
            <v>（</v>
          </cell>
          <cell r="V41" t="str">
            <v>-</v>
          </cell>
          <cell r="W41" t="str">
            <v>）</v>
          </cell>
          <cell r="X41">
            <v>6</v>
          </cell>
          <cell r="Z41" t="str">
            <v>-</v>
          </cell>
        </row>
        <row r="42">
          <cell r="C42" t="str">
            <v>ah</v>
          </cell>
          <cell r="D42"/>
          <cell r="E42" t="str">
            <v>：</v>
          </cell>
          <cell r="F42"/>
          <cell r="G42" t="str">
            <v>～</v>
          </cell>
          <cell r="H42"/>
          <cell r="I42" t="str">
            <v>（</v>
          </cell>
          <cell r="J42">
            <v>0</v>
          </cell>
          <cell r="K42" t="str">
            <v>）</v>
          </cell>
          <cell r="L42" t="str">
            <v/>
          </cell>
          <cell r="N42">
            <v>0.29166666666666669</v>
          </cell>
          <cell r="O42" t="str">
            <v>～</v>
          </cell>
          <cell r="P42">
            <v>0.83333333333333337</v>
          </cell>
          <cell r="R42" t="str">
            <v/>
          </cell>
          <cell r="S42" t="str">
            <v>～</v>
          </cell>
          <cell r="T42" t="str">
            <v/>
          </cell>
          <cell r="U42" t="str">
            <v>（</v>
          </cell>
          <cell r="V42">
            <v>0</v>
          </cell>
          <cell r="W42" t="str">
            <v>）</v>
          </cell>
          <cell r="X42" t="str">
            <v/>
          </cell>
          <cell r="Z42" t="str">
            <v/>
          </cell>
        </row>
        <row r="43">
          <cell r="C43" t="str">
            <v>-</v>
          </cell>
          <cell r="D43"/>
          <cell r="E43" t="str">
            <v>：</v>
          </cell>
          <cell r="F43"/>
          <cell r="G43" t="str">
            <v>～</v>
          </cell>
          <cell r="H43"/>
          <cell r="I43" t="str">
            <v>（</v>
          </cell>
          <cell r="J43">
            <v>0</v>
          </cell>
          <cell r="K43" t="str">
            <v>）</v>
          </cell>
          <cell r="L43" t="str">
            <v/>
          </cell>
          <cell r="N43">
            <v>0.29166666666666669</v>
          </cell>
          <cell r="O43" t="str">
            <v>～</v>
          </cell>
          <cell r="P43">
            <v>0.83333333333333337</v>
          </cell>
          <cell r="R43" t="str">
            <v/>
          </cell>
          <cell r="S43" t="str">
            <v>～</v>
          </cell>
          <cell r="T43" t="str">
            <v/>
          </cell>
          <cell r="U43" t="str">
            <v>（</v>
          </cell>
          <cell r="V43">
            <v>0</v>
          </cell>
          <cell r="W43" t="str">
            <v>）</v>
          </cell>
          <cell r="X43" t="str">
            <v/>
          </cell>
          <cell r="Z43" t="str">
            <v/>
          </cell>
        </row>
        <row r="44">
          <cell r="C44" t="str">
            <v>-</v>
          </cell>
          <cell r="D44" t="str">
            <v>ah</v>
          </cell>
          <cell r="E44" t="str">
            <v>：</v>
          </cell>
          <cell r="F44" t="str">
            <v>-</v>
          </cell>
          <cell r="G44" t="str">
            <v>～</v>
          </cell>
          <cell r="H44" t="str">
            <v>-</v>
          </cell>
          <cell r="I44" t="str">
            <v>（</v>
          </cell>
          <cell r="J44" t="str">
            <v>-</v>
          </cell>
          <cell r="K44" t="str">
            <v>）</v>
          </cell>
          <cell r="L44" t="str">
            <v/>
          </cell>
          <cell r="N44" t="str">
            <v>-</v>
          </cell>
          <cell r="O44" t="str">
            <v>～</v>
          </cell>
          <cell r="P44" t="str">
            <v>-</v>
          </cell>
          <cell r="R44" t="str">
            <v>-</v>
          </cell>
          <cell r="S44" t="str">
            <v>～</v>
          </cell>
          <cell r="T44" t="str">
            <v>-</v>
          </cell>
          <cell r="U44" t="str">
            <v>（</v>
          </cell>
          <cell r="V44" t="str">
            <v>-</v>
          </cell>
          <cell r="W44" t="str">
            <v>）</v>
          </cell>
          <cell r="X44" t="str">
            <v/>
          </cell>
          <cell r="Z44" t="str">
            <v/>
          </cell>
        </row>
        <row r="45">
          <cell r="C45" t="str">
            <v>ai</v>
          </cell>
          <cell r="D45"/>
          <cell r="E45" t="str">
            <v>：</v>
          </cell>
          <cell r="F45"/>
          <cell r="G45" t="str">
            <v>～</v>
          </cell>
          <cell r="H45"/>
          <cell r="I45" t="str">
            <v>（</v>
          </cell>
          <cell r="J45">
            <v>0</v>
          </cell>
          <cell r="K45" t="str">
            <v>）</v>
          </cell>
          <cell r="L45" t="str">
            <v/>
          </cell>
          <cell r="N45">
            <v>0.29166666666666669</v>
          </cell>
          <cell r="O45" t="str">
            <v>～</v>
          </cell>
          <cell r="P45">
            <v>0.83333333333333337</v>
          </cell>
          <cell r="R45" t="str">
            <v/>
          </cell>
          <cell r="S45" t="str">
            <v>～</v>
          </cell>
          <cell r="T45" t="str">
            <v/>
          </cell>
          <cell r="U45" t="str">
            <v>（</v>
          </cell>
          <cell r="V45">
            <v>0</v>
          </cell>
          <cell r="W45" t="str">
            <v>）</v>
          </cell>
          <cell r="X45" t="str">
            <v/>
          </cell>
          <cell r="Z45" t="str">
            <v/>
          </cell>
        </row>
        <row r="46">
          <cell r="C46" t="str">
            <v>-</v>
          </cell>
          <cell r="D46"/>
          <cell r="E46" t="str">
            <v>：</v>
          </cell>
          <cell r="F46"/>
          <cell r="G46" t="str">
            <v>～</v>
          </cell>
          <cell r="H46"/>
          <cell r="I46" t="str">
            <v>（</v>
          </cell>
          <cell r="J46">
            <v>0</v>
          </cell>
          <cell r="K46" t="str">
            <v>）</v>
          </cell>
          <cell r="L46" t="str">
            <v/>
          </cell>
          <cell r="N46">
            <v>0.29166666666666669</v>
          </cell>
          <cell r="O46" t="str">
            <v>～</v>
          </cell>
          <cell r="P46">
            <v>0.83333333333333337</v>
          </cell>
          <cell r="R46" t="str">
            <v/>
          </cell>
          <cell r="S46" t="str">
            <v>～</v>
          </cell>
          <cell r="T46" t="str">
            <v/>
          </cell>
          <cell r="U46" t="str">
            <v>（</v>
          </cell>
          <cell r="V46">
            <v>0</v>
          </cell>
          <cell r="W46" t="str">
            <v>）</v>
          </cell>
          <cell r="X46" t="str">
            <v/>
          </cell>
          <cell r="Z46" t="str">
            <v/>
          </cell>
        </row>
        <row r="47">
          <cell r="C47" t="str">
            <v>-</v>
          </cell>
          <cell r="D47" t="str">
            <v>ai</v>
          </cell>
          <cell r="E47" t="str">
            <v>：</v>
          </cell>
          <cell r="F47" t="str">
            <v>-</v>
          </cell>
          <cell r="G47" t="str">
            <v>～</v>
          </cell>
          <cell r="H47" t="str">
            <v>-</v>
          </cell>
          <cell r="I47" t="str">
            <v>（</v>
          </cell>
          <cell r="J47" t="str">
            <v>-</v>
          </cell>
          <cell r="K47" t="str">
            <v>）</v>
          </cell>
          <cell r="L47" t="str">
            <v/>
          </cell>
          <cell r="N47" t="str">
            <v>-</v>
          </cell>
          <cell r="O47" t="str">
            <v>～</v>
          </cell>
          <cell r="P47" t="str">
            <v>-</v>
          </cell>
          <cell r="R47" t="str">
            <v>-</v>
          </cell>
          <cell r="S47" t="str">
            <v>～</v>
          </cell>
          <cell r="T47" t="str">
            <v>-</v>
          </cell>
          <cell r="U47" t="str">
            <v>（</v>
          </cell>
          <cell r="V47" t="str">
            <v>-</v>
          </cell>
          <cell r="W47" t="str">
            <v>）</v>
          </cell>
          <cell r="X47" t="str">
            <v/>
          </cell>
          <cell r="Z47" t="str">
            <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sheetData sheetId="2"/>
      <sheetData sheetId="3"/>
      <sheetData sheetId="4">
        <row r="6">
          <cell r="C6" t="str">
            <v>a</v>
          </cell>
          <cell r="D6" t="str">
            <v>a</v>
          </cell>
          <cell r="E6" t="str">
            <v>：</v>
          </cell>
          <cell r="F6"/>
          <cell r="G6" t="str">
            <v>～</v>
          </cell>
          <cell r="H6"/>
          <cell r="I6" t="str">
            <v>（</v>
          </cell>
          <cell r="J6">
            <v>0</v>
          </cell>
          <cell r="K6" t="str">
            <v>）</v>
          </cell>
          <cell r="L6" t="str">
            <v/>
          </cell>
          <cell r="N6">
            <v>0.29166666666666669</v>
          </cell>
          <cell r="O6" t="str">
            <v>～</v>
          </cell>
          <cell r="P6">
            <v>0.83333333333333337</v>
          </cell>
          <cell r="R6" t="str">
            <v/>
          </cell>
          <cell r="S6" t="str">
            <v>～</v>
          </cell>
          <cell r="T6" t="str">
            <v/>
          </cell>
          <cell r="U6" t="str">
            <v>（</v>
          </cell>
          <cell r="V6">
            <v>0</v>
          </cell>
          <cell r="W6" t="str">
            <v>）</v>
          </cell>
          <cell r="X6" t="str">
            <v/>
          </cell>
          <cell r="Z6" t="str">
            <v/>
          </cell>
        </row>
        <row r="7">
          <cell r="C7" t="str">
            <v>b</v>
          </cell>
          <cell r="D7" t="str">
            <v>b</v>
          </cell>
          <cell r="E7" t="str">
            <v>：</v>
          </cell>
          <cell r="F7"/>
          <cell r="G7" t="str">
            <v>～</v>
          </cell>
          <cell r="H7"/>
          <cell r="I7" t="str">
            <v>（</v>
          </cell>
          <cell r="J7">
            <v>0</v>
          </cell>
          <cell r="K7" t="str">
            <v>）</v>
          </cell>
          <cell r="L7" t="str">
            <v/>
          </cell>
          <cell r="N7">
            <v>0.29166666666666669</v>
          </cell>
          <cell r="O7" t="str">
            <v>～</v>
          </cell>
          <cell r="P7">
            <v>0.83333333333333337</v>
          </cell>
          <cell r="R7" t="str">
            <v/>
          </cell>
          <cell r="S7" t="str">
            <v>～</v>
          </cell>
          <cell r="T7" t="str">
            <v/>
          </cell>
          <cell r="U7" t="str">
            <v>（</v>
          </cell>
          <cell r="V7">
            <v>0</v>
          </cell>
          <cell r="W7" t="str">
            <v>）</v>
          </cell>
          <cell r="X7" t="str">
            <v/>
          </cell>
          <cell r="Z7" t="str">
            <v/>
          </cell>
        </row>
        <row r="8">
          <cell r="C8" t="str">
            <v>c</v>
          </cell>
          <cell r="D8" t="str">
            <v>c</v>
          </cell>
          <cell r="E8" t="str">
            <v>：</v>
          </cell>
          <cell r="F8"/>
          <cell r="G8" t="str">
            <v>～</v>
          </cell>
          <cell r="H8"/>
          <cell r="I8" t="str">
            <v>（</v>
          </cell>
          <cell r="J8">
            <v>0</v>
          </cell>
          <cell r="K8" t="str">
            <v>）</v>
          </cell>
          <cell r="L8" t="str">
            <v/>
          </cell>
          <cell r="N8">
            <v>0.29166666666666669</v>
          </cell>
          <cell r="O8" t="str">
            <v>～</v>
          </cell>
          <cell r="P8">
            <v>0.83333333333333337</v>
          </cell>
          <cell r="R8" t="str">
            <v/>
          </cell>
          <cell r="S8" t="str">
            <v>～</v>
          </cell>
          <cell r="T8" t="str">
            <v/>
          </cell>
          <cell r="U8" t="str">
            <v>（</v>
          </cell>
          <cell r="V8">
            <v>0</v>
          </cell>
          <cell r="W8" t="str">
            <v>）</v>
          </cell>
          <cell r="X8" t="str">
            <v/>
          </cell>
          <cell r="Z8" t="str">
            <v/>
          </cell>
        </row>
        <row r="9">
          <cell r="C9" t="str">
            <v>d</v>
          </cell>
          <cell r="D9" t="str">
            <v>d</v>
          </cell>
          <cell r="E9" t="str">
            <v>：</v>
          </cell>
          <cell r="F9"/>
          <cell r="G9" t="str">
            <v>～</v>
          </cell>
          <cell r="H9"/>
          <cell r="I9" t="str">
            <v>（</v>
          </cell>
          <cell r="J9">
            <v>0</v>
          </cell>
          <cell r="K9" t="str">
            <v>）</v>
          </cell>
          <cell r="L9" t="str">
            <v/>
          </cell>
          <cell r="N9">
            <v>0.29166666666666669</v>
          </cell>
          <cell r="O9" t="str">
            <v>～</v>
          </cell>
          <cell r="P9">
            <v>0.83333333333333337</v>
          </cell>
          <cell r="R9" t="str">
            <v/>
          </cell>
          <cell r="S9" t="str">
            <v>～</v>
          </cell>
          <cell r="T9" t="str">
            <v/>
          </cell>
          <cell r="U9" t="str">
            <v>（</v>
          </cell>
          <cell r="V9">
            <v>0</v>
          </cell>
          <cell r="W9" t="str">
            <v>）</v>
          </cell>
          <cell r="X9" t="str">
            <v/>
          </cell>
          <cell r="Z9" t="str">
            <v/>
          </cell>
        </row>
        <row r="10">
          <cell r="C10" t="str">
            <v>e</v>
          </cell>
          <cell r="D10" t="str">
            <v>e</v>
          </cell>
          <cell r="E10" t="str">
            <v>：</v>
          </cell>
          <cell r="F10"/>
          <cell r="G10" t="str">
            <v>～</v>
          </cell>
          <cell r="H10"/>
          <cell r="I10" t="str">
            <v>（</v>
          </cell>
          <cell r="J10">
            <v>0</v>
          </cell>
          <cell r="K10" t="str">
            <v>）</v>
          </cell>
          <cell r="L10" t="str">
            <v/>
          </cell>
          <cell r="N10">
            <v>0.29166666666666669</v>
          </cell>
          <cell r="O10" t="str">
            <v>～</v>
          </cell>
          <cell r="P10">
            <v>0.83333333333333337</v>
          </cell>
          <cell r="R10" t="str">
            <v/>
          </cell>
          <cell r="S10" t="str">
            <v>～</v>
          </cell>
          <cell r="T10" t="str">
            <v/>
          </cell>
          <cell r="U10" t="str">
            <v>（</v>
          </cell>
          <cell r="V10">
            <v>0</v>
          </cell>
          <cell r="W10" t="str">
            <v>）</v>
          </cell>
          <cell r="X10" t="str">
            <v/>
          </cell>
          <cell r="Z10" t="str">
            <v/>
          </cell>
        </row>
        <row r="11">
          <cell r="C11" t="str">
            <v>f</v>
          </cell>
          <cell r="D11" t="str">
            <v>f</v>
          </cell>
          <cell r="E11" t="str">
            <v>：</v>
          </cell>
          <cell r="F11"/>
          <cell r="G11" t="str">
            <v>～</v>
          </cell>
          <cell r="H11"/>
          <cell r="I11" t="str">
            <v>（</v>
          </cell>
          <cell r="J11">
            <v>0</v>
          </cell>
          <cell r="K11" t="str">
            <v>）</v>
          </cell>
          <cell r="L11" t="str">
            <v/>
          </cell>
          <cell r="N11">
            <v>0.29166666666666669</v>
          </cell>
          <cell r="O11" t="str">
            <v>～</v>
          </cell>
          <cell r="P11">
            <v>0.83333333333333337</v>
          </cell>
          <cell r="R11" t="str">
            <v/>
          </cell>
          <cell r="S11" t="str">
            <v>～</v>
          </cell>
          <cell r="T11" t="str">
            <v/>
          </cell>
          <cell r="U11" t="str">
            <v>（</v>
          </cell>
          <cell r="V11">
            <v>0</v>
          </cell>
          <cell r="W11" t="str">
            <v>）</v>
          </cell>
          <cell r="X11" t="str">
            <v/>
          </cell>
          <cell r="Z11" t="str">
            <v/>
          </cell>
        </row>
        <row r="12">
          <cell r="C12" t="str">
            <v>g</v>
          </cell>
          <cell r="D12" t="str">
            <v>g</v>
          </cell>
          <cell r="E12" t="str">
            <v>：</v>
          </cell>
          <cell r="F12"/>
          <cell r="G12" t="str">
            <v>～</v>
          </cell>
          <cell r="H12"/>
          <cell r="I12" t="str">
            <v>（</v>
          </cell>
          <cell r="J12">
            <v>0</v>
          </cell>
          <cell r="K12" t="str">
            <v>）</v>
          </cell>
          <cell r="L12" t="str">
            <v/>
          </cell>
          <cell r="N12">
            <v>0.29166666666666669</v>
          </cell>
          <cell r="O12" t="str">
            <v>～</v>
          </cell>
          <cell r="P12">
            <v>0.83333333333333337</v>
          </cell>
          <cell r="R12" t="str">
            <v/>
          </cell>
          <cell r="S12" t="str">
            <v>～</v>
          </cell>
          <cell r="T12" t="str">
            <v/>
          </cell>
          <cell r="U12" t="str">
            <v>（</v>
          </cell>
          <cell r="V12">
            <v>0</v>
          </cell>
          <cell r="W12" t="str">
            <v>）</v>
          </cell>
          <cell r="X12" t="str">
            <v/>
          </cell>
          <cell r="Z12" t="str">
            <v/>
          </cell>
        </row>
        <row r="13">
          <cell r="C13" t="str">
            <v>h</v>
          </cell>
          <cell r="D13" t="str">
            <v>h</v>
          </cell>
          <cell r="E13" t="str">
            <v>：</v>
          </cell>
          <cell r="F13"/>
          <cell r="G13" t="str">
            <v>～</v>
          </cell>
          <cell r="H13"/>
          <cell r="I13" t="str">
            <v>（</v>
          </cell>
          <cell r="J13">
            <v>0</v>
          </cell>
          <cell r="K13" t="str">
            <v>）</v>
          </cell>
          <cell r="L13" t="str">
            <v/>
          </cell>
          <cell r="N13">
            <v>0.29166666666666669</v>
          </cell>
          <cell r="O13" t="str">
            <v>～</v>
          </cell>
          <cell r="P13">
            <v>0.83333333333333337</v>
          </cell>
          <cell r="R13" t="str">
            <v/>
          </cell>
          <cell r="S13" t="str">
            <v>～</v>
          </cell>
          <cell r="T13" t="str">
            <v/>
          </cell>
          <cell r="U13" t="str">
            <v>（</v>
          </cell>
          <cell r="V13">
            <v>0</v>
          </cell>
          <cell r="W13" t="str">
            <v>）</v>
          </cell>
          <cell r="X13" t="str">
            <v/>
          </cell>
          <cell r="Z13" t="str">
            <v/>
          </cell>
        </row>
        <row r="14">
          <cell r="C14" t="str">
            <v>i</v>
          </cell>
          <cell r="D14" t="str">
            <v>i</v>
          </cell>
          <cell r="E14" t="str">
            <v>：</v>
          </cell>
          <cell r="F14"/>
          <cell r="G14" t="str">
            <v>～</v>
          </cell>
          <cell r="H14"/>
          <cell r="I14" t="str">
            <v>（</v>
          </cell>
          <cell r="J14">
            <v>0</v>
          </cell>
          <cell r="K14" t="str">
            <v>）</v>
          </cell>
          <cell r="L14" t="str">
            <v/>
          </cell>
          <cell r="N14">
            <v>0.29166666666666669</v>
          </cell>
          <cell r="O14" t="str">
            <v>～</v>
          </cell>
          <cell r="P14">
            <v>0.83333333333333337</v>
          </cell>
          <cell r="R14" t="str">
            <v/>
          </cell>
          <cell r="S14" t="str">
            <v>～</v>
          </cell>
          <cell r="T14" t="str">
            <v/>
          </cell>
          <cell r="U14" t="str">
            <v>（</v>
          </cell>
          <cell r="V14">
            <v>0</v>
          </cell>
          <cell r="W14" t="str">
            <v>）</v>
          </cell>
          <cell r="X14" t="str">
            <v/>
          </cell>
          <cell r="Z14" t="str">
            <v/>
          </cell>
        </row>
        <row r="15">
          <cell r="C15" t="str">
            <v>j</v>
          </cell>
          <cell r="D15" t="str">
            <v>j</v>
          </cell>
          <cell r="E15" t="str">
            <v>：</v>
          </cell>
          <cell r="F15"/>
          <cell r="G15" t="str">
            <v>～</v>
          </cell>
          <cell r="H15"/>
          <cell r="I15" t="str">
            <v>（</v>
          </cell>
          <cell r="J15">
            <v>0</v>
          </cell>
          <cell r="K15" t="str">
            <v>）</v>
          </cell>
          <cell r="L15" t="str">
            <v/>
          </cell>
          <cell r="N15">
            <v>0.29166666666666669</v>
          </cell>
          <cell r="O15" t="str">
            <v>～</v>
          </cell>
          <cell r="P15">
            <v>0.83333333333333337</v>
          </cell>
          <cell r="R15" t="str">
            <v/>
          </cell>
          <cell r="S15" t="str">
            <v>～</v>
          </cell>
          <cell r="T15" t="str">
            <v/>
          </cell>
          <cell r="U15" t="str">
            <v>（</v>
          </cell>
          <cell r="V15">
            <v>0</v>
          </cell>
          <cell r="W15" t="str">
            <v>）</v>
          </cell>
          <cell r="X15" t="str">
            <v/>
          </cell>
          <cell r="Z15" t="str">
            <v/>
          </cell>
        </row>
        <row r="16">
          <cell r="C16" t="str">
            <v>k</v>
          </cell>
          <cell r="D16" t="str">
            <v>k</v>
          </cell>
          <cell r="E16" t="str">
            <v>：</v>
          </cell>
          <cell r="F16"/>
          <cell r="G16" t="str">
            <v>～</v>
          </cell>
          <cell r="H16"/>
          <cell r="I16" t="str">
            <v>（</v>
          </cell>
          <cell r="J16">
            <v>0</v>
          </cell>
          <cell r="K16" t="str">
            <v>）</v>
          </cell>
          <cell r="L16" t="str">
            <v/>
          </cell>
          <cell r="N16">
            <v>0.29166666666666669</v>
          </cell>
          <cell r="O16" t="str">
            <v>～</v>
          </cell>
          <cell r="P16">
            <v>0.83333333333333337</v>
          </cell>
          <cell r="R16" t="str">
            <v/>
          </cell>
          <cell r="S16" t="str">
            <v>～</v>
          </cell>
          <cell r="T16" t="str">
            <v/>
          </cell>
          <cell r="U16" t="str">
            <v>（</v>
          </cell>
          <cell r="V16">
            <v>0</v>
          </cell>
          <cell r="W16" t="str">
            <v>）</v>
          </cell>
          <cell r="X16" t="str">
            <v/>
          </cell>
          <cell r="Z16" t="str">
            <v/>
          </cell>
        </row>
        <row r="17">
          <cell r="C17" t="str">
            <v>l</v>
          </cell>
          <cell r="D17" t="str">
            <v>l</v>
          </cell>
          <cell r="E17" t="str">
            <v>：</v>
          </cell>
          <cell r="F17"/>
          <cell r="G17" t="str">
            <v>～</v>
          </cell>
          <cell r="H17"/>
          <cell r="I17" t="str">
            <v>（</v>
          </cell>
          <cell r="J17">
            <v>0</v>
          </cell>
          <cell r="K17" t="str">
            <v>）</v>
          </cell>
          <cell r="L17" t="str">
            <v/>
          </cell>
          <cell r="N17">
            <v>0.29166666666666669</v>
          </cell>
          <cell r="O17" t="str">
            <v>～</v>
          </cell>
          <cell r="P17">
            <v>0.83333333333333337</v>
          </cell>
          <cell r="R17" t="str">
            <v/>
          </cell>
          <cell r="S17" t="str">
            <v>～</v>
          </cell>
          <cell r="T17" t="str">
            <v/>
          </cell>
          <cell r="U17" t="str">
            <v>（</v>
          </cell>
          <cell r="V17">
            <v>0</v>
          </cell>
          <cell r="W17" t="str">
            <v>）</v>
          </cell>
          <cell r="X17" t="str">
            <v/>
          </cell>
          <cell r="Z17" t="str">
            <v/>
          </cell>
        </row>
        <row r="18">
          <cell r="C18" t="str">
            <v>m</v>
          </cell>
          <cell r="D18" t="str">
            <v>m</v>
          </cell>
          <cell r="E18" t="str">
            <v>：</v>
          </cell>
          <cell r="F18"/>
          <cell r="G18" t="str">
            <v>～</v>
          </cell>
          <cell r="H18"/>
          <cell r="I18" t="str">
            <v>（</v>
          </cell>
          <cell r="J18">
            <v>0</v>
          </cell>
          <cell r="K18" t="str">
            <v>）</v>
          </cell>
          <cell r="L18" t="str">
            <v/>
          </cell>
          <cell r="N18">
            <v>0.29166666666666669</v>
          </cell>
          <cell r="O18" t="str">
            <v>～</v>
          </cell>
          <cell r="P18">
            <v>0.83333333333333337</v>
          </cell>
          <cell r="R18" t="str">
            <v/>
          </cell>
          <cell r="S18" t="str">
            <v>～</v>
          </cell>
          <cell r="T18" t="str">
            <v/>
          </cell>
          <cell r="U18" t="str">
            <v>（</v>
          </cell>
          <cell r="V18">
            <v>0</v>
          </cell>
          <cell r="W18" t="str">
            <v>）</v>
          </cell>
          <cell r="X18" t="str">
            <v/>
          </cell>
          <cell r="Z18" t="str">
            <v/>
          </cell>
        </row>
        <row r="19">
          <cell r="C19" t="str">
            <v>n</v>
          </cell>
          <cell r="D19" t="str">
            <v>n</v>
          </cell>
          <cell r="E19" t="str">
            <v>：</v>
          </cell>
          <cell r="F19"/>
          <cell r="G19" t="str">
            <v>～</v>
          </cell>
          <cell r="H19"/>
          <cell r="I19" t="str">
            <v>（</v>
          </cell>
          <cell r="J19">
            <v>0</v>
          </cell>
          <cell r="K19" t="str">
            <v>）</v>
          </cell>
          <cell r="L19" t="str">
            <v/>
          </cell>
          <cell r="N19">
            <v>0.29166666666666669</v>
          </cell>
          <cell r="O19" t="str">
            <v>～</v>
          </cell>
          <cell r="P19">
            <v>0.83333333333333337</v>
          </cell>
          <cell r="R19" t="str">
            <v/>
          </cell>
          <cell r="S19" t="str">
            <v>～</v>
          </cell>
          <cell r="T19" t="str">
            <v/>
          </cell>
          <cell r="U19" t="str">
            <v>（</v>
          </cell>
          <cell r="V19">
            <v>0</v>
          </cell>
          <cell r="W19" t="str">
            <v>）</v>
          </cell>
          <cell r="X19" t="str">
            <v/>
          </cell>
          <cell r="Z19" t="str">
            <v/>
          </cell>
        </row>
        <row r="20">
          <cell r="C20" t="str">
            <v>o</v>
          </cell>
          <cell r="D20" t="str">
            <v>o</v>
          </cell>
          <cell r="E20" t="str">
            <v>：</v>
          </cell>
          <cell r="F20"/>
          <cell r="G20" t="str">
            <v>～</v>
          </cell>
          <cell r="H20"/>
          <cell r="I20" t="str">
            <v>（</v>
          </cell>
          <cell r="J20">
            <v>0</v>
          </cell>
          <cell r="K20" t="str">
            <v>）</v>
          </cell>
          <cell r="L20" t="str">
            <v/>
          </cell>
          <cell r="N20">
            <v>0.29166666666666669</v>
          </cell>
          <cell r="O20" t="str">
            <v>～</v>
          </cell>
          <cell r="P20">
            <v>0.83333333333333337</v>
          </cell>
          <cell r="R20" t="str">
            <v/>
          </cell>
          <cell r="S20" t="str">
            <v>～</v>
          </cell>
          <cell r="T20" t="str">
            <v/>
          </cell>
          <cell r="U20" t="str">
            <v>（</v>
          </cell>
          <cell r="V20">
            <v>0</v>
          </cell>
          <cell r="W20" t="str">
            <v>）</v>
          </cell>
          <cell r="X20" t="str">
            <v/>
          </cell>
          <cell r="Z20" t="str">
            <v/>
          </cell>
        </row>
        <row r="21">
          <cell r="C21" t="str">
            <v>p</v>
          </cell>
          <cell r="D21" t="str">
            <v>p</v>
          </cell>
          <cell r="E21" t="str">
            <v>：</v>
          </cell>
          <cell r="F21"/>
          <cell r="G21" t="str">
            <v>～</v>
          </cell>
          <cell r="H21"/>
          <cell r="I21" t="str">
            <v>（</v>
          </cell>
          <cell r="J21">
            <v>0</v>
          </cell>
          <cell r="K21" t="str">
            <v>）</v>
          </cell>
          <cell r="L21" t="str">
            <v/>
          </cell>
          <cell r="N21">
            <v>0.29166666666666669</v>
          </cell>
          <cell r="O21" t="str">
            <v>～</v>
          </cell>
          <cell r="P21">
            <v>0.83333333333333337</v>
          </cell>
          <cell r="R21" t="str">
            <v/>
          </cell>
          <cell r="S21" t="str">
            <v>～</v>
          </cell>
          <cell r="T21" t="str">
            <v/>
          </cell>
          <cell r="U21" t="str">
            <v>（</v>
          </cell>
          <cell r="V21">
            <v>0</v>
          </cell>
          <cell r="W21" t="str">
            <v>）</v>
          </cell>
          <cell r="X21" t="str">
            <v/>
          </cell>
          <cell r="Z21" t="str">
            <v/>
          </cell>
        </row>
        <row r="22">
          <cell r="C22" t="str">
            <v>q</v>
          </cell>
          <cell r="D22" t="str">
            <v>q</v>
          </cell>
          <cell r="E22" t="str">
            <v>：</v>
          </cell>
          <cell r="F22"/>
          <cell r="G22" t="str">
            <v>～</v>
          </cell>
          <cell r="H22"/>
          <cell r="I22" t="str">
            <v>（</v>
          </cell>
          <cell r="J22">
            <v>0</v>
          </cell>
          <cell r="K22" t="str">
            <v>）</v>
          </cell>
          <cell r="L22" t="str">
            <v/>
          </cell>
          <cell r="N22">
            <v>0.29166666666666669</v>
          </cell>
          <cell r="O22" t="str">
            <v>～</v>
          </cell>
          <cell r="P22">
            <v>0.83333333333333337</v>
          </cell>
          <cell r="R22" t="str">
            <v/>
          </cell>
          <cell r="S22" t="str">
            <v>～</v>
          </cell>
          <cell r="T22" t="str">
            <v/>
          </cell>
          <cell r="U22" t="str">
            <v>（</v>
          </cell>
          <cell r="V22">
            <v>0</v>
          </cell>
          <cell r="W22" t="str">
            <v>）</v>
          </cell>
          <cell r="X22" t="str">
            <v/>
          </cell>
          <cell r="Z22" t="str">
            <v/>
          </cell>
        </row>
        <row r="23">
          <cell r="C23" t="str">
            <v>r</v>
          </cell>
          <cell r="D23" t="str">
            <v>r</v>
          </cell>
          <cell r="E23" t="str">
            <v>：</v>
          </cell>
          <cell r="F23"/>
          <cell r="G23" t="str">
            <v>～</v>
          </cell>
          <cell r="H23"/>
          <cell r="I23" t="str">
            <v>（</v>
          </cell>
          <cell r="J23"/>
          <cell r="K23" t="str">
            <v>）</v>
          </cell>
          <cell r="L23">
            <v>1</v>
          </cell>
          <cell r="N23"/>
          <cell r="O23" t="str">
            <v>～</v>
          </cell>
          <cell r="P23"/>
          <cell r="Q23"/>
          <cell r="R23"/>
          <cell r="S23" t="str">
            <v>～</v>
          </cell>
          <cell r="T23"/>
          <cell r="U23" t="str">
            <v>（</v>
          </cell>
          <cell r="V23"/>
          <cell r="W23" t="str">
            <v>）</v>
          </cell>
          <cell r="X23">
            <v>1</v>
          </cell>
          <cell r="Y23"/>
          <cell r="Z23" t="str">
            <v>-</v>
          </cell>
        </row>
        <row r="24">
          <cell r="C24" t="str">
            <v>s</v>
          </cell>
          <cell r="D24" t="str">
            <v>s</v>
          </cell>
          <cell r="E24" t="str">
            <v>：</v>
          </cell>
          <cell r="F24"/>
          <cell r="G24" t="str">
            <v>～</v>
          </cell>
          <cell r="H24"/>
          <cell r="I24" t="str">
            <v>（</v>
          </cell>
          <cell r="J24"/>
          <cell r="K24" t="str">
            <v>）</v>
          </cell>
          <cell r="L24">
            <v>2</v>
          </cell>
          <cell r="N24"/>
          <cell r="O24" t="str">
            <v>～</v>
          </cell>
          <cell r="P24"/>
          <cell r="Q24"/>
          <cell r="R24"/>
          <cell r="S24" t="str">
            <v>～</v>
          </cell>
          <cell r="T24"/>
          <cell r="U24" t="str">
            <v>（</v>
          </cell>
          <cell r="V24"/>
          <cell r="W24" t="str">
            <v>）</v>
          </cell>
          <cell r="X24">
            <v>2</v>
          </cell>
          <cell r="Y24"/>
          <cell r="Z24" t="str">
            <v>-</v>
          </cell>
        </row>
        <row r="25">
          <cell r="C25" t="str">
            <v>t</v>
          </cell>
          <cell r="D25" t="str">
            <v>t</v>
          </cell>
          <cell r="E25" t="str">
            <v>：</v>
          </cell>
          <cell r="F25"/>
          <cell r="G25" t="str">
            <v>～</v>
          </cell>
          <cell r="H25"/>
          <cell r="I25" t="str">
            <v>（</v>
          </cell>
          <cell r="J25"/>
          <cell r="K25" t="str">
            <v>）</v>
          </cell>
          <cell r="L25">
            <v>3</v>
          </cell>
          <cell r="N25"/>
          <cell r="O25" t="str">
            <v>～</v>
          </cell>
          <cell r="P25"/>
          <cell r="Q25"/>
          <cell r="R25"/>
          <cell r="S25" t="str">
            <v>～</v>
          </cell>
          <cell r="T25"/>
          <cell r="U25" t="str">
            <v>（</v>
          </cell>
          <cell r="V25"/>
          <cell r="W25" t="str">
            <v>）</v>
          </cell>
          <cell r="X25">
            <v>3</v>
          </cell>
          <cell r="Y25"/>
          <cell r="Z25" t="str">
            <v>-</v>
          </cell>
        </row>
        <row r="26">
          <cell r="C26" t="str">
            <v>u</v>
          </cell>
          <cell r="D26" t="str">
            <v>u</v>
          </cell>
          <cell r="E26" t="str">
            <v>：</v>
          </cell>
          <cell r="F26"/>
          <cell r="G26" t="str">
            <v>～</v>
          </cell>
          <cell r="H26"/>
          <cell r="I26" t="str">
            <v>（</v>
          </cell>
          <cell r="J26"/>
          <cell r="K26" t="str">
            <v>）</v>
          </cell>
          <cell r="L26">
            <v>4</v>
          </cell>
          <cell r="N26"/>
          <cell r="O26" t="str">
            <v>～</v>
          </cell>
          <cell r="P26"/>
          <cell r="Q26"/>
          <cell r="R26"/>
          <cell r="S26" t="str">
            <v>～</v>
          </cell>
          <cell r="T26"/>
          <cell r="U26" t="str">
            <v>（</v>
          </cell>
          <cell r="V26"/>
          <cell r="W26" t="str">
            <v>）</v>
          </cell>
          <cell r="X26">
            <v>4</v>
          </cell>
          <cell r="Y26"/>
          <cell r="Z26" t="str">
            <v>-</v>
          </cell>
        </row>
        <row r="27">
          <cell r="C27" t="str">
            <v>v</v>
          </cell>
          <cell r="D27" t="str">
            <v>v</v>
          </cell>
          <cell r="E27" t="str">
            <v>：</v>
          </cell>
          <cell r="F27"/>
          <cell r="G27" t="str">
            <v>～</v>
          </cell>
          <cell r="H27"/>
          <cell r="I27" t="str">
            <v>（</v>
          </cell>
          <cell r="J27"/>
          <cell r="K27" t="str">
            <v>）</v>
          </cell>
          <cell r="L27">
            <v>5</v>
          </cell>
          <cell r="N27"/>
          <cell r="O27" t="str">
            <v>～</v>
          </cell>
          <cell r="P27"/>
          <cell r="Q27"/>
          <cell r="R27"/>
          <cell r="S27" t="str">
            <v>～</v>
          </cell>
          <cell r="T27"/>
          <cell r="U27" t="str">
            <v>（</v>
          </cell>
          <cell r="V27"/>
          <cell r="W27" t="str">
            <v>）</v>
          </cell>
          <cell r="X27">
            <v>5</v>
          </cell>
          <cell r="Y27"/>
          <cell r="Z27" t="str">
            <v>-</v>
          </cell>
        </row>
        <row r="28">
          <cell r="C28" t="str">
            <v>w</v>
          </cell>
          <cell r="D28" t="str">
            <v>w</v>
          </cell>
          <cell r="E28" t="str">
            <v>：</v>
          </cell>
          <cell r="F28"/>
          <cell r="G28" t="str">
            <v>～</v>
          </cell>
          <cell r="H28"/>
          <cell r="I28" t="str">
            <v>（</v>
          </cell>
          <cell r="J28"/>
          <cell r="K28" t="str">
            <v>）</v>
          </cell>
          <cell r="L28">
            <v>6</v>
          </cell>
          <cell r="N28"/>
          <cell r="O28" t="str">
            <v>～</v>
          </cell>
          <cell r="P28"/>
          <cell r="Q28"/>
          <cell r="R28"/>
          <cell r="S28" t="str">
            <v>～</v>
          </cell>
          <cell r="T28"/>
          <cell r="U28" t="str">
            <v>（</v>
          </cell>
          <cell r="V28"/>
          <cell r="W28" t="str">
            <v>）</v>
          </cell>
          <cell r="X28">
            <v>6</v>
          </cell>
          <cell r="Y28"/>
          <cell r="Z28" t="str">
            <v>-</v>
          </cell>
        </row>
        <row r="29">
          <cell r="C29" t="str">
            <v>x</v>
          </cell>
          <cell r="D29" t="str">
            <v>x</v>
          </cell>
          <cell r="E29" t="str">
            <v>：</v>
          </cell>
          <cell r="F29"/>
          <cell r="G29" t="str">
            <v>～</v>
          </cell>
          <cell r="H29"/>
          <cell r="I29" t="str">
            <v>（</v>
          </cell>
          <cell r="J29"/>
          <cell r="K29" t="str">
            <v>）</v>
          </cell>
          <cell r="L29">
            <v>7</v>
          </cell>
          <cell r="N29"/>
          <cell r="O29" t="str">
            <v>～</v>
          </cell>
          <cell r="P29"/>
          <cell r="Q29"/>
          <cell r="R29"/>
          <cell r="S29" t="str">
            <v>～</v>
          </cell>
          <cell r="T29"/>
          <cell r="U29" t="str">
            <v>（</v>
          </cell>
          <cell r="V29"/>
          <cell r="W29" t="str">
            <v>）</v>
          </cell>
          <cell r="X29">
            <v>7</v>
          </cell>
          <cell r="Y29"/>
          <cell r="Z29" t="str">
            <v>-</v>
          </cell>
        </row>
        <row r="30">
          <cell r="C30" t="str">
            <v>y</v>
          </cell>
          <cell r="D30" t="str">
            <v>y</v>
          </cell>
          <cell r="E30" t="str">
            <v>：</v>
          </cell>
          <cell r="F30"/>
          <cell r="G30" t="str">
            <v>～</v>
          </cell>
          <cell r="H30"/>
          <cell r="I30" t="str">
            <v>（</v>
          </cell>
          <cell r="J30"/>
          <cell r="K30" t="str">
            <v>）</v>
          </cell>
          <cell r="L30">
            <v>8</v>
          </cell>
          <cell r="N30"/>
          <cell r="O30" t="str">
            <v>～</v>
          </cell>
          <cell r="P30"/>
          <cell r="Q30"/>
          <cell r="R30"/>
          <cell r="S30" t="str">
            <v>～</v>
          </cell>
          <cell r="T30"/>
          <cell r="U30" t="str">
            <v>（</v>
          </cell>
          <cell r="V30"/>
          <cell r="W30" t="str">
            <v>）</v>
          </cell>
          <cell r="X30">
            <v>8</v>
          </cell>
          <cell r="Y30"/>
          <cell r="Z30" t="str">
            <v>-</v>
          </cell>
        </row>
        <row r="31">
          <cell r="C31" t="str">
            <v>z</v>
          </cell>
          <cell r="D31" t="str">
            <v>z</v>
          </cell>
          <cell r="E31" t="str">
            <v>：</v>
          </cell>
          <cell r="F31"/>
          <cell r="G31" t="str">
            <v>～</v>
          </cell>
          <cell r="H31"/>
          <cell r="I31" t="str">
            <v>（</v>
          </cell>
          <cell r="J31"/>
          <cell r="K31" t="str">
            <v>）</v>
          </cell>
          <cell r="L31">
            <v>1</v>
          </cell>
          <cell r="N31"/>
          <cell r="O31" t="str">
            <v>～</v>
          </cell>
          <cell r="P31"/>
          <cell r="Q31"/>
          <cell r="R31"/>
          <cell r="S31" t="str">
            <v>～</v>
          </cell>
          <cell r="T31"/>
          <cell r="U31" t="str">
            <v>（</v>
          </cell>
          <cell r="V31"/>
          <cell r="W31" t="str">
            <v>）</v>
          </cell>
          <cell r="X31" t="str">
            <v>-</v>
          </cell>
          <cell r="Y31"/>
          <cell r="Z31">
            <v>1</v>
          </cell>
        </row>
        <row r="32">
          <cell r="C32" t="str">
            <v>x</v>
          </cell>
          <cell r="D32" t="str">
            <v>x</v>
          </cell>
          <cell r="E32" t="str">
            <v>：</v>
          </cell>
          <cell r="F32"/>
          <cell r="G32" t="str">
            <v>～</v>
          </cell>
          <cell r="H32"/>
          <cell r="I32" t="str">
            <v>（</v>
          </cell>
          <cell r="J32"/>
          <cell r="K32" t="str">
            <v>）</v>
          </cell>
          <cell r="L32">
            <v>2</v>
          </cell>
          <cell r="N32"/>
          <cell r="O32" t="str">
            <v>～</v>
          </cell>
          <cell r="P32"/>
          <cell r="Q32"/>
          <cell r="R32"/>
          <cell r="S32" t="str">
            <v>～</v>
          </cell>
          <cell r="T32"/>
          <cell r="U32" t="str">
            <v>（</v>
          </cell>
          <cell r="V32"/>
          <cell r="W32" t="str">
            <v>）</v>
          </cell>
          <cell r="X32" t="str">
            <v>-</v>
          </cell>
          <cell r="Y32"/>
          <cell r="Z32">
            <v>2</v>
          </cell>
        </row>
        <row r="33">
          <cell r="C33" t="str">
            <v>aa</v>
          </cell>
          <cell r="D33" t="str">
            <v>aa</v>
          </cell>
          <cell r="E33" t="str">
            <v>：</v>
          </cell>
          <cell r="F33"/>
          <cell r="G33" t="str">
            <v>～</v>
          </cell>
          <cell r="H33"/>
          <cell r="I33" t="str">
            <v>（</v>
          </cell>
          <cell r="J33"/>
          <cell r="K33" t="str">
            <v>）</v>
          </cell>
          <cell r="L33">
            <v>3</v>
          </cell>
          <cell r="N33"/>
          <cell r="O33" t="str">
            <v>～</v>
          </cell>
          <cell r="P33"/>
          <cell r="Q33"/>
          <cell r="R33"/>
          <cell r="S33" t="str">
            <v>～</v>
          </cell>
          <cell r="T33"/>
          <cell r="U33" t="str">
            <v>（</v>
          </cell>
          <cell r="V33"/>
          <cell r="W33" t="str">
            <v>）</v>
          </cell>
          <cell r="X33" t="str">
            <v>-</v>
          </cell>
          <cell r="Y33"/>
          <cell r="Z33">
            <v>3</v>
          </cell>
        </row>
        <row r="34">
          <cell r="C34" t="str">
            <v>ab</v>
          </cell>
          <cell r="D34" t="str">
            <v>ab</v>
          </cell>
          <cell r="E34" t="str">
            <v>：</v>
          </cell>
          <cell r="F34"/>
          <cell r="G34" t="str">
            <v>～</v>
          </cell>
          <cell r="H34"/>
          <cell r="I34" t="str">
            <v>（</v>
          </cell>
          <cell r="J34"/>
          <cell r="K34" t="str">
            <v>）</v>
          </cell>
          <cell r="L34">
            <v>4</v>
          </cell>
          <cell r="N34"/>
          <cell r="O34" t="str">
            <v>～</v>
          </cell>
          <cell r="P34"/>
          <cell r="Q34"/>
          <cell r="R34"/>
          <cell r="S34" t="str">
            <v>～</v>
          </cell>
          <cell r="T34"/>
          <cell r="U34" t="str">
            <v>（</v>
          </cell>
          <cell r="V34"/>
          <cell r="W34" t="str">
            <v>）</v>
          </cell>
          <cell r="X34" t="str">
            <v>-</v>
          </cell>
          <cell r="Y34"/>
          <cell r="Z34">
            <v>4</v>
          </cell>
        </row>
        <row r="35">
          <cell r="C35" t="str">
            <v>ac</v>
          </cell>
          <cell r="D35" t="str">
            <v>ac</v>
          </cell>
          <cell r="E35" t="str">
            <v>：</v>
          </cell>
          <cell r="F35"/>
          <cell r="G35" t="str">
            <v>～</v>
          </cell>
          <cell r="H35"/>
          <cell r="I35" t="str">
            <v>（</v>
          </cell>
          <cell r="J35"/>
          <cell r="K35" t="str">
            <v>）</v>
          </cell>
          <cell r="L35">
            <v>5</v>
          </cell>
          <cell r="N35"/>
          <cell r="O35" t="str">
            <v>～</v>
          </cell>
          <cell r="P35"/>
          <cell r="Q35"/>
          <cell r="R35"/>
          <cell r="S35" t="str">
            <v>～</v>
          </cell>
          <cell r="T35"/>
          <cell r="U35" t="str">
            <v>（</v>
          </cell>
          <cell r="V35"/>
          <cell r="W35" t="str">
            <v>）</v>
          </cell>
          <cell r="X35" t="str">
            <v>-</v>
          </cell>
          <cell r="Y35"/>
          <cell r="Z35">
            <v>5</v>
          </cell>
        </row>
        <row r="36">
          <cell r="C36" t="str">
            <v>ad</v>
          </cell>
          <cell r="D36" t="str">
            <v>ad</v>
          </cell>
          <cell r="E36" t="str">
            <v>：</v>
          </cell>
          <cell r="F36"/>
          <cell r="G36" t="str">
            <v>～</v>
          </cell>
          <cell r="H36"/>
          <cell r="I36" t="str">
            <v>（</v>
          </cell>
          <cell r="J36"/>
          <cell r="K36" t="str">
            <v>）</v>
          </cell>
          <cell r="L36">
            <v>6</v>
          </cell>
          <cell r="N36"/>
          <cell r="O36" t="str">
            <v>～</v>
          </cell>
          <cell r="P36"/>
          <cell r="Q36"/>
          <cell r="R36"/>
          <cell r="S36" t="str">
            <v>～</v>
          </cell>
          <cell r="T36"/>
          <cell r="U36" t="str">
            <v>（</v>
          </cell>
          <cell r="V36"/>
          <cell r="W36" t="str">
            <v>）</v>
          </cell>
          <cell r="X36" t="str">
            <v>-</v>
          </cell>
          <cell r="Y36"/>
          <cell r="Z36">
            <v>6</v>
          </cell>
        </row>
        <row r="37">
          <cell r="C37" t="str">
            <v>ae</v>
          </cell>
          <cell r="D37" t="str">
            <v>ae</v>
          </cell>
          <cell r="E37" t="str">
            <v>：</v>
          </cell>
          <cell r="F37"/>
          <cell r="G37" t="str">
            <v>～</v>
          </cell>
          <cell r="H37"/>
          <cell r="I37" t="str">
            <v>（</v>
          </cell>
          <cell r="J37"/>
          <cell r="K37" t="str">
            <v>）</v>
          </cell>
          <cell r="L37">
            <v>7</v>
          </cell>
          <cell r="N37"/>
          <cell r="O37" t="str">
            <v>～</v>
          </cell>
          <cell r="P37"/>
          <cell r="Q37"/>
          <cell r="R37"/>
          <cell r="S37" t="str">
            <v>～</v>
          </cell>
          <cell r="T37"/>
          <cell r="U37" t="str">
            <v>（</v>
          </cell>
          <cell r="V37"/>
          <cell r="W37" t="str">
            <v>）</v>
          </cell>
          <cell r="X37" t="str">
            <v>-</v>
          </cell>
          <cell r="Y37"/>
          <cell r="Z37">
            <v>7</v>
          </cell>
        </row>
        <row r="38">
          <cell r="C38" t="str">
            <v>af</v>
          </cell>
          <cell r="D38" t="str">
            <v>af</v>
          </cell>
          <cell r="E38" t="str">
            <v>：</v>
          </cell>
          <cell r="F38"/>
          <cell r="G38" t="str">
            <v>～</v>
          </cell>
          <cell r="H38"/>
          <cell r="I38" t="str">
            <v>（</v>
          </cell>
          <cell r="J38"/>
          <cell r="K38" t="str">
            <v>）</v>
          </cell>
          <cell r="L38">
            <v>8</v>
          </cell>
          <cell r="N38"/>
          <cell r="O38" t="str">
            <v>～</v>
          </cell>
          <cell r="P38"/>
          <cell r="Q38"/>
          <cell r="R38"/>
          <cell r="S38" t="str">
            <v>～</v>
          </cell>
          <cell r="T38"/>
          <cell r="U38" t="str">
            <v>（</v>
          </cell>
          <cell r="V38"/>
          <cell r="W38" t="str">
            <v>）</v>
          </cell>
          <cell r="X38" t="str">
            <v>-</v>
          </cell>
          <cell r="Y38"/>
          <cell r="Z38">
            <v>8</v>
          </cell>
        </row>
        <row r="39">
          <cell r="C39" t="str">
            <v>ag</v>
          </cell>
          <cell r="D39"/>
          <cell r="E39" t="str">
            <v>：</v>
          </cell>
          <cell r="F39"/>
          <cell r="G39" t="str">
            <v>～</v>
          </cell>
          <cell r="H39"/>
          <cell r="I39" t="str">
            <v>（</v>
          </cell>
          <cell r="J39">
            <v>0</v>
          </cell>
          <cell r="K39" t="str">
            <v>）</v>
          </cell>
          <cell r="L39" t="str">
            <v/>
          </cell>
          <cell r="N39">
            <v>0.29166666666666669</v>
          </cell>
          <cell r="O39" t="str">
            <v>～</v>
          </cell>
          <cell r="P39">
            <v>0.83333333333333337</v>
          </cell>
          <cell r="R39" t="str">
            <v/>
          </cell>
          <cell r="S39" t="str">
            <v>～</v>
          </cell>
          <cell r="T39" t="str">
            <v/>
          </cell>
          <cell r="U39" t="str">
            <v>（</v>
          </cell>
          <cell r="V39">
            <v>0</v>
          </cell>
          <cell r="W39" t="str">
            <v>）</v>
          </cell>
          <cell r="X39" t="str">
            <v/>
          </cell>
          <cell r="Z39" t="str">
            <v/>
          </cell>
        </row>
        <row r="40">
          <cell r="C40" t="str">
            <v>-</v>
          </cell>
          <cell r="D40"/>
          <cell r="E40" t="str">
            <v>：</v>
          </cell>
          <cell r="F40"/>
          <cell r="G40" t="str">
            <v>～</v>
          </cell>
          <cell r="H40"/>
          <cell r="I40" t="str">
            <v>（</v>
          </cell>
          <cell r="J40">
            <v>0</v>
          </cell>
          <cell r="K40" t="str">
            <v>）</v>
          </cell>
          <cell r="L40" t="str">
            <v/>
          </cell>
          <cell r="N40">
            <v>0.29166666666666669</v>
          </cell>
          <cell r="O40" t="str">
            <v>～</v>
          </cell>
          <cell r="P40">
            <v>0.83333333333333337</v>
          </cell>
          <cell r="R40" t="str">
            <v/>
          </cell>
          <cell r="S40" t="str">
            <v>～</v>
          </cell>
          <cell r="T40" t="str">
            <v/>
          </cell>
          <cell r="U40" t="str">
            <v>（</v>
          </cell>
          <cell r="V40">
            <v>0</v>
          </cell>
          <cell r="W40" t="str">
            <v>）</v>
          </cell>
          <cell r="X40" t="str">
            <v/>
          </cell>
          <cell r="Z40" t="str">
            <v/>
          </cell>
        </row>
        <row r="41">
          <cell r="C41" t="str">
            <v>-</v>
          </cell>
          <cell r="D41" t="str">
            <v>ag</v>
          </cell>
          <cell r="E41" t="str">
            <v>：</v>
          </cell>
          <cell r="F41" t="str">
            <v>-</v>
          </cell>
          <cell r="G41" t="str">
            <v>～</v>
          </cell>
          <cell r="H41" t="str">
            <v>-</v>
          </cell>
          <cell r="I41" t="str">
            <v>（</v>
          </cell>
          <cell r="J41" t="str">
            <v>-</v>
          </cell>
          <cell r="K41" t="str">
            <v>）</v>
          </cell>
          <cell r="L41" t="str">
            <v/>
          </cell>
          <cell r="N41" t="str">
            <v>-</v>
          </cell>
          <cell r="O41" t="str">
            <v>～</v>
          </cell>
          <cell r="P41" t="str">
            <v>-</v>
          </cell>
          <cell r="R41" t="str">
            <v/>
          </cell>
          <cell r="S41" t="str">
            <v>～</v>
          </cell>
          <cell r="T41" t="str">
            <v>-</v>
          </cell>
          <cell r="U41" t="str">
            <v>（</v>
          </cell>
          <cell r="V41" t="str">
            <v>-</v>
          </cell>
          <cell r="W41" t="str">
            <v>）</v>
          </cell>
          <cell r="X41" t="str">
            <v/>
          </cell>
          <cell r="Z41" t="str">
            <v/>
          </cell>
        </row>
        <row r="42">
          <cell r="C42" t="str">
            <v>ah</v>
          </cell>
          <cell r="D42"/>
          <cell r="E42" t="str">
            <v>：</v>
          </cell>
          <cell r="F42"/>
          <cell r="G42" t="str">
            <v>～</v>
          </cell>
          <cell r="H42"/>
          <cell r="I42" t="str">
            <v>（</v>
          </cell>
          <cell r="J42">
            <v>0</v>
          </cell>
          <cell r="K42" t="str">
            <v>）</v>
          </cell>
          <cell r="L42" t="str">
            <v/>
          </cell>
          <cell r="N42">
            <v>0.29166666666666669</v>
          </cell>
          <cell r="O42" t="str">
            <v>～</v>
          </cell>
          <cell r="P42">
            <v>0.83333333333333337</v>
          </cell>
          <cell r="R42" t="str">
            <v/>
          </cell>
          <cell r="S42" t="str">
            <v>～</v>
          </cell>
          <cell r="T42" t="str">
            <v/>
          </cell>
          <cell r="U42" t="str">
            <v>（</v>
          </cell>
          <cell r="V42">
            <v>0</v>
          </cell>
          <cell r="W42" t="str">
            <v>）</v>
          </cell>
          <cell r="X42" t="str">
            <v/>
          </cell>
          <cell r="Z42" t="str">
            <v/>
          </cell>
        </row>
        <row r="43">
          <cell r="C43" t="str">
            <v>-</v>
          </cell>
          <cell r="D43"/>
          <cell r="E43" t="str">
            <v>：</v>
          </cell>
          <cell r="F43"/>
          <cell r="G43" t="str">
            <v>～</v>
          </cell>
          <cell r="H43"/>
          <cell r="I43" t="str">
            <v>（</v>
          </cell>
          <cell r="J43">
            <v>0</v>
          </cell>
          <cell r="K43" t="str">
            <v>）</v>
          </cell>
          <cell r="L43" t="str">
            <v/>
          </cell>
          <cell r="N43">
            <v>0.29166666666666669</v>
          </cell>
          <cell r="O43" t="str">
            <v>～</v>
          </cell>
          <cell r="P43">
            <v>0.83333333333333337</v>
          </cell>
          <cell r="R43" t="str">
            <v/>
          </cell>
          <cell r="S43" t="str">
            <v>～</v>
          </cell>
          <cell r="T43" t="str">
            <v/>
          </cell>
          <cell r="U43" t="str">
            <v>（</v>
          </cell>
          <cell r="V43">
            <v>0</v>
          </cell>
          <cell r="W43" t="str">
            <v>）</v>
          </cell>
          <cell r="X43" t="str">
            <v/>
          </cell>
          <cell r="Z43" t="str">
            <v/>
          </cell>
        </row>
        <row r="44">
          <cell r="C44" t="str">
            <v>-</v>
          </cell>
          <cell r="D44" t="str">
            <v>ah</v>
          </cell>
          <cell r="E44" t="str">
            <v>：</v>
          </cell>
          <cell r="F44" t="str">
            <v>-</v>
          </cell>
          <cell r="G44" t="str">
            <v>～</v>
          </cell>
          <cell r="H44" t="str">
            <v>-</v>
          </cell>
          <cell r="I44" t="str">
            <v>（</v>
          </cell>
          <cell r="J44" t="str">
            <v>-</v>
          </cell>
          <cell r="K44" t="str">
            <v>）</v>
          </cell>
          <cell r="L44" t="str">
            <v/>
          </cell>
          <cell r="N44" t="str">
            <v>-</v>
          </cell>
          <cell r="O44" t="str">
            <v>～</v>
          </cell>
          <cell r="P44" t="str">
            <v>-</v>
          </cell>
          <cell r="R44" t="str">
            <v/>
          </cell>
          <cell r="S44" t="str">
            <v>～</v>
          </cell>
          <cell r="T44" t="str">
            <v>-</v>
          </cell>
          <cell r="U44" t="str">
            <v>（</v>
          </cell>
          <cell r="V44" t="str">
            <v>-</v>
          </cell>
          <cell r="W44" t="str">
            <v>）</v>
          </cell>
          <cell r="X44" t="str">
            <v/>
          </cell>
          <cell r="Z44" t="str">
            <v/>
          </cell>
        </row>
        <row r="45">
          <cell r="C45" t="str">
            <v>ai</v>
          </cell>
          <cell r="D45"/>
          <cell r="E45" t="str">
            <v>：</v>
          </cell>
          <cell r="F45"/>
          <cell r="G45" t="str">
            <v>～</v>
          </cell>
          <cell r="H45"/>
          <cell r="I45" t="str">
            <v>（</v>
          </cell>
          <cell r="J45">
            <v>0</v>
          </cell>
          <cell r="K45" t="str">
            <v>）</v>
          </cell>
          <cell r="L45" t="str">
            <v/>
          </cell>
          <cell r="N45">
            <v>0.29166666666666669</v>
          </cell>
          <cell r="O45" t="str">
            <v>～</v>
          </cell>
          <cell r="P45">
            <v>0.83333333333333337</v>
          </cell>
          <cell r="R45" t="str">
            <v/>
          </cell>
          <cell r="S45" t="str">
            <v>～</v>
          </cell>
          <cell r="T45" t="str">
            <v/>
          </cell>
          <cell r="U45" t="str">
            <v>（</v>
          </cell>
          <cell r="V45">
            <v>0</v>
          </cell>
          <cell r="W45" t="str">
            <v>）</v>
          </cell>
          <cell r="X45" t="str">
            <v/>
          </cell>
          <cell r="Z45" t="str">
            <v/>
          </cell>
        </row>
        <row r="46">
          <cell r="C46" t="str">
            <v>-</v>
          </cell>
          <cell r="D46"/>
          <cell r="E46" t="str">
            <v>：</v>
          </cell>
          <cell r="F46"/>
          <cell r="G46" t="str">
            <v>～</v>
          </cell>
          <cell r="H46"/>
          <cell r="I46" t="str">
            <v>（</v>
          </cell>
          <cell r="J46">
            <v>0</v>
          </cell>
          <cell r="K46" t="str">
            <v>）</v>
          </cell>
          <cell r="L46" t="str">
            <v/>
          </cell>
          <cell r="N46">
            <v>0.29166666666666669</v>
          </cell>
          <cell r="O46" t="str">
            <v>～</v>
          </cell>
          <cell r="P46">
            <v>0.83333333333333337</v>
          </cell>
          <cell r="R46" t="str">
            <v/>
          </cell>
          <cell r="S46" t="str">
            <v>～</v>
          </cell>
          <cell r="T46" t="str">
            <v/>
          </cell>
          <cell r="U46" t="str">
            <v>（</v>
          </cell>
          <cell r="V46">
            <v>0</v>
          </cell>
          <cell r="W46" t="str">
            <v>）</v>
          </cell>
          <cell r="X46" t="str">
            <v/>
          </cell>
          <cell r="Z46" t="str">
            <v/>
          </cell>
        </row>
        <row r="47">
          <cell r="C47" t="str">
            <v>-</v>
          </cell>
          <cell r="D47" t="str">
            <v>ai</v>
          </cell>
          <cell r="E47" t="str">
            <v>：</v>
          </cell>
          <cell r="F47" t="str">
            <v>-</v>
          </cell>
          <cell r="G47" t="str">
            <v>～</v>
          </cell>
          <cell r="H47" t="str">
            <v>-</v>
          </cell>
          <cell r="I47" t="str">
            <v>（</v>
          </cell>
          <cell r="J47" t="str">
            <v>-</v>
          </cell>
          <cell r="K47" t="str">
            <v>）</v>
          </cell>
          <cell r="L47" t="str">
            <v/>
          </cell>
          <cell r="N47" t="str">
            <v>-</v>
          </cell>
          <cell r="O47" t="str">
            <v>～</v>
          </cell>
          <cell r="P47" t="str">
            <v>-</v>
          </cell>
          <cell r="R47" t="str">
            <v/>
          </cell>
          <cell r="S47" t="str">
            <v>～</v>
          </cell>
          <cell r="T47" t="str">
            <v>-</v>
          </cell>
          <cell r="U47" t="str">
            <v>（</v>
          </cell>
          <cell r="V47" t="str">
            <v>-</v>
          </cell>
          <cell r="W47" t="str">
            <v>）</v>
          </cell>
          <cell r="X47" t="str">
            <v/>
          </cell>
          <cell r="Z47" t="str">
            <v/>
          </cell>
        </row>
      </sheetData>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N40"/>
  <sheetViews>
    <sheetView view="pageBreakPreview" zoomScaleNormal="100" zoomScaleSheetLayoutView="100" workbookViewId="0">
      <selection activeCell="AO2" sqref="AO2"/>
    </sheetView>
  </sheetViews>
  <sheetFormatPr defaultColWidth="9" defaultRowHeight="13.2"/>
  <cols>
    <col min="1" max="1" width="2.77734375" style="234" customWidth="1"/>
    <col min="2" max="29" width="2.33203125" style="234" customWidth="1"/>
    <col min="30" max="40" width="2.6640625" style="234" customWidth="1"/>
    <col min="41" max="16384" width="9" style="234"/>
  </cols>
  <sheetData>
    <row r="1" spans="1:40" ht="7.5" customHeight="1"/>
    <row r="2" spans="1:40" ht="34.5" customHeight="1">
      <c r="A2" s="424" t="s">
        <v>820</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424"/>
      <c r="AK2" s="424"/>
      <c r="AL2" s="424"/>
      <c r="AM2" s="424"/>
      <c r="AN2" s="424"/>
    </row>
    <row r="3" spans="1:40" ht="29.25" customHeight="1">
      <c r="A3" s="425" t="s">
        <v>382</v>
      </c>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row>
    <row r="4" spans="1:40" ht="10.050000000000001" customHeight="1">
      <c r="A4" s="235"/>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row>
    <row r="5" spans="1:40" ht="10.050000000000001" customHeight="1" thickBot="1">
      <c r="A5" s="236"/>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row>
    <row r="6" spans="1:40" ht="21" customHeight="1">
      <c r="A6" s="432" t="s">
        <v>383</v>
      </c>
      <c r="B6" s="433"/>
      <c r="C6" s="433"/>
      <c r="D6" s="433"/>
      <c r="E6" s="433"/>
      <c r="F6" s="433"/>
      <c r="G6" s="433"/>
      <c r="H6" s="433"/>
      <c r="I6" s="433"/>
      <c r="J6" s="433"/>
      <c r="K6" s="433"/>
      <c r="L6" s="433"/>
      <c r="M6" s="433"/>
      <c r="N6" s="444" t="s">
        <v>385</v>
      </c>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45"/>
    </row>
    <row r="7" spans="1:40" ht="40.5" customHeight="1" thickBot="1">
      <c r="A7" s="452" t="s">
        <v>384</v>
      </c>
      <c r="B7" s="447"/>
      <c r="C7" s="447"/>
      <c r="D7" s="447"/>
      <c r="E7" s="447"/>
      <c r="F7" s="447"/>
      <c r="G7" s="447"/>
      <c r="H7" s="447"/>
      <c r="I7" s="447"/>
      <c r="J7" s="447"/>
      <c r="K7" s="447"/>
      <c r="L7" s="447"/>
      <c r="M7" s="447"/>
      <c r="N7" s="446"/>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8"/>
    </row>
    <row r="8" spans="1:40" ht="10.050000000000001" customHeight="1">
      <c r="A8" s="237"/>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row>
    <row r="9" spans="1:40" ht="10.050000000000001" customHeight="1" thickBot="1"/>
    <row r="10" spans="1:40" ht="22.5" customHeight="1">
      <c r="A10" s="426" t="s">
        <v>33</v>
      </c>
      <c r="B10" s="427"/>
      <c r="C10" s="410" t="s">
        <v>26</v>
      </c>
      <c r="D10" s="410"/>
      <c r="E10" s="410"/>
      <c r="F10" s="410"/>
      <c r="G10" s="410"/>
      <c r="H10" s="410"/>
      <c r="I10" s="410"/>
      <c r="J10" s="410"/>
      <c r="K10" s="410">
        <v>1</v>
      </c>
      <c r="L10" s="410"/>
      <c r="M10" s="410"/>
      <c r="N10" s="410">
        <v>4</v>
      </c>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10"/>
      <c r="AL10" s="410"/>
      <c r="AM10" s="410"/>
      <c r="AN10" s="411"/>
    </row>
    <row r="11" spans="1:40" ht="18.75" customHeight="1">
      <c r="A11" s="428"/>
      <c r="B11" s="429"/>
      <c r="C11" s="412" t="s">
        <v>10</v>
      </c>
      <c r="D11" s="412"/>
      <c r="E11" s="412"/>
      <c r="F11" s="412"/>
      <c r="G11" s="412"/>
      <c r="H11" s="412"/>
      <c r="I11" s="412"/>
      <c r="J11" s="412"/>
      <c r="K11" s="413" t="s">
        <v>11</v>
      </c>
      <c r="L11" s="413"/>
      <c r="M11" s="413"/>
      <c r="N11" s="413"/>
      <c r="O11" s="413"/>
      <c r="P11" s="413"/>
      <c r="Q11" s="413"/>
      <c r="R11" s="413"/>
      <c r="S11" s="413"/>
      <c r="T11" s="413"/>
      <c r="U11" s="413"/>
      <c r="V11" s="413"/>
      <c r="W11" s="413"/>
      <c r="X11" s="413"/>
      <c r="Y11" s="413"/>
      <c r="Z11" s="413"/>
      <c r="AA11" s="413"/>
      <c r="AB11" s="413"/>
      <c r="AC11" s="413"/>
      <c r="AD11" s="413"/>
      <c r="AE11" s="413"/>
      <c r="AF11" s="413"/>
      <c r="AG11" s="413"/>
      <c r="AH11" s="413"/>
      <c r="AI11" s="413"/>
      <c r="AJ11" s="413"/>
      <c r="AK11" s="413"/>
      <c r="AL11" s="413"/>
      <c r="AM11" s="413"/>
      <c r="AN11" s="414"/>
    </row>
    <row r="12" spans="1:40">
      <c r="A12" s="428"/>
      <c r="B12" s="429"/>
      <c r="C12" s="437" t="s">
        <v>27</v>
      </c>
      <c r="D12" s="437"/>
      <c r="E12" s="437"/>
      <c r="F12" s="437"/>
      <c r="G12" s="437"/>
      <c r="H12" s="437"/>
      <c r="I12" s="437"/>
      <c r="J12" s="437"/>
      <c r="K12" s="461" t="s">
        <v>42</v>
      </c>
      <c r="L12" s="461"/>
      <c r="M12" s="461"/>
      <c r="N12" s="461"/>
      <c r="O12" s="461"/>
      <c r="P12" s="461"/>
      <c r="Q12" s="461"/>
      <c r="R12" s="461"/>
      <c r="S12" s="461"/>
      <c r="T12" s="461"/>
      <c r="U12" s="461"/>
      <c r="V12" s="461"/>
      <c r="W12" s="461"/>
      <c r="X12" s="461"/>
      <c r="Y12" s="461"/>
      <c r="Z12" s="461"/>
      <c r="AA12" s="461"/>
      <c r="AB12" s="461"/>
      <c r="AC12" s="461"/>
      <c r="AD12" s="461"/>
      <c r="AE12" s="461"/>
      <c r="AF12" s="461"/>
      <c r="AG12" s="461"/>
      <c r="AH12" s="461"/>
      <c r="AI12" s="461"/>
      <c r="AJ12" s="461"/>
      <c r="AK12" s="461"/>
      <c r="AL12" s="461"/>
      <c r="AM12" s="461"/>
      <c r="AN12" s="462"/>
    </row>
    <row r="13" spans="1:40" ht="16.5" customHeight="1">
      <c r="A13" s="428"/>
      <c r="B13" s="429"/>
      <c r="C13" s="438"/>
      <c r="D13" s="438"/>
      <c r="E13" s="438"/>
      <c r="F13" s="438"/>
      <c r="G13" s="438"/>
      <c r="H13" s="438"/>
      <c r="I13" s="438"/>
      <c r="J13" s="438"/>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63"/>
      <c r="AJ13" s="463"/>
      <c r="AK13" s="463"/>
      <c r="AL13" s="463"/>
      <c r="AM13" s="463"/>
      <c r="AN13" s="464"/>
    </row>
    <row r="14" spans="1:40" ht="18" customHeight="1">
      <c r="A14" s="428"/>
      <c r="B14" s="429"/>
      <c r="C14" s="415" t="s">
        <v>28</v>
      </c>
      <c r="D14" s="416"/>
      <c r="E14" s="416"/>
      <c r="F14" s="416"/>
      <c r="G14" s="416"/>
      <c r="H14" s="416"/>
      <c r="I14" s="416"/>
      <c r="J14" s="417"/>
      <c r="K14" s="238"/>
      <c r="L14" s="239" t="s">
        <v>54</v>
      </c>
      <c r="M14" s="239" t="s">
        <v>12</v>
      </c>
      <c r="N14" s="239"/>
      <c r="O14" s="239"/>
      <c r="P14" s="239"/>
      <c r="Q14" s="239" t="s">
        <v>29</v>
      </c>
      <c r="R14" s="239"/>
      <c r="S14" s="239"/>
      <c r="T14" s="239"/>
      <c r="U14" s="239"/>
      <c r="V14" s="239" t="s">
        <v>39</v>
      </c>
      <c r="W14" s="239"/>
      <c r="X14" s="239"/>
      <c r="Y14" s="239"/>
      <c r="Z14" s="239"/>
      <c r="AA14" s="239"/>
      <c r="AB14" s="239"/>
      <c r="AC14" s="239"/>
      <c r="AD14" s="239"/>
      <c r="AE14" s="239"/>
      <c r="AF14" s="239"/>
      <c r="AG14" s="239"/>
      <c r="AH14" s="239"/>
      <c r="AI14" s="239"/>
      <c r="AJ14" s="239"/>
      <c r="AK14" s="239"/>
      <c r="AL14" s="239"/>
      <c r="AM14" s="239"/>
      <c r="AN14" s="240"/>
    </row>
    <row r="15" spans="1:40" ht="18" customHeight="1">
      <c r="A15" s="428"/>
      <c r="B15" s="429"/>
      <c r="C15" s="418"/>
      <c r="D15" s="419"/>
      <c r="E15" s="419"/>
      <c r="F15" s="419"/>
      <c r="G15" s="419"/>
      <c r="H15" s="419"/>
      <c r="I15" s="419"/>
      <c r="J15" s="420"/>
      <c r="K15" s="455" t="s">
        <v>35</v>
      </c>
      <c r="L15" s="456"/>
      <c r="M15" s="456"/>
      <c r="N15" s="456"/>
      <c r="O15" s="456"/>
      <c r="P15" s="456"/>
      <c r="Q15" s="456"/>
      <c r="R15" s="456"/>
      <c r="S15" s="456"/>
      <c r="T15" s="456"/>
      <c r="U15" s="456"/>
      <c r="V15" s="456"/>
      <c r="W15" s="456"/>
      <c r="X15" s="456"/>
      <c r="Y15" s="456"/>
      <c r="Z15" s="456"/>
      <c r="AA15" s="456"/>
      <c r="AB15" s="456"/>
      <c r="AC15" s="456"/>
      <c r="AD15" s="456"/>
      <c r="AE15" s="456"/>
      <c r="AF15" s="456"/>
      <c r="AG15" s="456"/>
      <c r="AH15" s="456"/>
      <c r="AI15" s="456"/>
      <c r="AJ15" s="456"/>
      <c r="AK15" s="456"/>
      <c r="AL15" s="456"/>
      <c r="AM15" s="456"/>
      <c r="AN15" s="457"/>
    </row>
    <row r="16" spans="1:40" ht="18" customHeight="1">
      <c r="A16" s="428"/>
      <c r="B16" s="429"/>
      <c r="C16" s="421"/>
      <c r="D16" s="422"/>
      <c r="E16" s="422"/>
      <c r="F16" s="422"/>
      <c r="G16" s="422"/>
      <c r="H16" s="422"/>
      <c r="I16" s="422"/>
      <c r="J16" s="423"/>
      <c r="K16" s="458"/>
      <c r="L16" s="459"/>
      <c r="M16" s="459"/>
      <c r="N16" s="459"/>
      <c r="O16" s="459"/>
      <c r="P16" s="459"/>
      <c r="Q16" s="459"/>
      <c r="R16" s="459"/>
      <c r="S16" s="459"/>
      <c r="T16" s="459"/>
      <c r="U16" s="459"/>
      <c r="V16" s="459"/>
      <c r="W16" s="459"/>
      <c r="X16" s="459"/>
      <c r="Y16" s="459"/>
      <c r="Z16" s="459"/>
      <c r="AA16" s="459"/>
      <c r="AB16" s="459"/>
      <c r="AC16" s="459"/>
      <c r="AD16" s="459"/>
      <c r="AE16" s="459"/>
      <c r="AF16" s="459"/>
      <c r="AG16" s="459"/>
      <c r="AH16" s="459"/>
      <c r="AI16" s="459"/>
      <c r="AJ16" s="459"/>
      <c r="AK16" s="459"/>
      <c r="AL16" s="459"/>
      <c r="AM16" s="459"/>
      <c r="AN16" s="460"/>
    </row>
    <row r="17" spans="1:40" ht="18" customHeight="1">
      <c r="A17" s="428"/>
      <c r="B17" s="429"/>
      <c r="C17" s="439" t="s">
        <v>30</v>
      </c>
      <c r="D17" s="440"/>
      <c r="E17" s="440"/>
      <c r="F17" s="440"/>
      <c r="G17" s="440"/>
      <c r="H17" s="440"/>
      <c r="I17" s="440"/>
      <c r="J17" s="441"/>
      <c r="K17" s="407" t="s">
        <v>31</v>
      </c>
      <c r="L17" s="408"/>
      <c r="M17" s="408"/>
      <c r="N17" s="408"/>
      <c r="O17" s="408"/>
      <c r="P17" s="408"/>
      <c r="Q17" s="409"/>
      <c r="R17" s="442"/>
      <c r="S17" s="442"/>
      <c r="T17" s="442"/>
      <c r="U17" s="442"/>
      <c r="V17" s="442"/>
      <c r="W17" s="442"/>
      <c r="X17" s="442"/>
      <c r="Y17" s="442"/>
      <c r="Z17" s="442"/>
      <c r="AA17" s="442"/>
      <c r="AB17" s="442"/>
      <c r="AC17" s="442"/>
      <c r="AD17" s="442"/>
      <c r="AE17" s="442"/>
      <c r="AF17" s="442"/>
      <c r="AG17" s="442"/>
      <c r="AH17" s="442"/>
      <c r="AI17" s="442"/>
      <c r="AJ17" s="442"/>
      <c r="AK17" s="442"/>
      <c r="AL17" s="442"/>
      <c r="AM17" s="442"/>
      <c r="AN17" s="443"/>
    </row>
    <row r="18" spans="1:40" ht="18" customHeight="1">
      <c r="A18" s="428"/>
      <c r="B18" s="429"/>
      <c r="C18" s="449"/>
      <c r="D18" s="450"/>
      <c r="E18" s="450"/>
      <c r="F18" s="450"/>
      <c r="G18" s="450"/>
      <c r="H18" s="450"/>
      <c r="I18" s="450"/>
      <c r="J18" s="451"/>
      <c r="K18" s="407" t="s">
        <v>32</v>
      </c>
      <c r="L18" s="408"/>
      <c r="M18" s="408"/>
      <c r="N18" s="408"/>
      <c r="O18" s="408"/>
      <c r="P18" s="408"/>
      <c r="Q18" s="409"/>
      <c r="R18" s="442"/>
      <c r="S18" s="442"/>
      <c r="T18" s="442"/>
      <c r="U18" s="442"/>
      <c r="V18" s="442"/>
      <c r="W18" s="442"/>
      <c r="X18" s="442"/>
      <c r="Y18" s="442"/>
      <c r="Z18" s="442"/>
      <c r="AA18" s="442"/>
      <c r="AB18" s="442"/>
      <c r="AC18" s="442"/>
      <c r="AD18" s="442"/>
      <c r="AE18" s="442"/>
      <c r="AF18" s="442"/>
      <c r="AG18" s="442"/>
      <c r="AH18" s="442"/>
      <c r="AI18" s="442"/>
      <c r="AJ18" s="442"/>
      <c r="AK18" s="442"/>
      <c r="AL18" s="442"/>
      <c r="AM18" s="442"/>
      <c r="AN18" s="443"/>
    </row>
    <row r="19" spans="1:40" ht="23.25" customHeight="1">
      <c r="A19" s="428"/>
      <c r="B19" s="429"/>
      <c r="C19" s="439" t="s">
        <v>13</v>
      </c>
      <c r="D19" s="440"/>
      <c r="E19" s="440"/>
      <c r="F19" s="440"/>
      <c r="G19" s="440"/>
      <c r="H19" s="440"/>
      <c r="I19" s="440"/>
      <c r="J19" s="441"/>
      <c r="K19" s="238"/>
      <c r="L19" s="239"/>
      <c r="M19" s="239"/>
      <c r="N19" s="239"/>
      <c r="O19" s="239" t="s">
        <v>14</v>
      </c>
      <c r="P19" s="239" t="s">
        <v>23</v>
      </c>
      <c r="Q19" s="239"/>
      <c r="R19" s="239"/>
      <c r="S19" s="239" t="s">
        <v>24</v>
      </c>
      <c r="T19" s="239"/>
      <c r="U19" s="239"/>
      <c r="V19" s="239" t="s">
        <v>25</v>
      </c>
      <c r="W19" s="239"/>
      <c r="X19" s="407" t="s">
        <v>82</v>
      </c>
      <c r="Y19" s="408"/>
      <c r="Z19" s="408"/>
      <c r="AA19" s="408"/>
      <c r="AB19" s="408"/>
      <c r="AC19" s="408"/>
      <c r="AD19" s="408"/>
      <c r="AE19" s="408"/>
      <c r="AF19" s="409"/>
      <c r="AG19" s="241"/>
      <c r="AH19" s="241"/>
      <c r="AI19" s="408"/>
      <c r="AJ19" s="408"/>
      <c r="AK19" s="408"/>
      <c r="AL19" s="241" t="s">
        <v>79</v>
      </c>
      <c r="AM19" s="241"/>
      <c r="AN19" s="242"/>
    </row>
    <row r="20" spans="1:40" ht="23.25" customHeight="1" thickBot="1">
      <c r="A20" s="430"/>
      <c r="B20" s="431"/>
      <c r="C20" s="434" t="s">
        <v>15</v>
      </c>
      <c r="D20" s="435"/>
      <c r="E20" s="435"/>
      <c r="F20" s="435"/>
      <c r="G20" s="435"/>
      <c r="H20" s="435"/>
      <c r="I20" s="435"/>
      <c r="J20" s="436"/>
      <c r="K20" s="243"/>
      <c r="L20" s="244"/>
      <c r="M20" s="435"/>
      <c r="N20" s="435"/>
      <c r="O20" s="435"/>
      <c r="P20" s="244" t="s">
        <v>16</v>
      </c>
      <c r="Q20" s="244"/>
      <c r="R20" s="244"/>
      <c r="S20" s="244"/>
      <c r="T20" s="244"/>
      <c r="U20" s="245"/>
      <c r="V20" s="434" t="s">
        <v>81</v>
      </c>
      <c r="W20" s="435"/>
      <c r="X20" s="435"/>
      <c r="Y20" s="435"/>
      <c r="Z20" s="435"/>
      <c r="AA20" s="435"/>
      <c r="AB20" s="435"/>
      <c r="AC20" s="436"/>
      <c r="AD20" s="244"/>
      <c r="AE20" s="244"/>
      <c r="AF20" s="435"/>
      <c r="AG20" s="435"/>
      <c r="AH20" s="435"/>
      <c r="AI20" s="244" t="s">
        <v>80</v>
      </c>
      <c r="AJ20" s="244"/>
      <c r="AK20" s="244"/>
      <c r="AL20" s="246"/>
      <c r="AM20" s="246"/>
      <c r="AN20" s="247"/>
    </row>
    <row r="21" spans="1:40" ht="10.050000000000001" customHeight="1">
      <c r="A21" s="248"/>
      <c r="B21" s="248"/>
      <c r="C21" s="249"/>
      <c r="D21" s="249"/>
      <c r="E21" s="249"/>
      <c r="F21" s="249"/>
      <c r="G21" s="249"/>
      <c r="H21" s="249"/>
      <c r="I21" s="249"/>
      <c r="J21" s="249"/>
      <c r="K21" s="250"/>
      <c r="L21" s="250"/>
      <c r="M21" s="249"/>
      <c r="N21" s="249"/>
      <c r="O21" s="249"/>
      <c r="P21" s="250"/>
      <c r="Q21" s="250"/>
      <c r="R21" s="250"/>
      <c r="S21" s="250"/>
      <c r="T21" s="250"/>
      <c r="U21" s="250"/>
      <c r="V21" s="249"/>
      <c r="W21" s="249"/>
      <c r="X21" s="249"/>
      <c r="Y21" s="249"/>
      <c r="Z21" s="249"/>
      <c r="AA21" s="249"/>
      <c r="AB21" s="249"/>
      <c r="AC21" s="249"/>
      <c r="AD21" s="250"/>
      <c r="AE21" s="250"/>
      <c r="AF21" s="249"/>
      <c r="AG21" s="249"/>
      <c r="AH21" s="249"/>
      <c r="AI21" s="250"/>
      <c r="AJ21" s="250"/>
      <c r="AK21" s="250"/>
      <c r="AL21" s="250"/>
      <c r="AM21" s="250"/>
      <c r="AN21" s="250"/>
    </row>
    <row r="22" spans="1:40" ht="10.050000000000001" customHeight="1"/>
    <row r="23" spans="1:40" ht="30" customHeight="1">
      <c r="A23" s="407" t="s">
        <v>71</v>
      </c>
      <c r="B23" s="408"/>
      <c r="C23" s="408"/>
      <c r="D23" s="408"/>
      <c r="E23" s="408"/>
      <c r="F23" s="408"/>
      <c r="G23" s="408"/>
      <c r="H23" s="408"/>
      <c r="I23" s="408"/>
      <c r="J23" s="408"/>
      <c r="K23" s="408"/>
      <c r="L23" s="408"/>
      <c r="M23" s="408"/>
      <c r="N23" s="408"/>
      <c r="O23" s="408"/>
      <c r="P23" s="408"/>
      <c r="Q23" s="408"/>
      <c r="R23" s="408"/>
      <c r="S23" s="408"/>
      <c r="T23" s="408"/>
      <c r="U23" s="408"/>
      <c r="V23" s="408"/>
      <c r="W23" s="409"/>
      <c r="X23" s="407" t="s">
        <v>34</v>
      </c>
      <c r="Y23" s="408"/>
      <c r="Z23" s="408"/>
      <c r="AA23" s="408"/>
      <c r="AB23" s="408"/>
      <c r="AC23" s="408"/>
      <c r="AD23" s="408"/>
      <c r="AE23" s="408"/>
      <c r="AF23" s="408"/>
      <c r="AG23" s="408"/>
      <c r="AH23" s="408"/>
      <c r="AI23" s="408"/>
      <c r="AJ23" s="408"/>
      <c r="AK23" s="408"/>
      <c r="AL23" s="408"/>
      <c r="AM23" s="408"/>
      <c r="AN23" s="409"/>
    </row>
    <row r="24" spans="1:40" ht="18" customHeight="1">
      <c r="A24" s="249"/>
      <c r="B24" s="249"/>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49"/>
      <c r="AN24" s="249"/>
    </row>
    <row r="25" spans="1:40" ht="18" customHeight="1"/>
    <row r="26" spans="1:40" ht="10.5" customHeight="1">
      <c r="A26" s="251"/>
      <c r="B26" s="252"/>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253"/>
    </row>
    <row r="27" spans="1:40" ht="20.100000000000001" customHeight="1">
      <c r="A27" s="254"/>
      <c r="B27" s="250"/>
      <c r="C27" s="453" t="s">
        <v>388</v>
      </c>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3"/>
      <c r="AL27" s="453"/>
      <c r="AM27" s="250"/>
      <c r="AN27" s="255"/>
    </row>
    <row r="28" spans="1:40" ht="20.100000000000001" customHeight="1">
      <c r="A28" s="254"/>
      <c r="B28" s="250"/>
      <c r="C28" s="453"/>
      <c r="D28" s="453"/>
      <c r="E28" s="453"/>
      <c r="F28" s="453"/>
      <c r="G28" s="453"/>
      <c r="H28" s="453"/>
      <c r="I28" s="453"/>
      <c r="J28" s="453"/>
      <c r="K28" s="453"/>
      <c r="L28" s="453"/>
      <c r="M28" s="453"/>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3"/>
      <c r="AL28" s="453"/>
      <c r="AM28" s="250"/>
      <c r="AN28" s="255"/>
    </row>
    <row r="29" spans="1:40" ht="20.100000000000001" customHeight="1">
      <c r="A29" s="254"/>
      <c r="B29" s="250"/>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250"/>
      <c r="AN29" s="255"/>
    </row>
    <row r="30" spans="1:40" ht="20.100000000000001" customHeight="1">
      <c r="A30" s="254"/>
      <c r="B30" s="250"/>
      <c r="C30" s="453"/>
      <c r="D30" s="453"/>
      <c r="E30" s="453"/>
      <c r="F30" s="453"/>
      <c r="G30" s="453"/>
      <c r="H30" s="453"/>
      <c r="I30" s="453"/>
      <c r="J30" s="453"/>
      <c r="K30" s="453"/>
      <c r="L30" s="453"/>
      <c r="M30" s="453"/>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3"/>
      <c r="AL30" s="453"/>
      <c r="AM30" s="250"/>
      <c r="AN30" s="255"/>
    </row>
    <row r="31" spans="1:40" ht="20.100000000000001" customHeight="1">
      <c r="A31" s="254"/>
      <c r="B31" s="250"/>
      <c r="C31" s="453"/>
      <c r="D31" s="453"/>
      <c r="E31" s="453"/>
      <c r="F31" s="453"/>
      <c r="G31" s="453"/>
      <c r="H31" s="453"/>
      <c r="I31" s="453"/>
      <c r="J31" s="453"/>
      <c r="K31" s="453"/>
      <c r="L31" s="453"/>
      <c r="M31" s="453"/>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3"/>
      <c r="AL31" s="453"/>
      <c r="AM31" s="250"/>
      <c r="AN31" s="255"/>
    </row>
    <row r="32" spans="1:40" ht="11.25" customHeight="1">
      <c r="A32" s="254"/>
      <c r="B32" s="250"/>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0"/>
      <c r="AN32" s="255"/>
    </row>
    <row r="33" spans="1:40" ht="18" customHeight="1">
      <c r="A33" s="254"/>
      <c r="B33" s="250"/>
      <c r="C33" s="453" t="s">
        <v>389</v>
      </c>
      <c r="D33" s="453"/>
      <c r="E33" s="453"/>
      <c r="F33" s="453"/>
      <c r="G33" s="453"/>
      <c r="H33" s="453"/>
      <c r="I33" s="453"/>
      <c r="J33" s="453"/>
      <c r="K33" s="453"/>
      <c r="L33" s="453"/>
      <c r="M33" s="453"/>
      <c r="N33" s="453"/>
      <c r="O33" s="453"/>
      <c r="P33" s="453"/>
      <c r="Q33" s="453"/>
      <c r="R33" s="453"/>
      <c r="S33" s="453"/>
      <c r="T33" s="453"/>
      <c r="U33" s="453"/>
      <c r="V33" s="453"/>
      <c r="W33" s="453"/>
      <c r="X33" s="453"/>
      <c r="Y33" s="453"/>
      <c r="Z33" s="453"/>
      <c r="AA33" s="453"/>
      <c r="AB33" s="453"/>
      <c r="AC33" s="453"/>
      <c r="AD33" s="453"/>
      <c r="AE33" s="453"/>
      <c r="AF33" s="453"/>
      <c r="AG33" s="453"/>
      <c r="AH33" s="453"/>
      <c r="AI33" s="453"/>
      <c r="AJ33" s="453"/>
      <c r="AK33" s="453"/>
      <c r="AL33" s="453"/>
      <c r="AM33" s="250"/>
      <c r="AN33" s="255"/>
    </row>
    <row r="34" spans="1:40" ht="18" customHeight="1">
      <c r="A34" s="254"/>
      <c r="B34" s="250"/>
      <c r="C34" s="453"/>
      <c r="D34" s="453"/>
      <c r="E34" s="453"/>
      <c r="F34" s="453"/>
      <c r="G34" s="453"/>
      <c r="H34" s="453"/>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453"/>
      <c r="AL34" s="453"/>
      <c r="AM34" s="250"/>
      <c r="AN34" s="255"/>
    </row>
    <row r="35" spans="1:40" ht="9" customHeight="1">
      <c r="A35" s="257"/>
      <c r="B35" s="258"/>
      <c r="C35" s="454"/>
      <c r="D35" s="454"/>
      <c r="E35" s="454"/>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4"/>
      <c r="AF35" s="454"/>
      <c r="AG35" s="454"/>
      <c r="AH35" s="454"/>
      <c r="AI35" s="454"/>
      <c r="AJ35" s="454"/>
      <c r="AK35" s="454"/>
      <c r="AL35" s="454"/>
      <c r="AM35" s="258"/>
      <c r="AN35" s="259"/>
    </row>
    <row r="36" spans="1:40" ht="18" customHeight="1">
      <c r="B36" s="250"/>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50"/>
    </row>
    <row r="37" spans="1:40">
      <c r="A37" s="237"/>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row>
    <row r="38" spans="1:40">
      <c r="A38" s="250"/>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0"/>
      <c r="AN38" s="250"/>
    </row>
    <row r="39" spans="1:40">
      <c r="A39" s="250"/>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0"/>
    </row>
    <row r="40" spans="1:40">
      <c r="A40" s="250"/>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c r="AM40" s="250"/>
      <c r="AN40" s="250"/>
    </row>
  </sheetData>
  <mergeCells count="40">
    <mergeCell ref="C33:AL35"/>
    <mergeCell ref="X19:AF19"/>
    <mergeCell ref="M20:O20"/>
    <mergeCell ref="AF20:AH20"/>
    <mergeCell ref="T10:V10"/>
    <mergeCell ref="C27:AL31"/>
    <mergeCell ref="X23:AN23"/>
    <mergeCell ref="AI19:AK19"/>
    <mergeCell ref="K15:AN16"/>
    <mergeCell ref="Z10:AB10"/>
    <mergeCell ref="K12:AN13"/>
    <mergeCell ref="V20:AC20"/>
    <mergeCell ref="AF10:AH10"/>
    <mergeCell ref="AI10:AK10"/>
    <mergeCell ref="K17:Q17"/>
    <mergeCell ref="R18:AN18"/>
    <mergeCell ref="A2:AN2"/>
    <mergeCell ref="A3:AN3"/>
    <mergeCell ref="A10:B20"/>
    <mergeCell ref="C10:J10"/>
    <mergeCell ref="K10:M10"/>
    <mergeCell ref="A6:M6"/>
    <mergeCell ref="C20:J20"/>
    <mergeCell ref="C12:J13"/>
    <mergeCell ref="C19:J19"/>
    <mergeCell ref="R17:AN17"/>
    <mergeCell ref="N6:AN6"/>
    <mergeCell ref="N7:AN7"/>
    <mergeCell ref="AC10:AE10"/>
    <mergeCell ref="C17:J18"/>
    <mergeCell ref="A7:M7"/>
    <mergeCell ref="K18:Q18"/>
    <mergeCell ref="A23:W23"/>
    <mergeCell ref="W10:Y10"/>
    <mergeCell ref="AL10:AN10"/>
    <mergeCell ref="C11:J11"/>
    <mergeCell ref="K11:AN11"/>
    <mergeCell ref="C14:J16"/>
    <mergeCell ref="N10:P10"/>
    <mergeCell ref="Q10:S10"/>
  </mergeCells>
  <phoneticPr fontId="8"/>
  <printOptions horizontalCentered="1"/>
  <pageMargins left="0.55118110236220474" right="0.55118110236220474" top="0.55118110236220474" bottom="0.55118110236220474" header="0.31496062992125984" footer="0.27559055118110237"/>
  <pageSetup paperSize="9" scale="9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N113"/>
  <sheetViews>
    <sheetView view="pageBreakPreview" topLeftCell="A97" zoomScaleNormal="100" zoomScaleSheetLayoutView="100" workbookViewId="0">
      <selection activeCell="Q6" sqref="Q6"/>
    </sheetView>
  </sheetViews>
  <sheetFormatPr defaultColWidth="9" defaultRowHeight="13.2"/>
  <cols>
    <col min="1" max="9" width="2.6640625" style="5" customWidth="1"/>
    <col min="10" max="10" width="2.33203125" style="5" customWidth="1"/>
    <col min="11" max="39" width="2.6640625" style="5" customWidth="1"/>
    <col min="40" max="40" width="3" style="5" customWidth="1"/>
    <col min="41" max="16384" width="9" style="5"/>
  </cols>
  <sheetData>
    <row r="1" spans="1:40" ht="6" customHeight="1"/>
    <row r="2" spans="1:40" s="8" customFormat="1" ht="75" customHeight="1">
      <c r="A2" s="579" t="s">
        <v>88</v>
      </c>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1"/>
    </row>
    <row r="3" spans="1:40" s="8" customFormat="1" ht="7.5" customHeight="1">
      <c r="B3" s="9"/>
      <c r="C3" s="9"/>
      <c r="D3" s="9"/>
      <c r="E3" s="9"/>
      <c r="F3" s="9"/>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40" ht="16.2">
      <c r="A4" s="584" t="s">
        <v>5</v>
      </c>
      <c r="B4" s="584"/>
      <c r="C4" s="585" t="s">
        <v>335</v>
      </c>
      <c r="D4" s="585"/>
      <c r="E4" s="585"/>
      <c r="F4" s="585"/>
      <c r="G4" s="585"/>
      <c r="H4" s="585"/>
      <c r="I4" s="585"/>
      <c r="J4" s="585"/>
      <c r="K4" s="585"/>
      <c r="L4" s="585"/>
      <c r="M4" s="585"/>
      <c r="N4" s="585"/>
      <c r="O4" s="585"/>
      <c r="P4" s="585"/>
      <c r="Q4" s="585"/>
      <c r="R4" s="585"/>
      <c r="S4" s="585"/>
      <c r="T4" s="585"/>
      <c r="U4" s="585"/>
      <c r="V4" s="585"/>
      <c r="W4" s="585"/>
      <c r="X4" s="585"/>
      <c r="Y4" s="585"/>
      <c r="Z4" s="585"/>
      <c r="AA4" s="585"/>
      <c r="AB4" s="585"/>
      <c r="AC4" s="585"/>
      <c r="AD4" s="585"/>
      <c r="AE4" s="585"/>
      <c r="AF4" s="585"/>
      <c r="AG4" s="585"/>
      <c r="AH4" s="585"/>
      <c r="AI4" s="585"/>
      <c r="AJ4" s="585"/>
      <c r="AK4" s="585"/>
      <c r="AL4" s="585"/>
      <c r="AM4" s="585"/>
      <c r="AN4" s="585"/>
    </row>
    <row r="5" spans="1:40" ht="10.050000000000001"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row>
    <row r="6" spans="1:40" ht="18" customHeight="1">
      <c r="B6" s="1" t="s">
        <v>40</v>
      </c>
    </row>
    <row r="7" spans="1:40" ht="18" customHeight="1">
      <c r="C7" s="5" t="s">
        <v>41</v>
      </c>
    </row>
    <row r="8" spans="1:40" ht="21" customHeight="1">
      <c r="C8" s="555" t="s">
        <v>36</v>
      </c>
      <c r="D8" s="556"/>
      <c r="E8" s="556"/>
      <c r="F8" s="557"/>
      <c r="G8" s="558" t="s">
        <v>42</v>
      </c>
      <c r="H8" s="559"/>
      <c r="I8" s="559"/>
      <c r="J8" s="559"/>
      <c r="K8" s="559"/>
      <c r="L8" s="559"/>
      <c r="M8" s="559"/>
      <c r="N8" s="559"/>
      <c r="O8" s="559"/>
      <c r="P8" s="559"/>
      <c r="Q8" s="559"/>
      <c r="R8" s="559"/>
      <c r="S8" s="559"/>
      <c r="T8" s="559"/>
      <c r="U8" s="559"/>
      <c r="V8" s="559"/>
      <c r="W8" s="560"/>
    </row>
    <row r="9" spans="1:40" ht="18" customHeight="1" thickBot="1">
      <c r="C9" s="582" t="s">
        <v>89</v>
      </c>
      <c r="D9" s="582"/>
      <c r="E9" s="582"/>
      <c r="F9" s="582"/>
      <c r="G9" s="582"/>
      <c r="H9" s="582"/>
      <c r="I9" s="582"/>
      <c r="J9" s="582"/>
      <c r="K9" s="582"/>
      <c r="L9" s="582"/>
      <c r="M9" s="582"/>
      <c r="N9" s="582"/>
      <c r="O9" s="582"/>
      <c r="P9" s="582"/>
      <c r="Q9" s="582"/>
      <c r="R9" s="582"/>
      <c r="S9" s="582"/>
      <c r="T9" s="582"/>
      <c r="U9" s="582"/>
      <c r="V9" s="582"/>
      <c r="W9" s="582"/>
      <c r="X9" s="582"/>
      <c r="Y9" s="582"/>
      <c r="Z9" s="582"/>
      <c r="AA9" s="582"/>
      <c r="AB9" s="582"/>
      <c r="AC9" s="582"/>
      <c r="AD9" s="582"/>
      <c r="AE9" s="582"/>
      <c r="AF9" s="582"/>
      <c r="AG9" s="582"/>
      <c r="AH9" s="582"/>
      <c r="AI9" s="582"/>
      <c r="AJ9" s="582"/>
      <c r="AK9" s="582"/>
      <c r="AL9" s="582"/>
      <c r="AM9" s="582"/>
      <c r="AN9" s="582"/>
    </row>
    <row r="10" spans="1:40" ht="18" customHeight="1" thickTop="1" thickBot="1">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561" t="s">
        <v>9</v>
      </c>
      <c r="AJ10" s="562"/>
      <c r="AK10" s="562"/>
      <c r="AL10" s="562"/>
      <c r="AM10" s="562"/>
      <c r="AN10" s="563"/>
    </row>
    <row r="11" spans="1:40" ht="13.8" thickTop="1">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564" t="s">
        <v>1</v>
      </c>
      <c r="AJ11" s="564"/>
      <c r="AK11" s="564"/>
      <c r="AL11" s="564"/>
      <c r="AM11" s="564"/>
      <c r="AN11" s="564"/>
    </row>
    <row r="12" spans="1:40" ht="18" customHeight="1">
      <c r="C12" s="565">
        <v>1</v>
      </c>
      <c r="D12" s="566"/>
      <c r="E12" s="571" t="s">
        <v>90</v>
      </c>
      <c r="F12" s="572"/>
      <c r="G12" s="572"/>
      <c r="H12" s="572"/>
      <c r="I12" s="572"/>
      <c r="J12" s="572"/>
      <c r="K12" s="572"/>
      <c r="L12" s="572"/>
      <c r="M12" s="572"/>
      <c r="N12" s="572"/>
      <c r="O12" s="572"/>
      <c r="P12" s="572"/>
      <c r="Q12" s="572"/>
      <c r="R12" s="572"/>
      <c r="S12" s="572"/>
      <c r="T12" s="572"/>
      <c r="U12" s="572"/>
      <c r="V12" s="572"/>
      <c r="W12" s="572"/>
      <c r="X12" s="572"/>
      <c r="Y12" s="572"/>
      <c r="Z12" s="572"/>
      <c r="AA12" s="572"/>
      <c r="AB12" s="572"/>
      <c r="AC12" s="572"/>
      <c r="AD12" s="572"/>
      <c r="AE12" s="572"/>
      <c r="AF12" s="572"/>
      <c r="AG12" s="572"/>
      <c r="AH12" s="572"/>
      <c r="AI12" s="572"/>
      <c r="AJ12" s="572"/>
      <c r="AK12" s="572"/>
      <c r="AL12" s="572"/>
      <c r="AM12" s="572"/>
      <c r="AN12" s="573"/>
    </row>
    <row r="13" spans="1:40" ht="55.05" customHeight="1">
      <c r="C13" s="567"/>
      <c r="D13" s="568"/>
      <c r="E13" s="583" t="s">
        <v>762</v>
      </c>
      <c r="F13" s="583"/>
      <c r="G13" s="583"/>
      <c r="H13" s="583"/>
      <c r="I13" s="583"/>
      <c r="J13" s="583"/>
      <c r="K13" s="583"/>
      <c r="L13" s="583"/>
      <c r="M13" s="583"/>
      <c r="N13" s="583"/>
      <c r="O13" s="583"/>
      <c r="P13" s="583"/>
      <c r="Q13" s="583"/>
      <c r="R13" s="583"/>
      <c r="S13" s="583"/>
      <c r="T13" s="583"/>
      <c r="U13" s="583"/>
      <c r="V13" s="583"/>
      <c r="W13" s="583"/>
      <c r="X13" s="583"/>
      <c r="Y13" s="583"/>
      <c r="Z13" s="583"/>
      <c r="AA13" s="583"/>
      <c r="AB13" s="583"/>
      <c r="AC13" s="583"/>
      <c r="AD13" s="583"/>
      <c r="AE13" s="583"/>
      <c r="AF13" s="583"/>
      <c r="AG13" s="583"/>
      <c r="AH13" s="583"/>
      <c r="AI13" s="575"/>
      <c r="AJ13" s="575"/>
      <c r="AK13" s="575"/>
      <c r="AL13" s="575"/>
      <c r="AM13" s="575"/>
      <c r="AN13" s="575"/>
    </row>
    <row r="14" spans="1:40" ht="30" customHeight="1">
      <c r="C14" s="569"/>
      <c r="D14" s="570"/>
      <c r="E14" s="574" t="s">
        <v>91</v>
      </c>
      <c r="F14" s="574"/>
      <c r="G14" s="574"/>
      <c r="H14" s="574"/>
      <c r="I14" s="574"/>
      <c r="J14" s="574"/>
      <c r="K14" s="574"/>
      <c r="L14" s="574"/>
      <c r="M14" s="574"/>
      <c r="N14" s="574"/>
      <c r="O14" s="574"/>
      <c r="P14" s="574"/>
      <c r="Q14" s="574"/>
      <c r="R14" s="574"/>
      <c r="S14" s="574"/>
      <c r="T14" s="574"/>
      <c r="U14" s="574"/>
      <c r="V14" s="574"/>
      <c r="W14" s="574"/>
      <c r="X14" s="574"/>
      <c r="Y14" s="574"/>
      <c r="Z14" s="574"/>
      <c r="AA14" s="574"/>
      <c r="AB14" s="574"/>
      <c r="AC14" s="574"/>
      <c r="AD14" s="574"/>
      <c r="AE14" s="574"/>
      <c r="AF14" s="574"/>
      <c r="AG14" s="574"/>
      <c r="AH14" s="574"/>
      <c r="AI14" s="575"/>
      <c r="AJ14" s="575"/>
      <c r="AK14" s="575"/>
      <c r="AL14" s="575"/>
      <c r="AM14" s="575"/>
      <c r="AN14" s="575"/>
    </row>
    <row r="15" spans="1:40" ht="18" customHeight="1">
      <c r="C15" s="565">
        <v>2</v>
      </c>
      <c r="D15" s="566"/>
      <c r="E15" s="571" t="s">
        <v>90</v>
      </c>
      <c r="F15" s="572"/>
      <c r="G15" s="572"/>
      <c r="H15" s="572"/>
      <c r="I15" s="572"/>
      <c r="J15" s="572"/>
      <c r="K15" s="572"/>
      <c r="L15" s="572"/>
      <c r="M15" s="572"/>
      <c r="N15" s="572"/>
      <c r="O15" s="572"/>
      <c r="P15" s="572"/>
      <c r="Q15" s="572"/>
      <c r="R15" s="572"/>
      <c r="S15" s="572"/>
      <c r="T15" s="572"/>
      <c r="U15" s="572"/>
      <c r="V15" s="572"/>
      <c r="W15" s="572"/>
      <c r="X15" s="572"/>
      <c r="Y15" s="572"/>
      <c r="Z15" s="572"/>
      <c r="AA15" s="572"/>
      <c r="AB15" s="572"/>
      <c r="AC15" s="572"/>
      <c r="AD15" s="572"/>
      <c r="AE15" s="572"/>
      <c r="AF15" s="572"/>
      <c r="AG15" s="572"/>
      <c r="AH15" s="572"/>
      <c r="AI15" s="572"/>
      <c r="AJ15" s="572"/>
      <c r="AK15" s="572"/>
      <c r="AL15" s="572"/>
      <c r="AM15" s="572"/>
      <c r="AN15" s="573"/>
    </row>
    <row r="16" spans="1:40" ht="30" customHeight="1">
      <c r="C16" s="567"/>
      <c r="D16" s="568"/>
      <c r="E16" s="574" t="s">
        <v>92</v>
      </c>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574"/>
      <c r="AI16" s="575"/>
      <c r="AJ16" s="575"/>
      <c r="AK16" s="575"/>
      <c r="AL16" s="575"/>
      <c r="AM16" s="575"/>
      <c r="AN16" s="575"/>
    </row>
    <row r="17" spans="1:40" ht="45" customHeight="1">
      <c r="C17" s="569"/>
      <c r="D17" s="570"/>
      <c r="E17" s="574" t="s">
        <v>93</v>
      </c>
      <c r="F17" s="574"/>
      <c r="G17" s="574"/>
      <c r="H17" s="574"/>
      <c r="I17" s="574"/>
      <c r="J17" s="574"/>
      <c r="K17" s="574"/>
      <c r="L17" s="574"/>
      <c r="M17" s="574"/>
      <c r="N17" s="574"/>
      <c r="O17" s="574"/>
      <c r="P17" s="574"/>
      <c r="Q17" s="574"/>
      <c r="R17" s="574"/>
      <c r="S17" s="574"/>
      <c r="T17" s="574"/>
      <c r="U17" s="574"/>
      <c r="V17" s="574"/>
      <c r="W17" s="574"/>
      <c r="X17" s="574"/>
      <c r="Y17" s="574"/>
      <c r="Z17" s="574"/>
      <c r="AA17" s="574"/>
      <c r="AB17" s="574"/>
      <c r="AC17" s="574"/>
      <c r="AD17" s="574"/>
      <c r="AE17" s="574"/>
      <c r="AF17" s="574"/>
      <c r="AG17" s="574"/>
      <c r="AH17" s="574"/>
      <c r="AI17" s="575"/>
      <c r="AJ17" s="575"/>
      <c r="AK17" s="575"/>
      <c r="AL17" s="575"/>
      <c r="AM17" s="575"/>
      <c r="AN17" s="575"/>
    </row>
    <row r="18" spans="1:40" ht="10.050000000000001" customHeight="1">
      <c r="C18" s="7"/>
      <c r="D18" s="7"/>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7"/>
      <c r="AJ18" s="7"/>
      <c r="AK18" s="7"/>
      <c r="AL18" s="7"/>
      <c r="AM18" s="7"/>
      <c r="AN18" s="7"/>
    </row>
    <row r="19" spans="1:40" ht="18" customHeight="1">
      <c r="B19" s="1" t="s">
        <v>43</v>
      </c>
    </row>
    <row r="20" spans="1:40" ht="18" customHeight="1">
      <c r="C20" s="5" t="s">
        <v>44</v>
      </c>
    </row>
    <row r="21" spans="1:40" ht="21" customHeight="1">
      <c r="C21" s="523" t="s">
        <v>36</v>
      </c>
      <c r="D21" s="524"/>
      <c r="E21" s="524"/>
      <c r="F21" s="525"/>
      <c r="G21" s="576" t="s">
        <v>94</v>
      </c>
      <c r="H21" s="577"/>
      <c r="I21" s="577"/>
      <c r="J21" s="577"/>
      <c r="K21" s="577"/>
      <c r="L21" s="577"/>
      <c r="M21" s="577"/>
      <c r="N21" s="577"/>
      <c r="O21" s="577"/>
      <c r="P21" s="577"/>
      <c r="Q21" s="577"/>
      <c r="R21" s="577"/>
      <c r="S21" s="577"/>
      <c r="T21" s="577"/>
      <c r="U21" s="577"/>
      <c r="V21" s="577"/>
      <c r="W21" s="578"/>
      <c r="X21" s="261"/>
      <c r="Y21" s="261"/>
      <c r="Z21" s="261"/>
      <c r="AA21" s="261"/>
      <c r="AB21" s="261"/>
      <c r="AC21" s="261"/>
      <c r="AD21" s="261"/>
      <c r="AE21" s="261"/>
      <c r="AF21" s="261"/>
      <c r="AG21" s="261"/>
      <c r="AH21" s="261"/>
      <c r="AI21" s="261"/>
      <c r="AJ21" s="261"/>
      <c r="AK21" s="261"/>
      <c r="AL21" s="261"/>
      <c r="AM21" s="261"/>
      <c r="AN21" s="261"/>
    </row>
    <row r="22" spans="1:40" ht="39.6" customHeight="1">
      <c r="C22" s="554" t="s">
        <v>737</v>
      </c>
      <c r="D22" s="554"/>
      <c r="E22" s="554"/>
      <c r="F22" s="554"/>
      <c r="G22" s="554"/>
      <c r="H22" s="554"/>
      <c r="I22" s="554"/>
      <c r="J22" s="554"/>
      <c r="K22" s="554"/>
      <c r="L22" s="554"/>
      <c r="M22" s="554"/>
      <c r="N22" s="554"/>
      <c r="O22" s="554"/>
      <c r="P22" s="554"/>
      <c r="Q22" s="554"/>
      <c r="R22" s="554"/>
      <c r="S22" s="554"/>
      <c r="T22" s="554"/>
      <c r="U22" s="554"/>
      <c r="V22" s="554"/>
      <c r="W22" s="554"/>
      <c r="X22" s="554"/>
      <c r="Y22" s="554"/>
      <c r="Z22" s="554"/>
      <c r="AA22" s="554"/>
      <c r="AB22" s="554"/>
      <c r="AC22" s="554"/>
      <c r="AD22" s="554"/>
      <c r="AE22" s="554"/>
      <c r="AF22" s="554"/>
      <c r="AG22" s="554"/>
      <c r="AH22" s="554"/>
      <c r="AI22" s="554"/>
      <c r="AJ22" s="554"/>
      <c r="AK22" s="554"/>
      <c r="AL22" s="554"/>
      <c r="AM22" s="554"/>
      <c r="AN22" s="554"/>
    </row>
    <row r="23" spans="1:40">
      <c r="C23" s="554" t="s">
        <v>95</v>
      </c>
      <c r="D23" s="554"/>
      <c r="E23" s="554"/>
      <c r="F23" s="554"/>
      <c r="G23" s="554"/>
      <c r="H23" s="554"/>
      <c r="I23" s="554"/>
      <c r="J23" s="554"/>
      <c r="K23" s="554"/>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4"/>
      <c r="AK23" s="554"/>
      <c r="AL23" s="554"/>
      <c r="AM23" s="554"/>
      <c r="AN23" s="554"/>
    </row>
    <row r="24" spans="1:40">
      <c r="C24" s="262" t="s">
        <v>84</v>
      </c>
      <c r="D24" s="262"/>
      <c r="E24" s="262"/>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2"/>
      <c r="AM24" s="262"/>
      <c r="AN24" s="262"/>
    </row>
    <row r="25" spans="1:40" ht="20.25" customHeight="1">
      <c r="C25" s="263" t="s">
        <v>96</v>
      </c>
      <c r="D25" s="264"/>
      <c r="E25" s="264"/>
      <c r="F25" s="264"/>
      <c r="G25" s="264"/>
      <c r="H25" s="264"/>
      <c r="I25" s="264"/>
      <c r="J25" s="264"/>
      <c r="K25" s="264"/>
      <c r="L25" s="264"/>
      <c r="M25" s="264"/>
      <c r="N25" s="264"/>
      <c r="O25" s="264"/>
      <c r="P25" s="265"/>
      <c r="Q25" s="590" t="s">
        <v>94</v>
      </c>
      <c r="R25" s="591"/>
      <c r="S25" s="591"/>
      <c r="T25" s="591"/>
      <c r="U25" s="591"/>
      <c r="V25" s="591"/>
      <c r="W25" s="591"/>
      <c r="X25" s="591"/>
      <c r="Y25" s="591"/>
      <c r="Z25" s="591"/>
      <c r="AA25" s="591"/>
      <c r="AB25" s="591"/>
      <c r="AC25" s="591"/>
      <c r="AD25" s="591"/>
      <c r="AE25" s="591"/>
      <c r="AF25" s="591"/>
      <c r="AG25" s="591"/>
      <c r="AH25" s="591"/>
      <c r="AI25" s="591"/>
      <c r="AJ25" s="591"/>
      <c r="AK25" s="591"/>
      <c r="AL25" s="591"/>
      <c r="AM25" s="591"/>
      <c r="AN25" s="592"/>
    </row>
    <row r="26" spans="1:40" ht="20.25" customHeight="1">
      <c r="C26" s="481" t="s">
        <v>563</v>
      </c>
      <c r="D26" s="513"/>
      <c r="E26" s="513"/>
      <c r="F26" s="513"/>
      <c r="G26" s="513"/>
      <c r="H26" s="513"/>
      <c r="I26" s="513"/>
      <c r="J26" s="513"/>
      <c r="K26" s="513"/>
      <c r="L26" s="513"/>
      <c r="M26" s="513"/>
      <c r="N26" s="513"/>
      <c r="O26" s="513"/>
      <c r="P26" s="514"/>
      <c r="Q26" s="523" t="s">
        <v>37</v>
      </c>
      <c r="R26" s="524"/>
      <c r="S26" s="524"/>
      <c r="T26" s="525"/>
      <c r="U26" s="523" t="s">
        <v>94</v>
      </c>
      <c r="V26" s="524"/>
      <c r="W26" s="524"/>
      <c r="X26" s="524"/>
      <c r="Y26" s="524"/>
      <c r="Z26" s="524"/>
      <c r="AA26" s="524"/>
      <c r="AB26" s="524"/>
      <c r="AC26" s="524"/>
      <c r="AD26" s="524"/>
      <c r="AE26" s="524"/>
      <c r="AF26" s="524"/>
      <c r="AG26" s="524"/>
      <c r="AH26" s="524"/>
      <c r="AI26" s="593"/>
      <c r="AJ26" s="593"/>
      <c r="AK26" s="593"/>
      <c r="AL26" s="593"/>
      <c r="AM26" s="593"/>
      <c r="AN26" s="534"/>
    </row>
    <row r="27" spans="1:40" ht="20.25" customHeight="1">
      <c r="C27" s="548"/>
      <c r="D27" s="549"/>
      <c r="E27" s="549"/>
      <c r="F27" s="549"/>
      <c r="G27" s="549"/>
      <c r="H27" s="549"/>
      <c r="I27" s="549"/>
      <c r="J27" s="549"/>
      <c r="K27" s="549"/>
      <c r="L27" s="549"/>
      <c r="M27" s="549"/>
      <c r="N27" s="549"/>
      <c r="O27" s="549"/>
      <c r="P27" s="550"/>
      <c r="Q27" s="523" t="s">
        <v>46</v>
      </c>
      <c r="R27" s="524"/>
      <c r="S27" s="524"/>
      <c r="T27" s="525"/>
      <c r="U27" s="523"/>
      <c r="V27" s="524"/>
      <c r="W27" s="524"/>
      <c r="X27" s="524"/>
      <c r="Y27" s="524"/>
      <c r="Z27" s="524"/>
      <c r="AA27" s="525"/>
      <c r="AB27" s="523" t="s">
        <v>47</v>
      </c>
      <c r="AC27" s="524"/>
      <c r="AD27" s="524"/>
      <c r="AE27" s="524"/>
      <c r="AF27" s="524"/>
      <c r="AG27" s="524"/>
      <c r="AH27" s="525"/>
      <c r="AI27" s="551"/>
      <c r="AJ27" s="552"/>
      <c r="AK27" s="552"/>
      <c r="AL27" s="524" t="s">
        <v>38</v>
      </c>
      <c r="AM27" s="524"/>
      <c r="AN27" s="525"/>
    </row>
    <row r="28" spans="1:40" ht="10.050000000000001" customHeight="1">
      <c r="A28" s="6"/>
      <c r="B28" s="6"/>
      <c r="C28" s="553"/>
      <c r="D28" s="553"/>
      <c r="E28" s="553"/>
      <c r="F28" s="553"/>
      <c r="G28" s="553"/>
      <c r="H28" s="553"/>
      <c r="I28" s="553"/>
      <c r="J28" s="553"/>
      <c r="K28" s="553"/>
      <c r="L28" s="553"/>
      <c r="M28" s="553"/>
      <c r="N28" s="553"/>
      <c r="O28" s="553"/>
      <c r="P28" s="553"/>
      <c r="Q28" s="553"/>
      <c r="R28" s="553"/>
      <c r="S28" s="553"/>
      <c r="T28" s="553"/>
      <c r="U28" s="553"/>
      <c r="V28" s="553"/>
      <c r="W28" s="553"/>
      <c r="X28" s="553"/>
      <c r="Y28" s="553"/>
      <c r="Z28" s="553"/>
      <c r="AA28" s="553"/>
      <c r="AB28" s="553"/>
      <c r="AC28" s="553"/>
      <c r="AD28" s="553"/>
      <c r="AE28" s="553"/>
      <c r="AF28" s="553"/>
      <c r="AG28" s="553"/>
      <c r="AH28" s="553"/>
      <c r="AI28" s="553"/>
      <c r="AJ28" s="553"/>
      <c r="AK28" s="553"/>
      <c r="AL28" s="553"/>
      <c r="AM28" s="553"/>
      <c r="AN28" s="553"/>
    </row>
    <row r="29" spans="1:40" ht="45" customHeight="1">
      <c r="C29" s="531">
        <v>1</v>
      </c>
      <c r="D29" s="531"/>
      <c r="E29" s="499" t="s">
        <v>738</v>
      </c>
      <c r="F29" s="499"/>
      <c r="G29" s="499"/>
      <c r="H29" s="499"/>
      <c r="I29" s="499"/>
      <c r="J29" s="499"/>
      <c r="K29" s="499"/>
      <c r="L29" s="499"/>
      <c r="M29" s="499"/>
      <c r="N29" s="499"/>
      <c r="O29" s="499"/>
      <c r="P29" s="499"/>
      <c r="Q29" s="499"/>
      <c r="R29" s="499"/>
      <c r="S29" s="499"/>
      <c r="T29" s="499"/>
      <c r="U29" s="499"/>
      <c r="V29" s="499"/>
      <c r="W29" s="499"/>
      <c r="X29" s="499"/>
      <c r="Y29" s="499"/>
      <c r="Z29" s="499"/>
      <c r="AA29" s="499"/>
      <c r="AB29" s="499"/>
      <c r="AC29" s="499"/>
      <c r="AD29" s="499"/>
      <c r="AE29" s="499"/>
      <c r="AF29" s="499"/>
      <c r="AG29" s="499"/>
      <c r="AH29" s="499"/>
      <c r="AI29" s="498"/>
      <c r="AJ29" s="498"/>
      <c r="AK29" s="498"/>
      <c r="AL29" s="498"/>
      <c r="AM29" s="498"/>
      <c r="AN29" s="498"/>
    </row>
    <row r="30" spans="1:40" ht="30" customHeight="1">
      <c r="C30" s="531">
        <v>2</v>
      </c>
      <c r="D30" s="531"/>
      <c r="E30" s="499" t="s">
        <v>99</v>
      </c>
      <c r="F30" s="499"/>
      <c r="G30" s="499"/>
      <c r="H30" s="499"/>
      <c r="I30" s="499"/>
      <c r="J30" s="499"/>
      <c r="K30" s="499"/>
      <c r="L30" s="499"/>
      <c r="M30" s="499"/>
      <c r="N30" s="499"/>
      <c r="O30" s="499"/>
      <c r="P30" s="499"/>
      <c r="Q30" s="499"/>
      <c r="R30" s="499"/>
      <c r="S30" s="499"/>
      <c r="T30" s="499"/>
      <c r="U30" s="499"/>
      <c r="V30" s="499"/>
      <c r="W30" s="499"/>
      <c r="X30" s="499"/>
      <c r="Y30" s="499"/>
      <c r="Z30" s="499"/>
      <c r="AA30" s="499"/>
      <c r="AB30" s="499"/>
      <c r="AC30" s="499"/>
      <c r="AD30" s="499"/>
      <c r="AE30" s="499"/>
      <c r="AF30" s="499"/>
      <c r="AG30" s="499"/>
      <c r="AH30" s="499"/>
      <c r="AI30" s="498"/>
      <c r="AJ30" s="498"/>
      <c r="AK30" s="498"/>
      <c r="AL30" s="498"/>
      <c r="AM30" s="498"/>
      <c r="AN30" s="498"/>
    </row>
    <row r="31" spans="1:40" ht="58.5" customHeight="1">
      <c r="C31" s="531">
        <v>3</v>
      </c>
      <c r="D31" s="531"/>
      <c r="E31" s="499" t="s">
        <v>739</v>
      </c>
      <c r="F31" s="499"/>
      <c r="G31" s="499"/>
      <c r="H31" s="499"/>
      <c r="I31" s="499"/>
      <c r="J31" s="499"/>
      <c r="K31" s="499"/>
      <c r="L31" s="499"/>
      <c r="M31" s="499"/>
      <c r="N31" s="499"/>
      <c r="O31" s="499"/>
      <c r="P31" s="499"/>
      <c r="Q31" s="499"/>
      <c r="R31" s="499"/>
      <c r="S31" s="499"/>
      <c r="T31" s="499"/>
      <c r="U31" s="499"/>
      <c r="V31" s="499"/>
      <c r="W31" s="499"/>
      <c r="X31" s="499"/>
      <c r="Y31" s="499"/>
      <c r="Z31" s="499"/>
      <c r="AA31" s="499"/>
      <c r="AB31" s="499"/>
      <c r="AC31" s="499"/>
      <c r="AD31" s="499"/>
      <c r="AE31" s="499"/>
      <c r="AF31" s="499"/>
      <c r="AG31" s="499"/>
      <c r="AH31" s="499"/>
      <c r="AI31" s="498"/>
      <c r="AJ31" s="498"/>
      <c r="AK31" s="498"/>
      <c r="AL31" s="498"/>
      <c r="AM31" s="498"/>
      <c r="AN31" s="498"/>
    </row>
    <row r="32" spans="1:40" ht="30" customHeight="1">
      <c r="C32" s="531">
        <v>4</v>
      </c>
      <c r="D32" s="531"/>
      <c r="E32" s="532" t="s">
        <v>97</v>
      </c>
      <c r="F32" s="532"/>
      <c r="G32" s="532"/>
      <c r="H32" s="532"/>
      <c r="I32" s="532"/>
      <c r="J32" s="532"/>
      <c r="K32" s="532"/>
      <c r="L32" s="532"/>
      <c r="M32" s="532"/>
      <c r="N32" s="532"/>
      <c r="O32" s="532"/>
      <c r="P32" s="532"/>
      <c r="Q32" s="532"/>
      <c r="R32" s="532"/>
      <c r="S32" s="532"/>
      <c r="T32" s="532"/>
      <c r="U32" s="532"/>
      <c r="V32" s="532"/>
      <c r="W32" s="532"/>
      <c r="X32" s="532"/>
      <c r="Y32" s="532"/>
      <c r="Z32" s="532"/>
      <c r="AA32" s="532"/>
      <c r="AB32" s="532"/>
      <c r="AC32" s="532"/>
      <c r="AD32" s="532"/>
      <c r="AE32" s="532"/>
      <c r="AF32" s="532"/>
      <c r="AG32" s="532"/>
      <c r="AH32" s="532"/>
      <c r="AI32" s="498"/>
      <c r="AJ32" s="498"/>
      <c r="AK32" s="498"/>
      <c r="AL32" s="498"/>
      <c r="AM32" s="498"/>
      <c r="AN32" s="498"/>
    </row>
    <row r="33" spans="1:40" ht="30" customHeight="1">
      <c r="C33" s="533">
        <v>5</v>
      </c>
      <c r="D33" s="534"/>
      <c r="E33" s="538" t="s">
        <v>740</v>
      </c>
      <c r="F33" s="539"/>
      <c r="G33" s="539"/>
      <c r="H33" s="539"/>
      <c r="I33" s="539"/>
      <c r="J33" s="539"/>
      <c r="K33" s="539"/>
      <c r="L33" s="539"/>
      <c r="M33" s="539"/>
      <c r="N33" s="539"/>
      <c r="O33" s="539"/>
      <c r="P33" s="539"/>
      <c r="Q33" s="539"/>
      <c r="R33" s="539"/>
      <c r="S33" s="539"/>
      <c r="T33" s="539"/>
      <c r="U33" s="539"/>
      <c r="V33" s="539"/>
      <c r="W33" s="539"/>
      <c r="X33" s="539"/>
      <c r="Y33" s="539"/>
      <c r="Z33" s="539"/>
      <c r="AA33" s="539"/>
      <c r="AB33" s="539"/>
      <c r="AC33" s="539"/>
      <c r="AD33" s="539"/>
      <c r="AE33" s="539"/>
      <c r="AF33" s="539"/>
      <c r="AG33" s="539"/>
      <c r="AH33" s="539"/>
      <c r="AI33" s="539"/>
      <c r="AJ33" s="539"/>
      <c r="AK33" s="539"/>
      <c r="AL33" s="539"/>
      <c r="AM33" s="539"/>
      <c r="AN33" s="540"/>
    </row>
    <row r="34" spans="1:40" ht="30" customHeight="1">
      <c r="C34" s="526"/>
      <c r="D34" s="535"/>
      <c r="E34" s="541" t="s">
        <v>436</v>
      </c>
      <c r="F34" s="541"/>
      <c r="G34" s="541"/>
      <c r="H34" s="541"/>
      <c r="I34" s="541"/>
      <c r="J34" s="541"/>
      <c r="K34" s="541"/>
      <c r="L34" s="541"/>
      <c r="M34" s="541"/>
      <c r="N34" s="541"/>
      <c r="O34" s="541"/>
      <c r="P34" s="541"/>
      <c r="Q34" s="541"/>
      <c r="R34" s="541"/>
      <c r="S34" s="541"/>
      <c r="T34" s="541"/>
      <c r="U34" s="541"/>
      <c r="V34" s="541"/>
      <c r="W34" s="541"/>
      <c r="X34" s="541"/>
      <c r="Y34" s="541"/>
      <c r="Z34" s="541"/>
      <c r="AA34" s="541"/>
      <c r="AB34" s="541"/>
      <c r="AC34" s="541"/>
      <c r="AD34" s="541"/>
      <c r="AE34" s="541"/>
      <c r="AF34" s="541"/>
      <c r="AG34" s="541"/>
      <c r="AH34" s="541"/>
      <c r="AI34" s="498"/>
      <c r="AJ34" s="498"/>
      <c r="AK34" s="498"/>
      <c r="AL34" s="498"/>
      <c r="AM34" s="498"/>
      <c r="AN34" s="498"/>
    </row>
    <row r="35" spans="1:40" ht="20.100000000000001" customHeight="1">
      <c r="A35" s="6"/>
      <c r="B35" s="6"/>
      <c r="C35" s="536"/>
      <c r="D35" s="537"/>
      <c r="E35" s="499" t="s">
        <v>98</v>
      </c>
      <c r="F35" s="499"/>
      <c r="G35" s="499"/>
      <c r="H35" s="499"/>
      <c r="I35" s="499"/>
      <c r="J35" s="499"/>
      <c r="K35" s="499"/>
      <c r="L35" s="499"/>
      <c r="M35" s="499"/>
      <c r="N35" s="499"/>
      <c r="O35" s="499"/>
      <c r="P35" s="499"/>
      <c r="Q35" s="499"/>
      <c r="R35" s="499"/>
      <c r="S35" s="499"/>
      <c r="T35" s="499"/>
      <c r="U35" s="499"/>
      <c r="V35" s="499"/>
      <c r="W35" s="499"/>
      <c r="X35" s="499"/>
      <c r="Y35" s="499"/>
      <c r="Z35" s="499"/>
      <c r="AA35" s="499"/>
      <c r="AB35" s="499"/>
      <c r="AC35" s="499"/>
      <c r="AD35" s="499"/>
      <c r="AE35" s="499"/>
      <c r="AF35" s="499"/>
      <c r="AG35" s="499"/>
      <c r="AH35" s="499"/>
      <c r="AI35" s="498"/>
      <c r="AJ35" s="498"/>
      <c r="AK35" s="498"/>
      <c r="AL35" s="498"/>
      <c r="AM35" s="498"/>
      <c r="AN35" s="498"/>
    </row>
    <row r="36" spans="1:40" ht="10.050000000000001" customHeight="1">
      <c r="C36" s="266"/>
      <c r="D36" s="266"/>
      <c r="E36" s="267"/>
      <c r="F36" s="267"/>
      <c r="G36" s="267"/>
      <c r="H36" s="267"/>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6"/>
      <c r="AJ36" s="266"/>
      <c r="AK36" s="266"/>
      <c r="AL36" s="266"/>
      <c r="AM36" s="266"/>
      <c r="AN36" s="266"/>
    </row>
    <row r="37" spans="1:40" ht="18" customHeight="1">
      <c r="A37" s="6"/>
      <c r="B37" s="2" t="s">
        <v>48</v>
      </c>
      <c r="C37" s="268"/>
      <c r="D37" s="268"/>
      <c r="E37" s="269"/>
      <c r="F37" s="269"/>
      <c r="G37" s="269"/>
      <c r="H37" s="269"/>
      <c r="I37" s="269"/>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8"/>
      <c r="AJ37" s="268"/>
      <c r="AK37" s="268"/>
      <c r="AL37" s="268"/>
      <c r="AM37" s="268"/>
      <c r="AN37" s="268"/>
    </row>
    <row r="38" spans="1:40" ht="21" customHeight="1">
      <c r="C38" s="523" t="s">
        <v>36</v>
      </c>
      <c r="D38" s="524"/>
      <c r="E38" s="524"/>
      <c r="F38" s="525"/>
      <c r="G38" s="576" t="s">
        <v>100</v>
      </c>
      <c r="H38" s="577"/>
      <c r="I38" s="577"/>
      <c r="J38" s="577"/>
      <c r="K38" s="577"/>
      <c r="L38" s="577"/>
      <c r="M38" s="577"/>
      <c r="N38" s="577"/>
      <c r="O38" s="577"/>
      <c r="P38" s="577"/>
      <c r="Q38" s="577"/>
      <c r="R38" s="577"/>
      <c r="S38" s="577"/>
      <c r="T38" s="577"/>
      <c r="U38" s="577"/>
      <c r="V38" s="577"/>
      <c r="W38" s="578"/>
      <c r="X38" s="261"/>
      <c r="Y38" s="261"/>
      <c r="Z38" s="261"/>
      <c r="AA38" s="261"/>
      <c r="AB38" s="261"/>
      <c r="AC38" s="261"/>
      <c r="AD38" s="261"/>
      <c r="AE38" s="261"/>
      <c r="AF38" s="261"/>
      <c r="AG38" s="261"/>
      <c r="AH38" s="261"/>
      <c r="AI38" s="261"/>
      <c r="AJ38" s="261"/>
      <c r="AK38" s="261"/>
      <c r="AL38" s="261"/>
      <c r="AM38" s="261"/>
      <c r="AN38" s="261"/>
    </row>
    <row r="39" spans="1:40" ht="18" customHeight="1">
      <c r="C39" s="553" t="s">
        <v>101</v>
      </c>
      <c r="D39" s="553"/>
      <c r="E39" s="553"/>
      <c r="F39" s="553"/>
      <c r="G39" s="553"/>
      <c r="H39" s="553"/>
      <c r="I39" s="553"/>
      <c r="J39" s="553"/>
      <c r="K39" s="553"/>
      <c r="L39" s="553"/>
      <c r="M39" s="553"/>
      <c r="N39" s="553"/>
      <c r="O39" s="553"/>
      <c r="P39" s="553"/>
      <c r="Q39" s="553"/>
      <c r="R39" s="553"/>
      <c r="S39" s="553"/>
      <c r="T39" s="553"/>
      <c r="U39" s="553"/>
      <c r="V39" s="553"/>
      <c r="W39" s="553"/>
      <c r="X39" s="553"/>
      <c r="Y39" s="553"/>
      <c r="Z39" s="553"/>
      <c r="AA39" s="553"/>
      <c r="AB39" s="553"/>
      <c r="AC39" s="553"/>
      <c r="AD39" s="553"/>
      <c r="AE39" s="553"/>
      <c r="AF39" s="553"/>
      <c r="AG39" s="553"/>
      <c r="AH39" s="553"/>
      <c r="AI39" s="553"/>
      <c r="AJ39" s="553"/>
      <c r="AK39" s="553"/>
      <c r="AL39" s="553"/>
      <c r="AM39" s="553"/>
      <c r="AN39" s="553"/>
    </row>
    <row r="40" spans="1:40" ht="45" customHeight="1">
      <c r="C40" s="498">
        <v>1</v>
      </c>
      <c r="D40" s="498"/>
      <c r="E40" s="499" t="s">
        <v>741</v>
      </c>
      <c r="F40" s="499"/>
      <c r="G40" s="499"/>
      <c r="H40" s="499"/>
      <c r="I40" s="499"/>
      <c r="J40" s="499"/>
      <c r="K40" s="499"/>
      <c r="L40" s="499"/>
      <c r="M40" s="499"/>
      <c r="N40" s="499"/>
      <c r="O40" s="499"/>
      <c r="P40" s="499"/>
      <c r="Q40" s="499"/>
      <c r="R40" s="499"/>
      <c r="S40" s="499"/>
      <c r="T40" s="499"/>
      <c r="U40" s="499"/>
      <c r="V40" s="499"/>
      <c r="W40" s="499"/>
      <c r="X40" s="499"/>
      <c r="Y40" s="499"/>
      <c r="Z40" s="499"/>
      <c r="AA40" s="499"/>
      <c r="AB40" s="499"/>
      <c r="AC40" s="499"/>
      <c r="AD40" s="499"/>
      <c r="AE40" s="499"/>
      <c r="AF40" s="499"/>
      <c r="AG40" s="499"/>
      <c r="AH40" s="499"/>
      <c r="AI40" s="498"/>
      <c r="AJ40" s="498"/>
      <c r="AK40" s="498"/>
      <c r="AL40" s="498"/>
      <c r="AM40" s="498"/>
      <c r="AN40" s="498"/>
    </row>
    <row r="41" spans="1:40" ht="30" customHeight="1">
      <c r="C41" s="477">
        <v>2</v>
      </c>
      <c r="D41" s="512"/>
      <c r="E41" s="538" t="s">
        <v>742</v>
      </c>
      <c r="F41" s="539"/>
      <c r="G41" s="539"/>
      <c r="H41" s="539"/>
      <c r="I41" s="539"/>
      <c r="J41" s="539"/>
      <c r="K41" s="539"/>
      <c r="L41" s="539"/>
      <c r="M41" s="539"/>
      <c r="N41" s="539"/>
      <c r="O41" s="539"/>
      <c r="P41" s="539"/>
      <c r="Q41" s="539"/>
      <c r="R41" s="539"/>
      <c r="S41" s="539"/>
      <c r="T41" s="539"/>
      <c r="U41" s="539"/>
      <c r="V41" s="539"/>
      <c r="W41" s="539"/>
      <c r="X41" s="539"/>
      <c r="Y41" s="539"/>
      <c r="Z41" s="539"/>
      <c r="AA41" s="539"/>
      <c r="AB41" s="539"/>
      <c r="AC41" s="539"/>
      <c r="AD41" s="539"/>
      <c r="AE41" s="539"/>
      <c r="AF41" s="539"/>
      <c r="AG41" s="539"/>
      <c r="AH41" s="539"/>
      <c r="AI41" s="539"/>
      <c r="AJ41" s="539"/>
      <c r="AK41" s="539"/>
      <c r="AL41" s="539"/>
      <c r="AM41" s="539"/>
      <c r="AN41" s="540"/>
    </row>
    <row r="42" spans="1:40" ht="20.100000000000001" customHeight="1">
      <c r="C42" s="586"/>
      <c r="D42" s="587"/>
      <c r="E42" s="499" t="s">
        <v>104</v>
      </c>
      <c r="F42" s="499"/>
      <c r="G42" s="499"/>
      <c r="H42" s="499"/>
      <c r="I42" s="499"/>
      <c r="J42" s="499"/>
      <c r="K42" s="499"/>
      <c r="L42" s="499"/>
      <c r="M42" s="499"/>
      <c r="N42" s="499"/>
      <c r="O42" s="499"/>
      <c r="P42" s="499"/>
      <c r="Q42" s="499"/>
      <c r="R42" s="499"/>
      <c r="S42" s="499"/>
      <c r="T42" s="499"/>
      <c r="U42" s="499"/>
      <c r="V42" s="499"/>
      <c r="W42" s="499"/>
      <c r="X42" s="499"/>
      <c r="Y42" s="499"/>
      <c r="Z42" s="499"/>
      <c r="AA42" s="499"/>
      <c r="AB42" s="499"/>
      <c r="AC42" s="499"/>
      <c r="AD42" s="499"/>
      <c r="AE42" s="499"/>
      <c r="AF42" s="499"/>
      <c r="AG42" s="499"/>
      <c r="AH42" s="499"/>
      <c r="AI42" s="498"/>
      <c r="AJ42" s="498"/>
      <c r="AK42" s="498"/>
      <c r="AL42" s="498"/>
      <c r="AM42" s="498"/>
      <c r="AN42" s="498"/>
    </row>
    <row r="43" spans="1:40" ht="20.100000000000001" customHeight="1">
      <c r="C43" s="588"/>
      <c r="D43" s="589"/>
      <c r="E43" s="499" t="s">
        <v>105</v>
      </c>
      <c r="F43" s="499"/>
      <c r="G43" s="499"/>
      <c r="H43" s="499"/>
      <c r="I43" s="499"/>
      <c r="J43" s="499"/>
      <c r="K43" s="499"/>
      <c r="L43" s="499"/>
      <c r="M43" s="499"/>
      <c r="N43" s="499"/>
      <c r="O43" s="499"/>
      <c r="P43" s="499"/>
      <c r="Q43" s="499"/>
      <c r="R43" s="499"/>
      <c r="S43" s="499"/>
      <c r="T43" s="499"/>
      <c r="U43" s="499"/>
      <c r="V43" s="499"/>
      <c r="W43" s="499"/>
      <c r="X43" s="499"/>
      <c r="Y43" s="499"/>
      <c r="Z43" s="499"/>
      <c r="AA43" s="499"/>
      <c r="AB43" s="499"/>
      <c r="AC43" s="499"/>
      <c r="AD43" s="499"/>
      <c r="AE43" s="499"/>
      <c r="AF43" s="499"/>
      <c r="AG43" s="499"/>
      <c r="AH43" s="499"/>
      <c r="AI43" s="498"/>
      <c r="AJ43" s="498"/>
      <c r="AK43" s="498"/>
      <c r="AL43" s="498"/>
      <c r="AM43" s="498"/>
      <c r="AN43" s="498"/>
    </row>
    <row r="44" spans="1:40" ht="30" customHeight="1">
      <c r="A44" s="6"/>
      <c r="B44" s="6"/>
      <c r="C44" s="498">
        <v>3</v>
      </c>
      <c r="D44" s="498"/>
      <c r="E44" s="499" t="s">
        <v>102</v>
      </c>
      <c r="F44" s="499"/>
      <c r="G44" s="499"/>
      <c r="H44" s="499"/>
      <c r="I44" s="499"/>
      <c r="J44" s="499"/>
      <c r="K44" s="499"/>
      <c r="L44" s="499"/>
      <c r="M44" s="499"/>
      <c r="N44" s="499"/>
      <c r="O44" s="499"/>
      <c r="P44" s="499"/>
      <c r="Q44" s="499"/>
      <c r="R44" s="499"/>
      <c r="S44" s="499"/>
      <c r="T44" s="499"/>
      <c r="U44" s="499"/>
      <c r="V44" s="499"/>
      <c r="W44" s="499"/>
      <c r="X44" s="499"/>
      <c r="Y44" s="499"/>
      <c r="Z44" s="499"/>
      <c r="AA44" s="499"/>
      <c r="AB44" s="499"/>
      <c r="AC44" s="499"/>
      <c r="AD44" s="499"/>
      <c r="AE44" s="499"/>
      <c r="AF44" s="499"/>
      <c r="AG44" s="499"/>
      <c r="AH44" s="499"/>
      <c r="AI44" s="498"/>
      <c r="AJ44" s="498"/>
      <c r="AK44" s="498"/>
      <c r="AL44" s="498"/>
      <c r="AM44" s="498"/>
      <c r="AN44" s="498"/>
    </row>
    <row r="45" spans="1:40" ht="45" customHeight="1">
      <c r="A45" s="6"/>
      <c r="B45" s="6"/>
      <c r="C45" s="498">
        <v>4</v>
      </c>
      <c r="D45" s="498"/>
      <c r="E45" s="499" t="s">
        <v>103</v>
      </c>
      <c r="F45" s="499"/>
      <c r="G45" s="499"/>
      <c r="H45" s="499"/>
      <c r="I45" s="499"/>
      <c r="J45" s="499"/>
      <c r="K45" s="499"/>
      <c r="L45" s="499"/>
      <c r="M45" s="499"/>
      <c r="N45" s="499"/>
      <c r="O45" s="499"/>
      <c r="P45" s="499"/>
      <c r="Q45" s="499"/>
      <c r="R45" s="499"/>
      <c r="S45" s="499"/>
      <c r="T45" s="499"/>
      <c r="U45" s="499"/>
      <c r="V45" s="499"/>
      <c r="W45" s="499"/>
      <c r="X45" s="499"/>
      <c r="Y45" s="499"/>
      <c r="Z45" s="499"/>
      <c r="AA45" s="499"/>
      <c r="AB45" s="499"/>
      <c r="AC45" s="499"/>
      <c r="AD45" s="499"/>
      <c r="AE45" s="499"/>
      <c r="AF45" s="499"/>
      <c r="AG45" s="499"/>
      <c r="AH45" s="499"/>
      <c r="AI45" s="498"/>
      <c r="AJ45" s="498"/>
      <c r="AK45" s="498"/>
      <c r="AL45" s="498"/>
      <c r="AM45" s="498"/>
      <c r="AN45" s="498"/>
    </row>
    <row r="46" spans="1:40" ht="10.050000000000001" customHeight="1">
      <c r="A46" s="6"/>
      <c r="B46" s="6"/>
      <c r="C46" s="266"/>
      <c r="D46" s="266"/>
      <c r="E46" s="267"/>
      <c r="F46" s="267"/>
      <c r="G46" s="267"/>
      <c r="H46" s="267"/>
      <c r="I46" s="267"/>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6"/>
      <c r="AJ46" s="266"/>
      <c r="AK46" s="266"/>
      <c r="AL46" s="266"/>
      <c r="AM46" s="266"/>
      <c r="AN46" s="266"/>
    </row>
    <row r="47" spans="1:40" ht="18" customHeight="1">
      <c r="A47" s="6"/>
      <c r="B47" s="2" t="s">
        <v>49</v>
      </c>
      <c r="C47" s="268"/>
      <c r="D47" s="268"/>
      <c r="E47" s="269"/>
      <c r="F47" s="269"/>
      <c r="G47" s="269"/>
      <c r="H47" s="269"/>
      <c r="I47" s="269"/>
      <c r="J47" s="269"/>
      <c r="K47" s="269"/>
      <c r="L47" s="269"/>
      <c r="M47" s="269"/>
      <c r="N47" s="269"/>
      <c r="O47" s="269"/>
      <c r="P47" s="269"/>
      <c r="Q47" s="269"/>
      <c r="R47" s="269"/>
      <c r="S47" s="269"/>
      <c r="T47" s="269"/>
      <c r="U47" s="269"/>
      <c r="V47" s="269"/>
      <c r="W47" s="269"/>
      <c r="X47" s="269"/>
      <c r="Y47" s="269"/>
      <c r="Z47" s="269"/>
      <c r="AA47" s="269"/>
      <c r="AB47" s="269"/>
      <c r="AC47" s="269"/>
      <c r="AD47" s="269"/>
      <c r="AE47" s="269"/>
      <c r="AF47" s="269"/>
      <c r="AG47" s="269"/>
      <c r="AH47" s="269"/>
      <c r="AI47" s="268"/>
      <c r="AJ47" s="268"/>
      <c r="AK47" s="268"/>
      <c r="AL47" s="268"/>
      <c r="AM47" s="268"/>
      <c r="AN47" s="268"/>
    </row>
    <row r="48" spans="1:40" ht="30" customHeight="1">
      <c r="A48" s="6"/>
      <c r="B48" s="6"/>
      <c r="C48" s="498">
        <v>1</v>
      </c>
      <c r="D48" s="498"/>
      <c r="E48" s="499" t="s">
        <v>112</v>
      </c>
      <c r="F48" s="499"/>
      <c r="G48" s="499"/>
      <c r="H48" s="499"/>
      <c r="I48" s="499"/>
      <c r="J48" s="499"/>
      <c r="K48" s="499"/>
      <c r="L48" s="499"/>
      <c r="M48" s="499"/>
      <c r="N48" s="499"/>
      <c r="O48" s="499"/>
      <c r="P48" s="499"/>
      <c r="Q48" s="499"/>
      <c r="R48" s="499"/>
      <c r="S48" s="499"/>
      <c r="T48" s="499"/>
      <c r="U48" s="499"/>
      <c r="V48" s="499"/>
      <c r="W48" s="499"/>
      <c r="X48" s="499"/>
      <c r="Y48" s="499"/>
      <c r="Z48" s="499"/>
      <c r="AA48" s="499"/>
      <c r="AB48" s="499"/>
      <c r="AC48" s="499"/>
      <c r="AD48" s="499"/>
      <c r="AE48" s="499"/>
      <c r="AF48" s="499"/>
      <c r="AG48" s="499"/>
      <c r="AH48" s="499"/>
      <c r="AI48" s="498"/>
      <c r="AJ48" s="498"/>
      <c r="AK48" s="498"/>
      <c r="AL48" s="498"/>
      <c r="AM48" s="498"/>
      <c r="AN48" s="498"/>
    </row>
    <row r="49" spans="1:40" ht="30" customHeight="1">
      <c r="A49" s="6"/>
      <c r="B49" s="6"/>
      <c r="C49" s="498">
        <v>2</v>
      </c>
      <c r="D49" s="498"/>
      <c r="E49" s="499" t="s">
        <v>113</v>
      </c>
      <c r="F49" s="499"/>
      <c r="G49" s="499"/>
      <c r="H49" s="499"/>
      <c r="I49" s="499"/>
      <c r="J49" s="499"/>
      <c r="K49" s="499"/>
      <c r="L49" s="499"/>
      <c r="M49" s="499"/>
      <c r="N49" s="499"/>
      <c r="O49" s="499"/>
      <c r="P49" s="499"/>
      <c r="Q49" s="499"/>
      <c r="R49" s="499"/>
      <c r="S49" s="499"/>
      <c r="T49" s="499"/>
      <c r="U49" s="499"/>
      <c r="V49" s="499"/>
      <c r="W49" s="499"/>
      <c r="X49" s="499"/>
      <c r="Y49" s="499"/>
      <c r="Z49" s="499"/>
      <c r="AA49" s="499"/>
      <c r="AB49" s="499"/>
      <c r="AC49" s="499"/>
      <c r="AD49" s="499"/>
      <c r="AE49" s="499"/>
      <c r="AF49" s="499"/>
      <c r="AG49" s="499"/>
      <c r="AH49" s="499"/>
      <c r="AI49" s="498"/>
      <c r="AJ49" s="498"/>
      <c r="AK49" s="498"/>
      <c r="AL49" s="498"/>
      <c r="AM49" s="498"/>
      <c r="AN49" s="498"/>
    </row>
    <row r="50" spans="1:40" ht="15" customHeight="1">
      <c r="C50" s="533">
        <v>3</v>
      </c>
      <c r="D50" s="534"/>
      <c r="E50" s="481" t="s">
        <v>114</v>
      </c>
      <c r="F50" s="513"/>
      <c r="G50" s="513"/>
      <c r="H50" s="513"/>
      <c r="I50" s="513"/>
      <c r="J50" s="513"/>
      <c r="K50" s="513"/>
      <c r="L50" s="513"/>
      <c r="M50" s="513"/>
      <c r="N50" s="513"/>
      <c r="O50" s="513"/>
      <c r="P50" s="513"/>
      <c r="Q50" s="513"/>
      <c r="R50" s="513"/>
      <c r="S50" s="513"/>
      <c r="T50" s="513"/>
      <c r="U50" s="513"/>
      <c r="V50" s="513"/>
      <c r="W50" s="513"/>
      <c r="X50" s="513"/>
      <c r="Y50" s="513"/>
      <c r="Z50" s="514"/>
      <c r="AA50" s="270"/>
      <c r="AB50" s="595" t="s">
        <v>50</v>
      </c>
      <c r="AC50" s="595"/>
      <c r="AD50" s="595"/>
      <c r="AE50" s="595"/>
      <c r="AF50" s="595" t="s">
        <v>51</v>
      </c>
      <c r="AG50" s="595"/>
      <c r="AH50" s="595"/>
      <c r="AI50" s="595"/>
      <c r="AJ50" s="595" t="s">
        <v>52</v>
      </c>
      <c r="AK50" s="595"/>
      <c r="AL50" s="595" t="s">
        <v>106</v>
      </c>
      <c r="AM50" s="595"/>
      <c r="AN50" s="271"/>
    </row>
    <row r="51" spans="1:40" ht="15" customHeight="1">
      <c r="C51" s="526"/>
      <c r="D51" s="535"/>
      <c r="E51" s="545"/>
      <c r="F51" s="546"/>
      <c r="G51" s="546"/>
      <c r="H51" s="546"/>
      <c r="I51" s="546"/>
      <c r="J51" s="546"/>
      <c r="K51" s="546"/>
      <c r="L51" s="546"/>
      <c r="M51" s="546"/>
      <c r="N51" s="546"/>
      <c r="O51" s="546"/>
      <c r="P51" s="546"/>
      <c r="Q51" s="546"/>
      <c r="R51" s="546"/>
      <c r="S51" s="546"/>
      <c r="T51" s="546"/>
      <c r="U51" s="546"/>
      <c r="V51" s="546"/>
      <c r="W51" s="546"/>
      <c r="X51" s="546"/>
      <c r="Y51" s="546"/>
      <c r="Z51" s="547"/>
      <c r="AA51" s="272"/>
      <c r="AB51" s="594" t="s">
        <v>53</v>
      </c>
      <c r="AC51" s="594"/>
      <c r="AD51" s="594"/>
      <c r="AE51" s="594"/>
      <c r="AF51" s="594" t="s">
        <v>51</v>
      </c>
      <c r="AG51" s="594"/>
      <c r="AH51" s="594"/>
      <c r="AI51" s="594"/>
      <c r="AJ51" s="594" t="s">
        <v>52</v>
      </c>
      <c r="AK51" s="594"/>
      <c r="AL51" s="594" t="s">
        <v>107</v>
      </c>
      <c r="AM51" s="594"/>
      <c r="AN51" s="273"/>
    </row>
    <row r="52" spans="1:40" ht="15" customHeight="1">
      <c r="C52" s="526"/>
      <c r="D52" s="535"/>
      <c r="E52" s="545"/>
      <c r="F52" s="546"/>
      <c r="G52" s="546"/>
      <c r="H52" s="546"/>
      <c r="I52" s="546"/>
      <c r="J52" s="546"/>
      <c r="K52" s="546"/>
      <c r="L52" s="546"/>
      <c r="M52" s="546"/>
      <c r="N52" s="546"/>
      <c r="O52" s="546"/>
      <c r="P52" s="546"/>
      <c r="Q52" s="546"/>
      <c r="R52" s="546"/>
      <c r="S52" s="546"/>
      <c r="T52" s="546"/>
      <c r="U52" s="546"/>
      <c r="V52" s="546"/>
      <c r="W52" s="546"/>
      <c r="X52" s="546"/>
      <c r="Y52" s="546"/>
      <c r="Z52" s="547"/>
      <c r="AA52" s="272"/>
      <c r="AB52" s="594" t="s">
        <v>108</v>
      </c>
      <c r="AC52" s="594"/>
      <c r="AD52" s="594"/>
      <c r="AE52" s="594"/>
      <c r="AF52" s="594" t="s">
        <v>38</v>
      </c>
      <c r="AG52" s="594"/>
      <c r="AH52" s="594"/>
      <c r="AI52" s="274" t="s">
        <v>109</v>
      </c>
      <c r="AJ52" s="275"/>
      <c r="AK52" s="275"/>
      <c r="AL52" s="275"/>
      <c r="AM52" s="275"/>
      <c r="AN52" s="273"/>
    </row>
    <row r="53" spans="1:40" ht="30" customHeight="1">
      <c r="C53" s="523">
        <v>4</v>
      </c>
      <c r="D53" s="525"/>
      <c r="E53" s="542" t="s">
        <v>110</v>
      </c>
      <c r="F53" s="543"/>
      <c r="G53" s="543"/>
      <c r="H53" s="543"/>
      <c r="I53" s="543"/>
      <c r="J53" s="543"/>
      <c r="K53" s="543"/>
      <c r="L53" s="543"/>
      <c r="M53" s="543"/>
      <c r="N53" s="543"/>
      <c r="O53" s="543"/>
      <c r="P53" s="543"/>
      <c r="Q53" s="543"/>
      <c r="R53" s="543"/>
      <c r="S53" s="543"/>
      <c r="T53" s="543"/>
      <c r="U53" s="543"/>
      <c r="V53" s="543"/>
      <c r="W53" s="543"/>
      <c r="X53" s="543"/>
      <c r="Y53" s="543"/>
      <c r="Z53" s="544"/>
      <c r="AA53" s="276"/>
      <c r="AB53" s="506"/>
      <c r="AC53" s="506"/>
      <c r="AD53" s="506"/>
      <c r="AE53" s="506"/>
      <c r="AF53" s="506"/>
      <c r="AG53" s="506"/>
      <c r="AH53" s="506"/>
      <c r="AI53" s="506"/>
      <c r="AJ53" s="506"/>
      <c r="AK53" s="506" t="s">
        <v>38</v>
      </c>
      <c r="AL53" s="506"/>
      <c r="AM53" s="506"/>
      <c r="AN53" s="277"/>
    </row>
    <row r="54" spans="1:40" ht="30" customHeight="1">
      <c r="C54" s="523">
        <v>5</v>
      </c>
      <c r="D54" s="525"/>
      <c r="E54" s="542" t="s">
        <v>743</v>
      </c>
      <c r="F54" s="543"/>
      <c r="G54" s="543"/>
      <c r="H54" s="543"/>
      <c r="I54" s="543"/>
      <c r="J54" s="543"/>
      <c r="K54" s="543"/>
      <c r="L54" s="543"/>
      <c r="M54" s="543"/>
      <c r="N54" s="543"/>
      <c r="O54" s="543"/>
      <c r="P54" s="543"/>
      <c r="Q54" s="543"/>
      <c r="R54" s="543"/>
      <c r="S54" s="543"/>
      <c r="T54" s="543"/>
      <c r="U54" s="543"/>
      <c r="V54" s="543"/>
      <c r="W54" s="543"/>
      <c r="X54" s="543"/>
      <c r="Y54" s="543"/>
      <c r="Z54" s="543"/>
      <c r="AA54" s="543"/>
      <c r="AB54" s="543"/>
      <c r="AC54" s="543"/>
      <c r="AD54" s="543"/>
      <c r="AE54" s="543"/>
      <c r="AF54" s="543"/>
      <c r="AG54" s="543"/>
      <c r="AH54" s="543"/>
      <c r="AI54" s="543"/>
      <c r="AJ54" s="543"/>
      <c r="AK54" s="543"/>
      <c r="AL54" s="543"/>
      <c r="AM54" s="543"/>
      <c r="AN54" s="544"/>
    </row>
    <row r="55" spans="1:40" ht="17.25" customHeight="1">
      <c r="C55" s="515" t="s">
        <v>120</v>
      </c>
      <c r="D55" s="516"/>
      <c r="E55" s="528" t="s">
        <v>115</v>
      </c>
      <c r="F55" s="529"/>
      <c r="G55" s="529"/>
      <c r="H55" s="529"/>
      <c r="I55" s="529"/>
      <c r="J55" s="529"/>
      <c r="K55" s="529"/>
      <c r="L55" s="529"/>
      <c r="M55" s="529"/>
      <c r="N55" s="529"/>
      <c r="O55" s="529"/>
      <c r="P55" s="529"/>
      <c r="Q55" s="529"/>
      <c r="R55" s="529"/>
      <c r="S55" s="529"/>
      <c r="T55" s="529"/>
      <c r="U55" s="529"/>
      <c r="V55" s="529"/>
      <c r="W55" s="529"/>
      <c r="X55" s="529"/>
      <c r="Y55" s="529"/>
      <c r="Z55" s="529"/>
      <c r="AA55" s="529"/>
      <c r="AB55" s="529"/>
      <c r="AC55" s="529"/>
      <c r="AD55" s="529"/>
      <c r="AE55" s="529"/>
      <c r="AF55" s="529"/>
      <c r="AG55" s="529"/>
      <c r="AH55" s="529"/>
      <c r="AI55" s="529"/>
      <c r="AJ55" s="529"/>
      <c r="AK55" s="529"/>
      <c r="AL55" s="529"/>
      <c r="AM55" s="529"/>
      <c r="AN55" s="530"/>
    </row>
    <row r="56" spans="1:40" ht="17.25" customHeight="1">
      <c r="C56" s="517"/>
      <c r="D56" s="518"/>
      <c r="E56" s="278"/>
      <c r="F56" s="279" t="s">
        <v>58</v>
      </c>
      <c r="G56" s="522" t="s">
        <v>55</v>
      </c>
      <c r="H56" s="522"/>
      <c r="I56" s="522"/>
      <c r="J56" s="522"/>
      <c r="K56" s="522"/>
      <c r="L56" s="522"/>
      <c r="M56" s="522"/>
      <c r="N56" s="279"/>
      <c r="O56" s="279" t="s">
        <v>59</v>
      </c>
      <c r="P56" s="279"/>
      <c r="Q56" s="279" t="s">
        <v>353</v>
      </c>
      <c r="R56" s="279"/>
      <c r="S56" s="279"/>
      <c r="T56" s="279"/>
      <c r="U56" s="279"/>
      <c r="V56" s="279"/>
      <c r="W56" s="279"/>
      <c r="X56" s="522"/>
      <c r="Y56" s="522"/>
      <c r="Z56" s="522"/>
      <c r="AA56" s="522"/>
      <c r="AB56" s="279" t="s">
        <v>38</v>
      </c>
      <c r="AC56" s="279"/>
      <c r="AD56" s="268"/>
      <c r="AE56" s="268"/>
      <c r="AF56" s="280"/>
      <c r="AG56" s="280"/>
      <c r="AH56" s="280"/>
      <c r="AI56" s="280"/>
      <c r="AJ56" s="280"/>
      <c r="AK56" s="280"/>
      <c r="AL56" s="280"/>
      <c r="AM56" s="280"/>
      <c r="AN56" s="281"/>
    </row>
    <row r="57" spans="1:40" ht="17.25" customHeight="1">
      <c r="C57" s="517"/>
      <c r="D57" s="518"/>
      <c r="E57" s="278"/>
      <c r="F57" s="279" t="s">
        <v>60</v>
      </c>
      <c r="G57" s="522" t="s">
        <v>56</v>
      </c>
      <c r="H57" s="522"/>
      <c r="I57" s="522"/>
      <c r="J57" s="522"/>
      <c r="K57" s="522"/>
      <c r="L57" s="522"/>
      <c r="M57" s="522"/>
      <c r="N57" s="279"/>
      <c r="O57" s="279" t="s">
        <v>59</v>
      </c>
      <c r="P57" s="279"/>
      <c r="Q57" s="279" t="s">
        <v>354</v>
      </c>
      <c r="R57" s="279"/>
      <c r="S57" s="279"/>
      <c r="T57" s="279"/>
      <c r="U57" s="279"/>
      <c r="V57" s="279"/>
      <c r="W57" s="279"/>
      <c r="X57" s="522"/>
      <c r="Y57" s="522"/>
      <c r="Z57" s="522"/>
      <c r="AA57" s="522"/>
      <c r="AB57" s="279" t="s">
        <v>38</v>
      </c>
      <c r="AC57" s="279"/>
      <c r="AD57" s="268"/>
      <c r="AE57" s="268"/>
      <c r="AF57" s="523"/>
      <c r="AG57" s="524"/>
      <c r="AH57" s="524"/>
      <c r="AI57" s="525"/>
      <c r="AJ57" s="526" t="s">
        <v>117</v>
      </c>
      <c r="AK57" s="527"/>
      <c r="AL57" s="527"/>
      <c r="AM57" s="280"/>
      <c r="AN57" s="281"/>
    </row>
    <row r="58" spans="1:40" ht="17.25" customHeight="1">
      <c r="C58" s="517"/>
      <c r="D58" s="518"/>
      <c r="E58" s="282"/>
      <c r="F58" s="283" t="s">
        <v>60</v>
      </c>
      <c r="G58" s="521" t="s">
        <v>57</v>
      </c>
      <c r="H58" s="521"/>
      <c r="I58" s="521"/>
      <c r="J58" s="521"/>
      <c r="K58" s="521"/>
      <c r="L58" s="521"/>
      <c r="M58" s="521"/>
      <c r="N58" s="283"/>
      <c r="O58" s="283" t="s">
        <v>59</v>
      </c>
      <c r="P58" s="283"/>
      <c r="Q58" s="283" t="s">
        <v>355</v>
      </c>
      <c r="R58" s="283"/>
      <c r="S58" s="283"/>
      <c r="T58" s="283"/>
      <c r="U58" s="283"/>
      <c r="V58" s="283"/>
      <c r="W58" s="283"/>
      <c r="X58" s="522"/>
      <c r="Y58" s="522"/>
      <c r="Z58" s="522"/>
      <c r="AA58" s="522"/>
      <c r="AB58" s="283" t="s">
        <v>38</v>
      </c>
      <c r="AC58" s="283"/>
      <c r="AD58" s="284"/>
      <c r="AE58" s="284"/>
      <c r="AF58" s="285"/>
      <c r="AG58" s="285"/>
      <c r="AH58" s="285"/>
      <c r="AI58" s="285"/>
      <c r="AJ58" s="285"/>
      <c r="AK58" s="285"/>
      <c r="AL58" s="285"/>
      <c r="AM58" s="285"/>
      <c r="AN58" s="286"/>
    </row>
    <row r="59" spans="1:40" ht="17.25" customHeight="1">
      <c r="C59" s="517"/>
      <c r="D59" s="518"/>
      <c r="E59" s="287" t="s">
        <v>757</v>
      </c>
      <c r="F59" s="288"/>
      <c r="G59" s="288"/>
      <c r="H59" s="288"/>
      <c r="I59" s="288"/>
      <c r="J59" s="289"/>
      <c r="K59" s="288"/>
      <c r="L59" s="288"/>
      <c r="M59" s="289"/>
      <c r="N59" s="289"/>
      <c r="O59" s="289"/>
      <c r="P59" s="289"/>
      <c r="Q59" s="289"/>
      <c r="R59" s="289"/>
      <c r="S59" s="289"/>
      <c r="T59" s="289"/>
      <c r="U59" s="289"/>
      <c r="V59" s="289"/>
      <c r="W59" s="289"/>
      <c r="X59" s="289"/>
      <c r="Y59" s="289"/>
      <c r="Z59" s="290"/>
      <c r="AA59" s="288"/>
      <c r="AB59" s="288"/>
      <c r="AC59" s="288"/>
      <c r="AD59" s="288"/>
      <c r="AE59" s="288"/>
      <c r="AF59" s="288"/>
      <c r="AG59" s="288"/>
      <c r="AH59" s="288"/>
      <c r="AI59" s="288"/>
      <c r="AJ59" s="288"/>
      <c r="AK59" s="288"/>
      <c r="AL59" s="288"/>
      <c r="AM59" s="288"/>
      <c r="AN59" s="291"/>
    </row>
    <row r="60" spans="1:40" ht="17.25" customHeight="1">
      <c r="C60" s="517"/>
      <c r="D60" s="518"/>
      <c r="E60" s="545" t="s">
        <v>116</v>
      </c>
      <c r="F60" s="546"/>
      <c r="G60" s="546"/>
      <c r="H60" s="546"/>
      <c r="I60" s="546"/>
      <c r="J60" s="546"/>
      <c r="K60" s="546"/>
      <c r="L60" s="546"/>
      <c r="M60" s="546"/>
      <c r="N60" s="546"/>
      <c r="O60" s="546"/>
      <c r="P60" s="546"/>
      <c r="Q60" s="546"/>
      <c r="R60" s="546"/>
      <c r="S60" s="546"/>
      <c r="T60" s="546"/>
      <c r="U60" s="546"/>
      <c r="V60" s="546"/>
      <c r="W60" s="546"/>
      <c r="X60" s="546"/>
      <c r="Y60" s="546"/>
      <c r="Z60" s="547"/>
      <c r="AA60" s="292"/>
      <c r="AB60" s="279"/>
      <c r="AC60" s="279"/>
      <c r="AD60" s="268"/>
      <c r="AE60" s="268"/>
      <c r="AF60" s="523"/>
      <c r="AG60" s="524"/>
      <c r="AH60" s="524"/>
      <c r="AI60" s="525"/>
      <c r="AJ60" s="526" t="s">
        <v>118</v>
      </c>
      <c r="AK60" s="527"/>
      <c r="AL60" s="527"/>
      <c r="AM60" s="280"/>
      <c r="AN60" s="281"/>
    </row>
    <row r="61" spans="1:40" ht="17.25" customHeight="1">
      <c r="C61" s="517"/>
      <c r="D61" s="518"/>
      <c r="E61" s="548"/>
      <c r="F61" s="549"/>
      <c r="G61" s="549"/>
      <c r="H61" s="549"/>
      <c r="I61" s="549"/>
      <c r="J61" s="549"/>
      <c r="K61" s="549"/>
      <c r="L61" s="549"/>
      <c r="M61" s="549"/>
      <c r="N61" s="549"/>
      <c r="O61" s="549"/>
      <c r="P61" s="549"/>
      <c r="Q61" s="549"/>
      <c r="R61" s="549"/>
      <c r="S61" s="549"/>
      <c r="T61" s="549"/>
      <c r="U61" s="549"/>
      <c r="V61" s="549"/>
      <c r="W61" s="549"/>
      <c r="X61" s="549"/>
      <c r="Y61" s="549"/>
      <c r="Z61" s="550"/>
      <c r="AA61" s="293"/>
      <c r="AB61" s="283"/>
      <c r="AC61" s="283"/>
      <c r="AD61" s="284"/>
      <c r="AE61" s="284"/>
      <c r="AF61" s="285"/>
      <c r="AG61" s="285"/>
      <c r="AH61" s="285"/>
      <c r="AI61" s="285"/>
      <c r="AJ61" s="285"/>
      <c r="AK61" s="285"/>
      <c r="AL61" s="285"/>
      <c r="AM61" s="285"/>
      <c r="AN61" s="286"/>
    </row>
    <row r="62" spans="1:40" ht="20.100000000000001" customHeight="1">
      <c r="C62" s="519"/>
      <c r="D62" s="520"/>
      <c r="E62" s="542" t="s">
        <v>119</v>
      </c>
      <c r="F62" s="543"/>
      <c r="G62" s="543"/>
      <c r="H62" s="543"/>
      <c r="I62" s="543"/>
      <c r="J62" s="543"/>
      <c r="K62" s="543"/>
      <c r="L62" s="543"/>
      <c r="M62" s="543"/>
      <c r="N62" s="543"/>
      <c r="O62" s="543"/>
      <c r="P62" s="543"/>
      <c r="Q62" s="543"/>
      <c r="R62" s="543"/>
      <c r="S62" s="543"/>
      <c r="T62" s="543"/>
      <c r="U62" s="543"/>
      <c r="V62" s="543"/>
      <c r="W62" s="543"/>
      <c r="X62" s="543"/>
      <c r="Y62" s="543"/>
      <c r="Z62" s="543"/>
      <c r="AA62" s="543"/>
      <c r="AB62" s="543"/>
      <c r="AC62" s="543"/>
      <c r="AD62" s="543"/>
      <c r="AE62" s="543"/>
      <c r="AF62" s="543"/>
      <c r="AG62" s="543"/>
      <c r="AH62" s="544"/>
      <c r="AI62" s="498"/>
      <c r="AJ62" s="498"/>
      <c r="AK62" s="498"/>
      <c r="AL62" s="498"/>
      <c r="AM62" s="498"/>
      <c r="AN62" s="498"/>
    </row>
    <row r="63" spans="1:40" ht="17.25" customHeight="1">
      <c r="C63" s="515" t="s">
        <v>121</v>
      </c>
      <c r="D63" s="516"/>
      <c r="E63" s="528" t="s">
        <v>115</v>
      </c>
      <c r="F63" s="529"/>
      <c r="G63" s="529"/>
      <c r="H63" s="529"/>
      <c r="I63" s="529"/>
      <c r="J63" s="529"/>
      <c r="K63" s="529"/>
      <c r="L63" s="529"/>
      <c r="M63" s="529"/>
      <c r="N63" s="529"/>
      <c r="O63" s="529"/>
      <c r="P63" s="529"/>
      <c r="Q63" s="529"/>
      <c r="R63" s="529"/>
      <c r="S63" s="529"/>
      <c r="T63" s="529"/>
      <c r="U63" s="529"/>
      <c r="V63" s="529"/>
      <c r="W63" s="529"/>
      <c r="X63" s="529"/>
      <c r="Y63" s="529"/>
      <c r="Z63" s="529"/>
      <c r="AA63" s="529"/>
      <c r="AB63" s="529"/>
      <c r="AC63" s="529"/>
      <c r="AD63" s="529"/>
      <c r="AE63" s="529"/>
      <c r="AF63" s="529"/>
      <c r="AG63" s="529"/>
      <c r="AH63" s="529"/>
      <c r="AI63" s="529"/>
      <c r="AJ63" s="529"/>
      <c r="AK63" s="529"/>
      <c r="AL63" s="529"/>
      <c r="AM63" s="529"/>
      <c r="AN63" s="530"/>
    </row>
    <row r="64" spans="1:40" ht="17.25" customHeight="1">
      <c r="C64" s="517"/>
      <c r="D64" s="518"/>
      <c r="E64" s="278"/>
      <c r="F64" s="279" t="s">
        <v>58</v>
      </c>
      <c r="G64" s="522" t="s">
        <v>55</v>
      </c>
      <c r="H64" s="522"/>
      <c r="I64" s="522"/>
      <c r="J64" s="522"/>
      <c r="K64" s="522"/>
      <c r="L64" s="522"/>
      <c r="M64" s="522"/>
      <c r="N64" s="279"/>
      <c r="O64" s="279" t="s">
        <v>59</v>
      </c>
      <c r="P64" s="279"/>
      <c r="Q64" s="279" t="s">
        <v>353</v>
      </c>
      <c r="R64" s="279"/>
      <c r="S64" s="279"/>
      <c r="T64" s="279"/>
      <c r="U64" s="279"/>
      <c r="V64" s="279"/>
      <c r="W64" s="279"/>
      <c r="X64" s="522"/>
      <c r="Y64" s="522"/>
      <c r="Z64" s="522"/>
      <c r="AA64" s="522"/>
      <c r="AB64" s="279" t="s">
        <v>38</v>
      </c>
      <c r="AC64" s="279"/>
      <c r="AD64" s="268"/>
      <c r="AE64" s="268"/>
      <c r="AF64" s="280"/>
      <c r="AG64" s="280"/>
      <c r="AH64" s="280"/>
      <c r="AI64" s="280"/>
      <c r="AJ64" s="280"/>
      <c r="AK64" s="280"/>
      <c r="AL64" s="280"/>
      <c r="AM64" s="280"/>
      <c r="AN64" s="281"/>
    </row>
    <row r="65" spans="2:40" ht="17.25" customHeight="1">
      <c r="C65" s="517"/>
      <c r="D65" s="518"/>
      <c r="E65" s="278"/>
      <c r="F65" s="279" t="s">
        <v>58</v>
      </c>
      <c r="G65" s="522" t="s">
        <v>56</v>
      </c>
      <c r="H65" s="522"/>
      <c r="I65" s="522"/>
      <c r="J65" s="522"/>
      <c r="K65" s="522"/>
      <c r="L65" s="522"/>
      <c r="M65" s="522"/>
      <c r="N65" s="279"/>
      <c r="O65" s="279" t="s">
        <v>59</v>
      </c>
      <c r="P65" s="279"/>
      <c r="Q65" s="279" t="s">
        <v>354</v>
      </c>
      <c r="R65" s="279"/>
      <c r="S65" s="279"/>
      <c r="T65" s="279"/>
      <c r="U65" s="279"/>
      <c r="V65" s="279"/>
      <c r="W65" s="279"/>
      <c r="X65" s="522"/>
      <c r="Y65" s="522"/>
      <c r="Z65" s="522"/>
      <c r="AA65" s="522"/>
      <c r="AB65" s="279" t="s">
        <v>38</v>
      </c>
      <c r="AC65" s="279"/>
      <c r="AD65" s="268"/>
      <c r="AE65" s="268"/>
      <c r="AF65" s="523"/>
      <c r="AG65" s="524"/>
      <c r="AH65" s="524"/>
      <c r="AI65" s="525"/>
      <c r="AJ65" s="526" t="s">
        <v>117</v>
      </c>
      <c r="AK65" s="527"/>
      <c r="AL65" s="527"/>
      <c r="AM65" s="280"/>
      <c r="AN65" s="281"/>
    </row>
    <row r="66" spans="2:40" ht="17.25" customHeight="1">
      <c r="C66" s="517"/>
      <c r="D66" s="518"/>
      <c r="E66" s="282"/>
      <c r="F66" s="283" t="s">
        <v>58</v>
      </c>
      <c r="G66" s="521" t="s">
        <v>57</v>
      </c>
      <c r="H66" s="521"/>
      <c r="I66" s="521"/>
      <c r="J66" s="521"/>
      <c r="K66" s="521"/>
      <c r="L66" s="521"/>
      <c r="M66" s="521"/>
      <c r="N66" s="283"/>
      <c r="O66" s="283" t="s">
        <v>59</v>
      </c>
      <c r="P66" s="283"/>
      <c r="Q66" s="283" t="s">
        <v>355</v>
      </c>
      <c r="R66" s="283"/>
      <c r="S66" s="283"/>
      <c r="T66" s="283"/>
      <c r="U66" s="283"/>
      <c r="V66" s="283"/>
      <c r="W66" s="283"/>
      <c r="X66" s="522"/>
      <c r="Y66" s="522"/>
      <c r="Z66" s="522"/>
      <c r="AA66" s="522"/>
      <c r="AB66" s="283" t="s">
        <v>38</v>
      </c>
      <c r="AC66" s="283"/>
      <c r="AD66" s="284"/>
      <c r="AE66" s="284"/>
      <c r="AF66" s="285"/>
      <c r="AG66" s="285"/>
      <c r="AH66" s="285"/>
      <c r="AI66" s="285"/>
      <c r="AJ66" s="285"/>
      <c r="AK66" s="285"/>
      <c r="AL66" s="285"/>
      <c r="AM66" s="285"/>
      <c r="AN66" s="286"/>
    </row>
    <row r="67" spans="2:40" ht="17.25" customHeight="1">
      <c r="C67" s="517"/>
      <c r="D67" s="518"/>
      <c r="E67" s="287" t="s">
        <v>757</v>
      </c>
      <c r="F67" s="288"/>
      <c r="G67" s="288"/>
      <c r="H67" s="288"/>
      <c r="I67" s="288"/>
      <c r="J67" s="289"/>
      <c r="K67" s="288"/>
      <c r="L67" s="288"/>
      <c r="M67" s="289"/>
      <c r="N67" s="289"/>
      <c r="O67" s="289"/>
      <c r="P67" s="289"/>
      <c r="Q67" s="289"/>
      <c r="R67" s="289"/>
      <c r="S67" s="289"/>
      <c r="T67" s="289"/>
      <c r="U67" s="289"/>
      <c r="V67" s="289"/>
      <c r="W67" s="289"/>
      <c r="X67" s="289"/>
      <c r="Y67" s="289"/>
      <c r="Z67" s="290"/>
      <c r="AA67" s="288"/>
      <c r="AB67" s="288"/>
      <c r="AC67" s="288"/>
      <c r="AD67" s="288"/>
      <c r="AE67" s="288"/>
      <c r="AF67" s="288"/>
      <c r="AG67" s="288"/>
      <c r="AH67" s="288"/>
      <c r="AI67" s="288"/>
      <c r="AJ67" s="288"/>
      <c r="AK67" s="288"/>
      <c r="AL67" s="288"/>
      <c r="AM67" s="288"/>
      <c r="AN67" s="291"/>
    </row>
    <row r="68" spans="2:40" ht="17.25" customHeight="1">
      <c r="C68" s="517"/>
      <c r="D68" s="518"/>
      <c r="E68" s="545" t="s">
        <v>116</v>
      </c>
      <c r="F68" s="546"/>
      <c r="G68" s="546"/>
      <c r="H68" s="546"/>
      <c r="I68" s="546"/>
      <c r="J68" s="546"/>
      <c r="K68" s="546"/>
      <c r="L68" s="546"/>
      <c r="M68" s="546"/>
      <c r="N68" s="546"/>
      <c r="O68" s="546"/>
      <c r="P68" s="546"/>
      <c r="Q68" s="546"/>
      <c r="R68" s="546"/>
      <c r="S68" s="546"/>
      <c r="T68" s="546"/>
      <c r="U68" s="546"/>
      <c r="V68" s="546"/>
      <c r="W68" s="546"/>
      <c r="X68" s="546"/>
      <c r="Y68" s="546"/>
      <c r="Z68" s="547"/>
      <c r="AA68" s="292"/>
      <c r="AB68" s="279"/>
      <c r="AC68" s="279"/>
      <c r="AD68" s="268"/>
      <c r="AE68" s="268"/>
      <c r="AF68" s="523"/>
      <c r="AG68" s="524"/>
      <c r="AH68" s="524"/>
      <c r="AI68" s="525"/>
      <c r="AJ68" s="526" t="s">
        <v>118</v>
      </c>
      <c r="AK68" s="527"/>
      <c r="AL68" s="527"/>
      <c r="AM68" s="280"/>
      <c r="AN68" s="281"/>
    </row>
    <row r="69" spans="2:40" ht="17.25" customHeight="1">
      <c r="C69" s="517"/>
      <c r="D69" s="518"/>
      <c r="E69" s="548"/>
      <c r="F69" s="549"/>
      <c r="G69" s="549"/>
      <c r="H69" s="549"/>
      <c r="I69" s="549"/>
      <c r="J69" s="549"/>
      <c r="K69" s="549"/>
      <c r="L69" s="549"/>
      <c r="M69" s="549"/>
      <c r="N69" s="549"/>
      <c r="O69" s="549"/>
      <c r="P69" s="549"/>
      <c r="Q69" s="549"/>
      <c r="R69" s="549"/>
      <c r="S69" s="549"/>
      <c r="T69" s="549"/>
      <c r="U69" s="549"/>
      <c r="V69" s="549"/>
      <c r="W69" s="549"/>
      <c r="X69" s="549"/>
      <c r="Y69" s="549"/>
      <c r="Z69" s="550"/>
      <c r="AA69" s="293"/>
      <c r="AB69" s="283"/>
      <c r="AC69" s="283"/>
      <c r="AD69" s="284"/>
      <c r="AE69" s="284"/>
      <c r="AF69" s="285"/>
      <c r="AG69" s="285"/>
      <c r="AH69" s="285"/>
      <c r="AI69" s="285"/>
      <c r="AJ69" s="285"/>
      <c r="AK69" s="285"/>
      <c r="AL69" s="285"/>
      <c r="AM69" s="285"/>
      <c r="AN69" s="286"/>
    </row>
    <row r="70" spans="2:40" ht="20.100000000000001" customHeight="1">
      <c r="C70" s="519"/>
      <c r="D70" s="520"/>
      <c r="E70" s="542" t="s">
        <v>119</v>
      </c>
      <c r="F70" s="543"/>
      <c r="G70" s="543"/>
      <c r="H70" s="543"/>
      <c r="I70" s="543"/>
      <c r="J70" s="543"/>
      <c r="K70" s="543"/>
      <c r="L70" s="543"/>
      <c r="M70" s="543"/>
      <c r="N70" s="543"/>
      <c r="O70" s="543"/>
      <c r="P70" s="543"/>
      <c r="Q70" s="543"/>
      <c r="R70" s="543"/>
      <c r="S70" s="543"/>
      <c r="T70" s="543"/>
      <c r="U70" s="543"/>
      <c r="V70" s="543"/>
      <c r="W70" s="543"/>
      <c r="X70" s="543"/>
      <c r="Y70" s="543"/>
      <c r="Z70" s="543"/>
      <c r="AA70" s="543"/>
      <c r="AB70" s="543"/>
      <c r="AC70" s="543"/>
      <c r="AD70" s="543"/>
      <c r="AE70" s="543"/>
      <c r="AF70" s="543"/>
      <c r="AG70" s="543"/>
      <c r="AH70" s="544"/>
      <c r="AI70" s="498"/>
      <c r="AJ70" s="498"/>
      <c r="AK70" s="498"/>
      <c r="AL70" s="498"/>
      <c r="AM70" s="498"/>
      <c r="AN70" s="498"/>
    </row>
    <row r="71" spans="2:40" ht="17.25" customHeight="1">
      <c r="C71" s="515" t="s">
        <v>122</v>
      </c>
      <c r="D71" s="516"/>
      <c r="E71" s="528" t="s">
        <v>115</v>
      </c>
      <c r="F71" s="529"/>
      <c r="G71" s="529"/>
      <c r="H71" s="529"/>
      <c r="I71" s="529"/>
      <c r="J71" s="529"/>
      <c r="K71" s="529"/>
      <c r="L71" s="529"/>
      <c r="M71" s="529"/>
      <c r="N71" s="529"/>
      <c r="O71" s="529"/>
      <c r="P71" s="529"/>
      <c r="Q71" s="529"/>
      <c r="R71" s="529"/>
      <c r="S71" s="529"/>
      <c r="T71" s="529"/>
      <c r="U71" s="529"/>
      <c r="V71" s="529"/>
      <c r="W71" s="529"/>
      <c r="X71" s="529"/>
      <c r="Y71" s="529"/>
      <c r="Z71" s="529"/>
      <c r="AA71" s="529"/>
      <c r="AB71" s="529"/>
      <c r="AC71" s="529"/>
      <c r="AD71" s="529"/>
      <c r="AE71" s="529"/>
      <c r="AF71" s="529"/>
      <c r="AG71" s="529"/>
      <c r="AH71" s="529"/>
      <c r="AI71" s="529"/>
      <c r="AJ71" s="529"/>
      <c r="AK71" s="529"/>
      <c r="AL71" s="529"/>
      <c r="AM71" s="529"/>
      <c r="AN71" s="530"/>
    </row>
    <row r="72" spans="2:40" ht="17.25" customHeight="1">
      <c r="C72" s="517"/>
      <c r="D72" s="518"/>
      <c r="E72" s="278"/>
      <c r="F72" s="279" t="s">
        <v>58</v>
      </c>
      <c r="G72" s="522" t="s">
        <v>55</v>
      </c>
      <c r="H72" s="522"/>
      <c r="I72" s="522"/>
      <c r="J72" s="522"/>
      <c r="K72" s="522"/>
      <c r="L72" s="522"/>
      <c r="M72" s="522"/>
      <c r="N72" s="279"/>
      <c r="O72" s="279" t="s">
        <v>59</v>
      </c>
      <c r="P72" s="279"/>
      <c r="Q72" s="279" t="s">
        <v>353</v>
      </c>
      <c r="R72" s="279"/>
      <c r="S72" s="279"/>
      <c r="T72" s="279"/>
      <c r="U72" s="279"/>
      <c r="V72" s="279"/>
      <c r="W72" s="279"/>
      <c r="X72" s="522"/>
      <c r="Y72" s="522"/>
      <c r="Z72" s="522"/>
      <c r="AA72" s="522"/>
      <c r="AB72" s="279" t="s">
        <v>38</v>
      </c>
      <c r="AC72" s="279"/>
      <c r="AD72" s="268"/>
      <c r="AE72" s="268"/>
      <c r="AF72" s="280"/>
      <c r="AG72" s="280"/>
      <c r="AH72" s="280"/>
      <c r="AI72" s="280"/>
      <c r="AJ72" s="280"/>
      <c r="AK72" s="280"/>
      <c r="AL72" s="280"/>
      <c r="AM72" s="280"/>
      <c r="AN72" s="281"/>
    </row>
    <row r="73" spans="2:40" ht="17.25" customHeight="1">
      <c r="C73" s="517"/>
      <c r="D73" s="518"/>
      <c r="E73" s="278"/>
      <c r="F73" s="279" t="s">
        <v>58</v>
      </c>
      <c r="G73" s="522" t="s">
        <v>56</v>
      </c>
      <c r="H73" s="522"/>
      <c r="I73" s="522"/>
      <c r="J73" s="522"/>
      <c r="K73" s="522"/>
      <c r="L73" s="522"/>
      <c r="M73" s="522"/>
      <c r="N73" s="279"/>
      <c r="O73" s="279" t="s">
        <v>59</v>
      </c>
      <c r="P73" s="279"/>
      <c r="Q73" s="279" t="s">
        <v>354</v>
      </c>
      <c r="R73" s="279"/>
      <c r="S73" s="279"/>
      <c r="T73" s="279"/>
      <c r="U73" s="279"/>
      <c r="V73" s="279"/>
      <c r="W73" s="279"/>
      <c r="X73" s="522"/>
      <c r="Y73" s="522"/>
      <c r="Z73" s="522"/>
      <c r="AA73" s="522"/>
      <c r="AB73" s="279" t="s">
        <v>38</v>
      </c>
      <c r="AC73" s="279"/>
      <c r="AD73" s="268"/>
      <c r="AE73" s="268"/>
      <c r="AF73" s="523"/>
      <c r="AG73" s="524"/>
      <c r="AH73" s="524"/>
      <c r="AI73" s="525"/>
      <c r="AJ73" s="526" t="s">
        <v>117</v>
      </c>
      <c r="AK73" s="527"/>
      <c r="AL73" s="527"/>
      <c r="AM73" s="280"/>
      <c r="AN73" s="281"/>
    </row>
    <row r="74" spans="2:40" ht="17.25" customHeight="1">
      <c r="C74" s="517"/>
      <c r="D74" s="518"/>
      <c r="E74" s="282"/>
      <c r="F74" s="283" t="s">
        <v>58</v>
      </c>
      <c r="G74" s="521" t="s">
        <v>57</v>
      </c>
      <c r="H74" s="521"/>
      <c r="I74" s="521"/>
      <c r="J74" s="521"/>
      <c r="K74" s="521"/>
      <c r="L74" s="521"/>
      <c r="M74" s="521"/>
      <c r="N74" s="283"/>
      <c r="O74" s="283" t="s">
        <v>59</v>
      </c>
      <c r="P74" s="283"/>
      <c r="Q74" s="283" t="s">
        <v>355</v>
      </c>
      <c r="R74" s="283"/>
      <c r="S74" s="283"/>
      <c r="T74" s="283"/>
      <c r="U74" s="283"/>
      <c r="V74" s="283"/>
      <c r="W74" s="283"/>
      <c r="X74" s="522"/>
      <c r="Y74" s="522"/>
      <c r="Z74" s="522"/>
      <c r="AA74" s="522"/>
      <c r="AB74" s="283" t="s">
        <v>38</v>
      </c>
      <c r="AC74" s="283"/>
      <c r="AD74" s="284"/>
      <c r="AE74" s="284"/>
      <c r="AF74" s="285"/>
      <c r="AG74" s="285"/>
      <c r="AH74" s="285"/>
      <c r="AI74" s="285"/>
      <c r="AJ74" s="285"/>
      <c r="AK74" s="285"/>
      <c r="AL74" s="285"/>
      <c r="AM74" s="285"/>
      <c r="AN74" s="286"/>
    </row>
    <row r="75" spans="2:40" ht="17.25" customHeight="1">
      <c r="C75" s="517"/>
      <c r="D75" s="518"/>
      <c r="E75" s="287" t="s">
        <v>757</v>
      </c>
      <c r="F75" s="288"/>
      <c r="G75" s="288"/>
      <c r="H75" s="288"/>
      <c r="I75" s="288"/>
      <c r="J75" s="289"/>
      <c r="K75" s="288"/>
      <c r="L75" s="288"/>
      <c r="M75" s="289"/>
      <c r="N75" s="289"/>
      <c r="O75" s="289"/>
      <c r="P75" s="289"/>
      <c r="Q75" s="289"/>
      <c r="R75" s="289"/>
      <c r="S75" s="289"/>
      <c r="T75" s="289"/>
      <c r="U75" s="289"/>
      <c r="V75" s="289"/>
      <c r="W75" s="289"/>
      <c r="X75" s="289"/>
      <c r="Y75" s="289"/>
      <c r="Z75" s="290"/>
      <c r="AA75" s="288"/>
      <c r="AB75" s="288"/>
      <c r="AC75" s="288"/>
      <c r="AD75" s="288"/>
      <c r="AE75" s="288"/>
      <c r="AF75" s="288"/>
      <c r="AG75" s="288"/>
      <c r="AH75" s="288"/>
      <c r="AI75" s="288"/>
      <c r="AJ75" s="288"/>
      <c r="AK75" s="288"/>
      <c r="AL75" s="288"/>
      <c r="AM75" s="288"/>
      <c r="AN75" s="291"/>
    </row>
    <row r="76" spans="2:40" ht="17.25" customHeight="1">
      <c r="C76" s="517"/>
      <c r="D76" s="518"/>
      <c r="E76" s="545" t="s">
        <v>116</v>
      </c>
      <c r="F76" s="546"/>
      <c r="G76" s="546"/>
      <c r="H76" s="546"/>
      <c r="I76" s="546"/>
      <c r="J76" s="546"/>
      <c r="K76" s="546"/>
      <c r="L76" s="546"/>
      <c r="M76" s="546"/>
      <c r="N76" s="546"/>
      <c r="O76" s="546"/>
      <c r="P76" s="546"/>
      <c r="Q76" s="546"/>
      <c r="R76" s="546"/>
      <c r="S76" s="546"/>
      <c r="T76" s="546"/>
      <c r="U76" s="546"/>
      <c r="V76" s="546"/>
      <c r="W76" s="546"/>
      <c r="X76" s="546"/>
      <c r="Y76" s="546"/>
      <c r="Z76" s="547"/>
      <c r="AA76" s="292"/>
      <c r="AB76" s="279"/>
      <c r="AC76" s="279"/>
      <c r="AD76" s="268"/>
      <c r="AE76" s="268"/>
      <c r="AF76" s="523"/>
      <c r="AG76" s="524"/>
      <c r="AH76" s="524"/>
      <c r="AI76" s="525"/>
      <c r="AJ76" s="526" t="s">
        <v>118</v>
      </c>
      <c r="AK76" s="527"/>
      <c r="AL76" s="527"/>
      <c r="AM76" s="280"/>
      <c r="AN76" s="281"/>
    </row>
    <row r="77" spans="2:40" ht="17.25" customHeight="1">
      <c r="C77" s="517"/>
      <c r="D77" s="518"/>
      <c r="E77" s="548"/>
      <c r="F77" s="549"/>
      <c r="G77" s="549"/>
      <c r="H77" s="549"/>
      <c r="I77" s="549"/>
      <c r="J77" s="549"/>
      <c r="K77" s="549"/>
      <c r="L77" s="549"/>
      <c r="M77" s="549"/>
      <c r="N77" s="549"/>
      <c r="O77" s="549"/>
      <c r="P77" s="549"/>
      <c r="Q77" s="549"/>
      <c r="R77" s="549"/>
      <c r="S77" s="549"/>
      <c r="T77" s="549"/>
      <c r="U77" s="549"/>
      <c r="V77" s="549"/>
      <c r="W77" s="549"/>
      <c r="X77" s="549"/>
      <c r="Y77" s="549"/>
      <c r="Z77" s="550"/>
      <c r="AA77" s="293"/>
      <c r="AB77" s="283"/>
      <c r="AC77" s="283"/>
      <c r="AD77" s="284"/>
      <c r="AE77" s="284"/>
      <c r="AF77" s="285"/>
      <c r="AG77" s="285"/>
      <c r="AH77" s="285"/>
      <c r="AI77" s="285"/>
      <c r="AJ77" s="285"/>
      <c r="AK77" s="285"/>
      <c r="AL77" s="285"/>
      <c r="AM77" s="285"/>
      <c r="AN77" s="286"/>
    </row>
    <row r="78" spans="2:40" ht="20.100000000000001" customHeight="1">
      <c r="C78" s="519"/>
      <c r="D78" s="520"/>
      <c r="E78" s="542" t="s">
        <v>119</v>
      </c>
      <c r="F78" s="543"/>
      <c r="G78" s="543"/>
      <c r="H78" s="543"/>
      <c r="I78" s="543"/>
      <c r="J78" s="543"/>
      <c r="K78" s="543"/>
      <c r="L78" s="543"/>
      <c r="M78" s="543"/>
      <c r="N78" s="543"/>
      <c r="O78" s="543"/>
      <c r="P78" s="543"/>
      <c r="Q78" s="543"/>
      <c r="R78" s="543"/>
      <c r="S78" s="543"/>
      <c r="T78" s="543"/>
      <c r="U78" s="543"/>
      <c r="V78" s="543"/>
      <c r="W78" s="543"/>
      <c r="X78" s="543"/>
      <c r="Y78" s="543"/>
      <c r="Z78" s="543"/>
      <c r="AA78" s="543"/>
      <c r="AB78" s="543"/>
      <c r="AC78" s="543"/>
      <c r="AD78" s="543"/>
      <c r="AE78" s="543"/>
      <c r="AF78" s="543"/>
      <c r="AG78" s="543"/>
      <c r="AH78" s="544"/>
      <c r="AI78" s="498"/>
      <c r="AJ78" s="498"/>
      <c r="AK78" s="498"/>
      <c r="AL78" s="498"/>
      <c r="AM78" s="498"/>
      <c r="AN78" s="498"/>
    </row>
    <row r="79" spans="2:40" ht="10.050000000000001" customHeight="1">
      <c r="C79" s="261"/>
      <c r="D79" s="261"/>
      <c r="E79" s="261"/>
      <c r="F79" s="261"/>
      <c r="G79" s="261"/>
      <c r="H79" s="261"/>
      <c r="I79" s="261"/>
      <c r="J79" s="261"/>
      <c r="K79" s="261"/>
      <c r="L79" s="261"/>
      <c r="M79" s="261"/>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row>
    <row r="80" spans="2:40" ht="17.25" customHeight="1">
      <c r="B80" s="1" t="s">
        <v>61</v>
      </c>
      <c r="C80" s="261"/>
      <c r="D80" s="261"/>
      <c r="E80" s="261"/>
      <c r="F80" s="261"/>
      <c r="G80" s="261"/>
      <c r="H80" s="261"/>
      <c r="I80" s="261"/>
      <c r="J80" s="261"/>
      <c r="K80" s="261"/>
      <c r="L80" s="261"/>
      <c r="M80" s="261"/>
      <c r="N80" s="261"/>
      <c r="O80" s="261"/>
      <c r="P80" s="261"/>
      <c r="Q80" s="261"/>
      <c r="R80" s="261"/>
      <c r="S80" s="261"/>
      <c r="T80" s="261"/>
      <c r="U80" s="261"/>
      <c r="V80" s="261"/>
      <c r="W80" s="261"/>
      <c r="X80" s="261"/>
      <c r="Y80" s="261"/>
      <c r="Z80" s="261"/>
      <c r="AA80" s="261"/>
      <c r="AB80" s="261"/>
      <c r="AC80" s="261"/>
      <c r="AD80" s="261"/>
      <c r="AE80" s="261"/>
      <c r="AF80" s="261"/>
      <c r="AG80" s="261"/>
      <c r="AH80" s="261"/>
      <c r="AI80" s="261"/>
      <c r="AJ80" s="261"/>
      <c r="AK80" s="261"/>
      <c r="AL80" s="261"/>
      <c r="AM80" s="261"/>
      <c r="AN80" s="261"/>
    </row>
    <row r="81" spans="1:40" ht="30" customHeight="1">
      <c r="C81" s="498">
        <v>1</v>
      </c>
      <c r="D81" s="498"/>
      <c r="E81" s="499" t="s">
        <v>123</v>
      </c>
      <c r="F81" s="499"/>
      <c r="G81" s="499"/>
      <c r="H81" s="499"/>
      <c r="I81" s="499"/>
      <c r="J81" s="499"/>
      <c r="K81" s="499"/>
      <c r="L81" s="499"/>
      <c r="M81" s="499"/>
      <c r="N81" s="499"/>
      <c r="O81" s="499"/>
      <c r="P81" s="499"/>
      <c r="Q81" s="499"/>
      <c r="R81" s="499"/>
      <c r="S81" s="499"/>
      <c r="T81" s="499"/>
      <c r="U81" s="499"/>
      <c r="V81" s="499"/>
      <c r="W81" s="499"/>
      <c r="X81" s="499"/>
      <c r="Y81" s="499"/>
      <c r="Z81" s="499"/>
      <c r="AA81" s="499"/>
      <c r="AB81" s="499"/>
      <c r="AC81" s="499"/>
      <c r="AD81" s="499"/>
      <c r="AE81" s="499"/>
      <c r="AF81" s="499"/>
      <c r="AG81" s="499"/>
      <c r="AH81" s="499"/>
      <c r="AI81" s="498"/>
      <c r="AJ81" s="498"/>
      <c r="AK81" s="498"/>
      <c r="AL81" s="498"/>
      <c r="AM81" s="498"/>
      <c r="AN81" s="498"/>
    </row>
    <row r="82" spans="1:40" ht="16.5" customHeight="1">
      <c r="C82" s="266"/>
      <c r="D82" s="266"/>
      <c r="E82" s="596" t="s">
        <v>124</v>
      </c>
      <c r="F82" s="596"/>
      <c r="G82" s="596"/>
      <c r="H82" s="596"/>
      <c r="I82" s="596"/>
      <c r="J82" s="596"/>
      <c r="K82" s="596"/>
      <c r="L82" s="596"/>
      <c r="M82" s="596"/>
      <c r="N82" s="596"/>
      <c r="O82" s="596"/>
      <c r="P82" s="596"/>
      <c r="Q82" s="596"/>
      <c r="R82" s="596"/>
      <c r="S82" s="596"/>
      <c r="T82" s="596"/>
      <c r="U82" s="596"/>
      <c r="V82" s="596"/>
      <c r="W82" s="596"/>
      <c r="X82" s="596"/>
      <c r="Y82" s="596"/>
      <c r="Z82" s="596"/>
      <c r="AA82" s="596"/>
      <c r="AB82" s="596"/>
      <c r="AC82" s="596"/>
      <c r="AD82" s="596"/>
      <c r="AE82" s="596"/>
      <c r="AF82" s="596"/>
      <c r="AG82" s="596"/>
      <c r="AH82" s="596"/>
      <c r="AI82" s="596"/>
      <c r="AJ82" s="596"/>
      <c r="AK82" s="596"/>
      <c r="AL82" s="596"/>
      <c r="AM82" s="596"/>
      <c r="AN82" s="596"/>
    </row>
    <row r="83" spans="1:40" ht="10.050000000000001" customHeight="1">
      <c r="C83" s="261"/>
      <c r="D83" s="261"/>
      <c r="E83" s="261"/>
      <c r="F83" s="261"/>
      <c r="G83" s="261"/>
      <c r="H83" s="261"/>
      <c r="I83" s="261"/>
      <c r="J83" s="261"/>
      <c r="K83" s="261"/>
      <c r="L83" s="261"/>
      <c r="M83" s="261"/>
      <c r="N83" s="261"/>
      <c r="O83" s="261"/>
      <c r="P83" s="261"/>
      <c r="Q83" s="261"/>
      <c r="R83" s="261"/>
      <c r="S83" s="261"/>
      <c r="T83" s="261"/>
      <c r="U83" s="261"/>
      <c r="V83" s="261"/>
      <c r="W83" s="261"/>
      <c r="X83" s="261"/>
      <c r="Y83" s="261"/>
      <c r="Z83" s="261"/>
      <c r="AA83" s="261"/>
      <c r="AB83" s="261"/>
      <c r="AC83" s="261"/>
      <c r="AD83" s="261"/>
      <c r="AE83" s="261"/>
      <c r="AF83" s="261"/>
      <c r="AG83" s="261"/>
      <c r="AH83" s="261"/>
      <c r="AI83" s="261"/>
      <c r="AJ83" s="261"/>
      <c r="AK83" s="261"/>
      <c r="AL83" s="261"/>
      <c r="AM83" s="261"/>
      <c r="AN83" s="261"/>
    </row>
    <row r="84" spans="1:40" ht="18" customHeight="1">
      <c r="B84" s="1" t="s">
        <v>0</v>
      </c>
      <c r="C84" s="261"/>
      <c r="D84" s="261"/>
      <c r="E84" s="261"/>
      <c r="F84" s="261"/>
      <c r="G84" s="261"/>
      <c r="H84" s="261"/>
      <c r="I84" s="261"/>
      <c r="J84" s="261"/>
      <c r="K84" s="261"/>
      <c r="L84" s="261"/>
      <c r="M84" s="261"/>
      <c r="N84" s="261"/>
      <c r="O84" s="261"/>
      <c r="P84" s="261"/>
      <c r="Q84" s="261"/>
      <c r="R84" s="261"/>
      <c r="S84" s="261"/>
      <c r="T84" s="261"/>
      <c r="U84" s="261"/>
      <c r="V84" s="261"/>
      <c r="W84" s="261"/>
      <c r="X84" s="261"/>
      <c r="Y84" s="261"/>
      <c r="Z84" s="261"/>
      <c r="AA84" s="261"/>
      <c r="AB84" s="261"/>
      <c r="AC84" s="261"/>
      <c r="AD84" s="261"/>
      <c r="AE84" s="261"/>
      <c r="AF84" s="261"/>
      <c r="AG84" s="261"/>
      <c r="AH84" s="261"/>
      <c r="AI84" s="261"/>
      <c r="AJ84" s="261"/>
      <c r="AK84" s="261"/>
      <c r="AL84" s="261"/>
      <c r="AM84" s="261"/>
      <c r="AN84" s="261"/>
    </row>
    <row r="85" spans="1:40" ht="30" customHeight="1">
      <c r="C85" s="477">
        <v>1</v>
      </c>
      <c r="D85" s="512"/>
      <c r="E85" s="481" t="s">
        <v>125</v>
      </c>
      <c r="F85" s="513"/>
      <c r="G85" s="513"/>
      <c r="H85" s="513"/>
      <c r="I85" s="513"/>
      <c r="J85" s="513"/>
      <c r="K85" s="513"/>
      <c r="L85" s="513"/>
      <c r="M85" s="513"/>
      <c r="N85" s="513"/>
      <c r="O85" s="513"/>
      <c r="P85" s="513"/>
      <c r="Q85" s="513"/>
      <c r="R85" s="513"/>
      <c r="S85" s="513"/>
      <c r="T85" s="513"/>
      <c r="U85" s="513"/>
      <c r="V85" s="513"/>
      <c r="W85" s="513"/>
      <c r="X85" s="513"/>
      <c r="Y85" s="513"/>
      <c r="Z85" s="513"/>
      <c r="AA85" s="513"/>
      <c r="AB85" s="513"/>
      <c r="AC85" s="513"/>
      <c r="AD85" s="513"/>
      <c r="AE85" s="513"/>
      <c r="AF85" s="513"/>
      <c r="AG85" s="513"/>
      <c r="AH85" s="514"/>
      <c r="AI85" s="498"/>
      <c r="AJ85" s="498"/>
      <c r="AK85" s="498"/>
      <c r="AL85" s="498"/>
      <c r="AM85" s="498"/>
      <c r="AN85" s="498"/>
    </row>
    <row r="86" spans="1:40" ht="30" customHeight="1">
      <c r="C86" s="477">
        <v>2</v>
      </c>
      <c r="D86" s="512"/>
      <c r="E86" s="481" t="s">
        <v>744</v>
      </c>
      <c r="F86" s="513"/>
      <c r="G86" s="513"/>
      <c r="H86" s="513"/>
      <c r="I86" s="513"/>
      <c r="J86" s="513"/>
      <c r="K86" s="513"/>
      <c r="L86" s="513"/>
      <c r="M86" s="513"/>
      <c r="N86" s="513"/>
      <c r="O86" s="513"/>
      <c r="P86" s="513"/>
      <c r="Q86" s="513"/>
      <c r="R86" s="513"/>
      <c r="S86" s="513"/>
      <c r="T86" s="513"/>
      <c r="U86" s="513"/>
      <c r="V86" s="513"/>
      <c r="W86" s="513"/>
      <c r="X86" s="513"/>
      <c r="Y86" s="513"/>
      <c r="Z86" s="513"/>
      <c r="AA86" s="513"/>
      <c r="AB86" s="513"/>
      <c r="AC86" s="513"/>
      <c r="AD86" s="513"/>
      <c r="AE86" s="513"/>
      <c r="AF86" s="513"/>
      <c r="AG86" s="513"/>
      <c r="AH86" s="514"/>
      <c r="AI86" s="498"/>
      <c r="AJ86" s="498"/>
      <c r="AK86" s="498"/>
      <c r="AL86" s="498"/>
      <c r="AM86" s="498"/>
      <c r="AN86" s="498"/>
    </row>
    <row r="87" spans="1:40" s="230" customFormat="1" ht="20.100000000000001" customHeight="1">
      <c r="C87" s="477">
        <v>3</v>
      </c>
      <c r="D87" s="512"/>
      <c r="E87" s="481" t="s">
        <v>126</v>
      </c>
      <c r="F87" s="482"/>
      <c r="G87" s="482"/>
      <c r="H87" s="482"/>
      <c r="I87" s="482"/>
      <c r="J87" s="482"/>
      <c r="K87" s="482"/>
      <c r="L87" s="482"/>
      <c r="M87" s="482"/>
      <c r="N87" s="482"/>
      <c r="O87" s="482"/>
      <c r="P87" s="482"/>
      <c r="Q87" s="482"/>
      <c r="R87" s="482"/>
      <c r="S87" s="482"/>
      <c r="T87" s="482"/>
      <c r="U87" s="482"/>
      <c r="V87" s="482"/>
      <c r="W87" s="482"/>
      <c r="X87" s="482"/>
      <c r="Y87" s="482"/>
      <c r="Z87" s="482"/>
      <c r="AA87" s="482"/>
      <c r="AB87" s="482"/>
      <c r="AC87" s="482"/>
      <c r="AD87" s="482"/>
      <c r="AE87" s="482"/>
      <c r="AF87" s="482"/>
      <c r="AG87" s="482"/>
      <c r="AH87" s="482"/>
      <c r="AI87" s="482"/>
      <c r="AJ87" s="482"/>
      <c r="AK87" s="482"/>
      <c r="AL87" s="482"/>
      <c r="AM87" s="482"/>
      <c r="AN87" s="483"/>
    </row>
    <row r="88" spans="1:40" s="230" customFormat="1" ht="20.100000000000001" customHeight="1">
      <c r="C88" s="479"/>
      <c r="D88" s="480"/>
      <c r="E88" s="507" t="s">
        <v>127</v>
      </c>
      <c r="F88" s="508"/>
      <c r="G88" s="508"/>
      <c r="H88" s="508"/>
      <c r="I88" s="508"/>
      <c r="J88" s="508"/>
      <c r="K88" s="508"/>
      <c r="L88" s="508"/>
      <c r="M88" s="508"/>
      <c r="N88" s="508"/>
      <c r="O88" s="508"/>
      <c r="P88" s="508"/>
      <c r="Q88" s="508"/>
      <c r="R88" s="508"/>
      <c r="S88" s="508"/>
      <c r="T88" s="508"/>
      <c r="U88" s="508"/>
      <c r="V88" s="508"/>
      <c r="W88" s="508"/>
      <c r="X88" s="508"/>
      <c r="Y88" s="508"/>
      <c r="Z88" s="508"/>
      <c r="AA88" s="508"/>
      <c r="AB88" s="508"/>
      <c r="AC88" s="508"/>
      <c r="AD88" s="508"/>
      <c r="AE88" s="508"/>
      <c r="AF88" s="508"/>
      <c r="AG88" s="508"/>
      <c r="AH88" s="508"/>
      <c r="AI88" s="509"/>
      <c r="AJ88" s="510"/>
      <c r="AK88" s="510"/>
      <c r="AL88" s="510"/>
      <c r="AM88" s="510"/>
      <c r="AN88" s="511"/>
    </row>
    <row r="89" spans="1:40" s="230" customFormat="1" ht="20.100000000000001" customHeight="1">
      <c r="C89" s="479"/>
      <c r="D89" s="480"/>
      <c r="E89" s="500" t="s">
        <v>128</v>
      </c>
      <c r="F89" s="501"/>
      <c r="G89" s="501"/>
      <c r="H89" s="501"/>
      <c r="I89" s="501"/>
      <c r="J89" s="501"/>
      <c r="K89" s="501"/>
      <c r="L89" s="501"/>
      <c r="M89" s="501"/>
      <c r="N89" s="501"/>
      <c r="O89" s="501"/>
      <c r="P89" s="501"/>
      <c r="Q89" s="501"/>
      <c r="R89" s="501"/>
      <c r="S89" s="501"/>
      <c r="T89" s="501"/>
      <c r="U89" s="501"/>
      <c r="V89" s="501"/>
      <c r="W89" s="501"/>
      <c r="X89" s="501"/>
      <c r="Y89" s="501"/>
      <c r="Z89" s="501"/>
      <c r="AA89" s="501"/>
      <c r="AB89" s="501"/>
      <c r="AC89" s="501"/>
      <c r="AD89" s="501"/>
      <c r="AE89" s="501"/>
      <c r="AF89" s="501"/>
      <c r="AG89" s="501"/>
      <c r="AH89" s="501"/>
      <c r="AI89" s="503"/>
      <c r="AJ89" s="504"/>
      <c r="AK89" s="504"/>
      <c r="AL89" s="504"/>
      <c r="AM89" s="504"/>
      <c r="AN89" s="505"/>
    </row>
    <row r="90" spans="1:40" s="230" customFormat="1" ht="20.100000000000001" customHeight="1">
      <c r="C90" s="479"/>
      <c r="D90" s="480"/>
      <c r="E90" s="500" t="s">
        <v>129</v>
      </c>
      <c r="F90" s="501"/>
      <c r="G90" s="501"/>
      <c r="H90" s="501"/>
      <c r="I90" s="501"/>
      <c r="J90" s="501"/>
      <c r="K90" s="501"/>
      <c r="L90" s="501"/>
      <c r="M90" s="501"/>
      <c r="N90" s="501"/>
      <c r="O90" s="501"/>
      <c r="P90" s="501"/>
      <c r="Q90" s="501"/>
      <c r="R90" s="501"/>
      <c r="S90" s="501"/>
      <c r="T90" s="501"/>
      <c r="U90" s="501"/>
      <c r="V90" s="501"/>
      <c r="W90" s="501"/>
      <c r="X90" s="501"/>
      <c r="Y90" s="501"/>
      <c r="Z90" s="501"/>
      <c r="AA90" s="501"/>
      <c r="AB90" s="501"/>
      <c r="AC90" s="501"/>
      <c r="AD90" s="501"/>
      <c r="AE90" s="501"/>
      <c r="AF90" s="501"/>
      <c r="AG90" s="501"/>
      <c r="AH90" s="501"/>
      <c r="AI90" s="503"/>
      <c r="AJ90" s="504"/>
      <c r="AK90" s="504"/>
      <c r="AL90" s="504"/>
      <c r="AM90" s="504"/>
      <c r="AN90" s="505"/>
    </row>
    <row r="91" spans="1:40" s="230" customFormat="1" ht="20.100000000000001" customHeight="1">
      <c r="C91" s="479"/>
      <c r="D91" s="480"/>
      <c r="E91" s="500" t="s">
        <v>130</v>
      </c>
      <c r="F91" s="501"/>
      <c r="G91" s="501"/>
      <c r="H91" s="501"/>
      <c r="I91" s="501"/>
      <c r="J91" s="501"/>
      <c r="K91" s="501"/>
      <c r="L91" s="501"/>
      <c r="M91" s="501"/>
      <c r="N91" s="501"/>
      <c r="O91" s="501"/>
      <c r="P91" s="501"/>
      <c r="Q91" s="501"/>
      <c r="R91" s="501"/>
      <c r="S91" s="501"/>
      <c r="T91" s="501"/>
      <c r="U91" s="501"/>
      <c r="V91" s="501"/>
      <c r="W91" s="501"/>
      <c r="X91" s="501"/>
      <c r="Y91" s="501"/>
      <c r="Z91" s="501"/>
      <c r="AA91" s="501"/>
      <c r="AB91" s="501"/>
      <c r="AC91" s="501"/>
      <c r="AD91" s="501"/>
      <c r="AE91" s="501"/>
      <c r="AF91" s="501"/>
      <c r="AG91" s="501"/>
      <c r="AH91" s="502"/>
      <c r="AI91" s="294"/>
      <c r="AJ91" s="295"/>
      <c r="AK91" s="295"/>
      <c r="AL91" s="295"/>
      <c r="AM91" s="295"/>
      <c r="AN91" s="296"/>
    </row>
    <row r="92" spans="1:40" s="230" customFormat="1" ht="20.100000000000001" customHeight="1">
      <c r="C92" s="479"/>
      <c r="D92" s="480"/>
      <c r="E92" s="500" t="s">
        <v>724</v>
      </c>
      <c r="F92" s="501"/>
      <c r="G92" s="501"/>
      <c r="H92" s="501"/>
      <c r="I92" s="501"/>
      <c r="J92" s="501"/>
      <c r="K92" s="501"/>
      <c r="L92" s="501"/>
      <c r="M92" s="501"/>
      <c r="N92" s="501"/>
      <c r="O92" s="501"/>
      <c r="P92" s="501"/>
      <c r="Q92" s="501"/>
      <c r="R92" s="501"/>
      <c r="S92" s="501"/>
      <c r="T92" s="501"/>
      <c r="U92" s="501"/>
      <c r="V92" s="501"/>
      <c r="W92" s="501"/>
      <c r="X92" s="501"/>
      <c r="Y92" s="501"/>
      <c r="Z92" s="501"/>
      <c r="AA92" s="501"/>
      <c r="AB92" s="501"/>
      <c r="AC92" s="501"/>
      <c r="AD92" s="501"/>
      <c r="AE92" s="501"/>
      <c r="AF92" s="501"/>
      <c r="AG92" s="501"/>
      <c r="AH92" s="502"/>
      <c r="AI92" s="294"/>
      <c r="AJ92" s="295"/>
      <c r="AK92" s="295"/>
      <c r="AL92" s="295"/>
      <c r="AM92" s="295"/>
      <c r="AN92" s="296"/>
    </row>
    <row r="93" spans="1:40" s="230" customFormat="1" ht="20.100000000000001" customHeight="1">
      <c r="A93" s="231"/>
      <c r="B93" s="231"/>
      <c r="C93" s="479"/>
      <c r="D93" s="480"/>
      <c r="E93" s="500" t="s">
        <v>725</v>
      </c>
      <c r="F93" s="501"/>
      <c r="G93" s="501"/>
      <c r="H93" s="501"/>
      <c r="I93" s="501"/>
      <c r="J93" s="501"/>
      <c r="K93" s="501"/>
      <c r="L93" s="501"/>
      <c r="M93" s="501"/>
      <c r="N93" s="501"/>
      <c r="O93" s="501"/>
      <c r="P93" s="501"/>
      <c r="Q93" s="501"/>
      <c r="R93" s="501"/>
      <c r="S93" s="501"/>
      <c r="T93" s="501"/>
      <c r="U93" s="501"/>
      <c r="V93" s="501"/>
      <c r="W93" s="501"/>
      <c r="X93" s="501"/>
      <c r="Y93" s="501"/>
      <c r="Z93" s="501"/>
      <c r="AA93" s="501"/>
      <c r="AB93" s="501"/>
      <c r="AC93" s="501"/>
      <c r="AD93" s="501"/>
      <c r="AE93" s="501"/>
      <c r="AF93" s="501"/>
      <c r="AG93" s="501"/>
      <c r="AH93" s="501"/>
      <c r="AI93" s="503"/>
      <c r="AJ93" s="504"/>
      <c r="AK93" s="504"/>
      <c r="AL93" s="504"/>
      <c r="AM93" s="504"/>
      <c r="AN93" s="505"/>
    </row>
    <row r="94" spans="1:40" s="230" customFormat="1" ht="20.100000000000001" customHeight="1">
      <c r="A94" s="231"/>
      <c r="B94" s="231"/>
      <c r="C94" s="598"/>
      <c r="D94" s="599"/>
      <c r="E94" s="600" t="s">
        <v>131</v>
      </c>
      <c r="F94" s="601"/>
      <c r="G94" s="601"/>
      <c r="H94" s="601"/>
      <c r="I94" s="601"/>
      <c r="J94" s="601"/>
      <c r="K94" s="601"/>
      <c r="L94" s="601"/>
      <c r="M94" s="601"/>
      <c r="N94" s="601"/>
      <c r="O94" s="601"/>
      <c r="P94" s="601"/>
      <c r="Q94" s="601"/>
      <c r="R94" s="601"/>
      <c r="S94" s="601"/>
      <c r="T94" s="601"/>
      <c r="U94" s="601"/>
      <c r="V94" s="601"/>
      <c r="W94" s="601"/>
      <c r="X94" s="601"/>
      <c r="Y94" s="601"/>
      <c r="Z94" s="601"/>
      <c r="AA94" s="601"/>
      <c r="AB94" s="601"/>
      <c r="AC94" s="601"/>
      <c r="AD94" s="601"/>
      <c r="AE94" s="601"/>
      <c r="AF94" s="601"/>
      <c r="AG94" s="601"/>
      <c r="AH94" s="601"/>
      <c r="AI94" s="602"/>
      <c r="AJ94" s="603"/>
      <c r="AK94" s="603"/>
      <c r="AL94" s="603"/>
      <c r="AM94" s="603"/>
      <c r="AN94" s="604"/>
    </row>
    <row r="95" spans="1:40" ht="24.75" customHeight="1">
      <c r="C95" s="266"/>
      <c r="D95" s="266"/>
      <c r="E95" s="597" t="s">
        <v>83</v>
      </c>
      <c r="F95" s="597"/>
      <c r="G95" s="597"/>
      <c r="H95" s="597"/>
      <c r="I95" s="597"/>
      <c r="J95" s="597"/>
      <c r="K95" s="597"/>
      <c r="L95" s="597"/>
      <c r="M95" s="597"/>
      <c r="N95" s="597"/>
      <c r="O95" s="597"/>
      <c r="P95" s="597"/>
      <c r="Q95" s="597"/>
      <c r="R95" s="597"/>
      <c r="S95" s="597"/>
      <c r="T95" s="597"/>
      <c r="U95" s="597"/>
      <c r="V95" s="597"/>
      <c r="W95" s="597"/>
      <c r="X95" s="597"/>
      <c r="Y95" s="597"/>
      <c r="Z95" s="597"/>
      <c r="AA95" s="597"/>
      <c r="AB95" s="597"/>
      <c r="AC95" s="597"/>
      <c r="AD95" s="597"/>
      <c r="AE95" s="597"/>
      <c r="AF95" s="597"/>
      <c r="AG95" s="597"/>
      <c r="AH95" s="597"/>
      <c r="AI95" s="597"/>
      <c r="AJ95" s="597"/>
      <c r="AK95" s="597"/>
      <c r="AL95" s="597"/>
      <c r="AM95" s="597"/>
      <c r="AN95" s="597"/>
    </row>
    <row r="96" spans="1:40" s="232" customFormat="1" ht="20.100000000000001" customHeight="1">
      <c r="C96" s="477">
        <v>4</v>
      </c>
      <c r="D96" s="478"/>
      <c r="E96" s="481" t="s">
        <v>720</v>
      </c>
      <c r="F96" s="482"/>
      <c r="G96" s="482"/>
      <c r="H96" s="482"/>
      <c r="I96" s="482"/>
      <c r="J96" s="482"/>
      <c r="K96" s="482"/>
      <c r="L96" s="482"/>
      <c r="M96" s="482"/>
      <c r="N96" s="482"/>
      <c r="O96" s="482"/>
      <c r="P96" s="482"/>
      <c r="Q96" s="482"/>
      <c r="R96" s="482"/>
      <c r="S96" s="482"/>
      <c r="T96" s="482"/>
      <c r="U96" s="482"/>
      <c r="V96" s="482"/>
      <c r="W96" s="482"/>
      <c r="X96" s="482"/>
      <c r="Y96" s="482"/>
      <c r="Z96" s="482"/>
      <c r="AA96" s="482"/>
      <c r="AB96" s="482"/>
      <c r="AC96" s="482"/>
      <c r="AD96" s="482"/>
      <c r="AE96" s="482"/>
      <c r="AF96" s="482"/>
      <c r="AG96" s="482"/>
      <c r="AH96" s="482"/>
      <c r="AI96" s="482"/>
      <c r="AJ96" s="482"/>
      <c r="AK96" s="482"/>
      <c r="AL96" s="482"/>
      <c r="AM96" s="482"/>
      <c r="AN96" s="483"/>
    </row>
    <row r="97" spans="1:40" s="232" customFormat="1" ht="18" customHeight="1">
      <c r="C97" s="479"/>
      <c r="D97" s="480"/>
      <c r="E97" s="297"/>
      <c r="F97" s="484" t="s">
        <v>721</v>
      </c>
      <c r="G97" s="485"/>
      <c r="H97" s="485"/>
      <c r="I97" s="485"/>
      <c r="J97" s="485"/>
      <c r="K97" s="485"/>
      <c r="L97" s="485"/>
      <c r="M97" s="485"/>
      <c r="N97" s="485"/>
      <c r="O97" s="485"/>
      <c r="P97" s="485"/>
      <c r="Q97" s="485"/>
      <c r="R97" s="485"/>
      <c r="S97" s="485"/>
      <c r="T97" s="485"/>
      <c r="U97" s="485"/>
      <c r="V97" s="485"/>
      <c r="W97" s="485"/>
      <c r="X97" s="485"/>
      <c r="Y97" s="485"/>
      <c r="Z97" s="485"/>
      <c r="AA97" s="485"/>
      <c r="AB97" s="485"/>
      <c r="AC97" s="485"/>
      <c r="AD97" s="485"/>
      <c r="AE97" s="485"/>
      <c r="AF97" s="485"/>
      <c r="AG97" s="485"/>
      <c r="AH97" s="486"/>
      <c r="AI97" s="487"/>
      <c r="AJ97" s="487"/>
      <c r="AK97" s="487"/>
      <c r="AL97" s="487"/>
      <c r="AM97" s="487"/>
      <c r="AN97" s="487"/>
    </row>
    <row r="98" spans="1:40" s="232" customFormat="1" ht="18" customHeight="1">
      <c r="C98" s="479"/>
      <c r="D98" s="480"/>
      <c r="E98" s="297"/>
      <c r="F98" s="488" t="s">
        <v>722</v>
      </c>
      <c r="G98" s="489"/>
      <c r="H98" s="489"/>
      <c r="I98" s="489"/>
      <c r="J98" s="489"/>
      <c r="K98" s="489"/>
      <c r="L98" s="489"/>
      <c r="M98" s="489"/>
      <c r="N98" s="489"/>
      <c r="O98" s="489"/>
      <c r="P98" s="489"/>
      <c r="Q98" s="489"/>
      <c r="R98" s="489"/>
      <c r="S98" s="489"/>
      <c r="T98" s="489"/>
      <c r="U98" s="489"/>
      <c r="V98" s="489"/>
      <c r="W98" s="489"/>
      <c r="X98" s="489"/>
      <c r="Y98" s="489"/>
      <c r="Z98" s="489"/>
      <c r="AA98" s="489"/>
      <c r="AB98" s="489"/>
      <c r="AC98" s="489"/>
      <c r="AD98" s="489"/>
      <c r="AE98" s="489"/>
      <c r="AF98" s="489"/>
      <c r="AG98" s="489"/>
      <c r="AH98" s="490"/>
      <c r="AI98" s="491"/>
      <c r="AJ98" s="491"/>
      <c r="AK98" s="491"/>
      <c r="AL98" s="491"/>
      <c r="AM98" s="491"/>
      <c r="AN98" s="491"/>
    </row>
    <row r="99" spans="1:40" s="232" customFormat="1" ht="18" customHeight="1">
      <c r="C99" s="479"/>
      <c r="D99" s="480"/>
      <c r="E99" s="297"/>
      <c r="F99" s="492" t="s">
        <v>723</v>
      </c>
      <c r="G99" s="493"/>
      <c r="H99" s="493"/>
      <c r="I99" s="493"/>
      <c r="J99" s="493"/>
      <c r="K99" s="493"/>
      <c r="L99" s="493"/>
      <c r="M99" s="493"/>
      <c r="N99" s="493"/>
      <c r="O99" s="493"/>
      <c r="P99" s="493"/>
      <c r="Q99" s="493"/>
      <c r="R99" s="493"/>
      <c r="S99" s="493"/>
      <c r="T99" s="493"/>
      <c r="U99" s="493"/>
      <c r="V99" s="493"/>
      <c r="W99" s="493"/>
      <c r="X99" s="493"/>
      <c r="Y99" s="493"/>
      <c r="Z99" s="493"/>
      <c r="AA99" s="493"/>
      <c r="AB99" s="493"/>
      <c r="AC99" s="493"/>
      <c r="AD99" s="493"/>
      <c r="AE99" s="493"/>
      <c r="AF99" s="493"/>
      <c r="AG99" s="493"/>
      <c r="AH99" s="493"/>
      <c r="AI99" s="493"/>
      <c r="AJ99" s="493"/>
      <c r="AK99" s="493"/>
      <c r="AL99" s="493"/>
      <c r="AM99" s="493"/>
      <c r="AN99" s="494"/>
    </row>
    <row r="100" spans="1:40" s="232" customFormat="1" ht="45" customHeight="1">
      <c r="C100" s="479"/>
      <c r="D100" s="480"/>
      <c r="E100" s="297"/>
      <c r="F100" s="495" t="s">
        <v>20</v>
      </c>
      <c r="G100" s="496"/>
      <c r="H100" s="496"/>
      <c r="I100" s="496"/>
      <c r="J100" s="496"/>
      <c r="K100" s="496"/>
      <c r="L100" s="496"/>
      <c r="M100" s="496"/>
      <c r="N100" s="496"/>
      <c r="O100" s="496"/>
      <c r="P100" s="496"/>
      <c r="Q100" s="496"/>
      <c r="R100" s="496"/>
      <c r="S100" s="496"/>
      <c r="T100" s="496"/>
      <c r="U100" s="496"/>
      <c r="V100" s="496"/>
      <c r="W100" s="496"/>
      <c r="X100" s="496"/>
      <c r="Y100" s="496"/>
      <c r="Z100" s="496"/>
      <c r="AA100" s="496"/>
      <c r="AB100" s="496"/>
      <c r="AC100" s="496"/>
      <c r="AD100" s="496"/>
      <c r="AE100" s="496"/>
      <c r="AF100" s="496"/>
      <c r="AG100" s="496"/>
      <c r="AH100" s="496"/>
      <c r="AI100" s="496"/>
      <c r="AJ100" s="496"/>
      <c r="AK100" s="496"/>
      <c r="AL100" s="496"/>
      <c r="AM100" s="496"/>
      <c r="AN100" s="497"/>
    </row>
    <row r="101" spans="1:40" s="233" customFormat="1" ht="18" customHeight="1">
      <c r="C101" s="465">
        <v>5</v>
      </c>
      <c r="D101" s="466"/>
      <c r="E101" s="471" t="s">
        <v>75</v>
      </c>
      <c r="F101" s="472"/>
      <c r="G101" s="472"/>
      <c r="H101" s="472"/>
      <c r="I101" s="472"/>
      <c r="J101" s="472"/>
      <c r="K101" s="472"/>
      <c r="L101" s="472"/>
      <c r="M101" s="472"/>
      <c r="N101" s="472"/>
      <c r="O101" s="472"/>
      <c r="P101" s="472"/>
      <c r="Q101" s="472"/>
      <c r="R101" s="472"/>
      <c r="S101" s="472"/>
      <c r="T101" s="472"/>
      <c r="U101" s="472"/>
      <c r="V101" s="472"/>
      <c r="W101" s="472"/>
      <c r="X101" s="472"/>
      <c r="Y101" s="472"/>
      <c r="Z101" s="472"/>
      <c r="AA101" s="472"/>
      <c r="AB101" s="472"/>
      <c r="AC101" s="472"/>
      <c r="AD101" s="472"/>
      <c r="AE101" s="472"/>
      <c r="AF101" s="472"/>
      <c r="AG101" s="472"/>
      <c r="AH101" s="472"/>
      <c r="AI101" s="472"/>
      <c r="AJ101" s="472"/>
      <c r="AK101" s="472"/>
      <c r="AL101" s="472"/>
      <c r="AM101" s="472"/>
      <c r="AN101" s="473"/>
    </row>
    <row r="102" spans="1:40" s="233" customFormat="1">
      <c r="C102" s="467"/>
      <c r="D102" s="468"/>
      <c r="E102" s="298" t="s">
        <v>20</v>
      </c>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299"/>
      <c r="AB102" s="299"/>
      <c r="AC102" s="299"/>
      <c r="AD102" s="299"/>
      <c r="AE102" s="299"/>
      <c r="AF102" s="299"/>
      <c r="AG102" s="299"/>
      <c r="AH102" s="299"/>
      <c r="AI102" s="300"/>
      <c r="AJ102" s="300"/>
      <c r="AK102" s="300"/>
      <c r="AL102" s="300"/>
      <c r="AM102" s="300"/>
      <c r="AN102" s="301"/>
    </row>
    <row r="103" spans="1:40" s="233" customFormat="1" ht="45" customHeight="1">
      <c r="C103" s="469"/>
      <c r="D103" s="470"/>
      <c r="E103" s="474"/>
      <c r="F103" s="475"/>
      <c r="G103" s="475"/>
      <c r="H103" s="475"/>
      <c r="I103" s="475"/>
      <c r="J103" s="475"/>
      <c r="K103" s="475"/>
      <c r="L103" s="475"/>
      <c r="M103" s="475"/>
      <c r="N103" s="475"/>
      <c r="O103" s="475"/>
      <c r="P103" s="475"/>
      <c r="Q103" s="475"/>
      <c r="R103" s="475"/>
      <c r="S103" s="475"/>
      <c r="T103" s="475"/>
      <c r="U103" s="475"/>
      <c r="V103" s="475"/>
      <c r="W103" s="475"/>
      <c r="X103" s="475"/>
      <c r="Y103" s="475"/>
      <c r="Z103" s="475"/>
      <c r="AA103" s="475"/>
      <c r="AB103" s="475"/>
      <c r="AC103" s="475"/>
      <c r="AD103" s="475"/>
      <c r="AE103" s="475"/>
      <c r="AF103" s="475"/>
      <c r="AG103" s="475"/>
      <c r="AH103" s="475"/>
      <c r="AI103" s="475"/>
      <c r="AJ103" s="475"/>
      <c r="AK103" s="475"/>
      <c r="AL103" s="475"/>
      <c r="AM103" s="475"/>
      <c r="AN103" s="476"/>
    </row>
    <row r="104" spans="1:40" ht="30" customHeight="1">
      <c r="A104" s="6"/>
      <c r="B104" s="6"/>
      <c r="C104" s="498">
        <v>6</v>
      </c>
      <c r="D104" s="498"/>
      <c r="E104" s="499" t="s">
        <v>132</v>
      </c>
      <c r="F104" s="499"/>
      <c r="G104" s="499"/>
      <c r="H104" s="499"/>
      <c r="I104" s="499"/>
      <c r="J104" s="499"/>
      <c r="K104" s="499"/>
      <c r="L104" s="499"/>
      <c r="M104" s="499"/>
      <c r="N104" s="499"/>
      <c r="O104" s="499"/>
      <c r="P104" s="499"/>
      <c r="Q104" s="499"/>
      <c r="R104" s="499"/>
      <c r="S104" s="499"/>
      <c r="T104" s="499"/>
      <c r="U104" s="499"/>
      <c r="V104" s="499"/>
      <c r="W104" s="499"/>
      <c r="X104" s="499"/>
      <c r="Y104" s="499"/>
      <c r="Z104" s="499"/>
      <c r="AA104" s="499"/>
      <c r="AB104" s="499"/>
      <c r="AC104" s="499"/>
      <c r="AD104" s="499"/>
      <c r="AE104" s="499"/>
      <c r="AF104" s="499"/>
      <c r="AG104" s="499"/>
      <c r="AH104" s="499"/>
      <c r="AI104" s="498"/>
      <c r="AJ104" s="498"/>
      <c r="AK104" s="498"/>
      <c r="AL104" s="498"/>
      <c r="AM104" s="498"/>
      <c r="AN104" s="498"/>
    </row>
    <row r="105" spans="1:40" ht="30" customHeight="1">
      <c r="A105" s="6"/>
      <c r="B105" s="6"/>
      <c r="C105" s="498">
        <v>7</v>
      </c>
      <c r="D105" s="498"/>
      <c r="E105" s="499" t="s">
        <v>133</v>
      </c>
      <c r="F105" s="499"/>
      <c r="G105" s="499"/>
      <c r="H105" s="499"/>
      <c r="I105" s="499"/>
      <c r="J105" s="499"/>
      <c r="K105" s="499"/>
      <c r="L105" s="499"/>
      <c r="M105" s="499"/>
      <c r="N105" s="499"/>
      <c r="O105" s="499"/>
      <c r="P105" s="499"/>
      <c r="Q105" s="499"/>
      <c r="R105" s="499"/>
      <c r="S105" s="499"/>
      <c r="T105" s="499"/>
      <c r="U105" s="499"/>
      <c r="V105" s="499"/>
      <c r="W105" s="499"/>
      <c r="X105" s="499"/>
      <c r="Y105" s="499"/>
      <c r="Z105" s="499"/>
      <c r="AA105" s="499"/>
      <c r="AB105" s="499"/>
      <c r="AC105" s="499"/>
      <c r="AD105" s="499"/>
      <c r="AE105" s="499"/>
      <c r="AF105" s="499"/>
      <c r="AG105" s="499"/>
      <c r="AH105" s="499"/>
      <c r="AI105" s="498"/>
      <c r="AJ105" s="498"/>
      <c r="AK105" s="498"/>
      <c r="AL105" s="498"/>
      <c r="AM105" s="498"/>
      <c r="AN105" s="498"/>
    </row>
    <row r="106" spans="1:40" s="230" customFormat="1" ht="30" customHeight="1">
      <c r="C106" s="498">
        <v>8</v>
      </c>
      <c r="D106" s="498"/>
      <c r="E106" s="499" t="s">
        <v>134</v>
      </c>
      <c r="F106" s="499"/>
      <c r="G106" s="499"/>
      <c r="H106" s="499"/>
      <c r="I106" s="499"/>
      <c r="J106" s="499"/>
      <c r="K106" s="499"/>
      <c r="L106" s="499"/>
      <c r="M106" s="499"/>
      <c r="N106" s="499"/>
      <c r="O106" s="499"/>
      <c r="P106" s="499"/>
      <c r="Q106" s="499"/>
      <c r="R106" s="499"/>
      <c r="S106" s="499"/>
      <c r="T106" s="499"/>
      <c r="U106" s="499"/>
      <c r="V106" s="499"/>
      <c r="W106" s="499"/>
      <c r="X106" s="499"/>
      <c r="Y106" s="499"/>
      <c r="Z106" s="499"/>
      <c r="AA106" s="499"/>
      <c r="AB106" s="499"/>
      <c r="AC106" s="499"/>
      <c r="AD106" s="499"/>
      <c r="AE106" s="499"/>
      <c r="AF106" s="499"/>
      <c r="AG106" s="499"/>
      <c r="AH106" s="499"/>
      <c r="AI106" s="498"/>
      <c r="AJ106" s="498"/>
      <c r="AK106" s="498"/>
      <c r="AL106" s="498"/>
      <c r="AM106" s="498"/>
      <c r="AN106" s="498"/>
    </row>
    <row r="107" spans="1:40" ht="17.25" customHeight="1"/>
    <row r="108" spans="1:40" ht="17.25" customHeight="1"/>
    <row r="109" spans="1:40" ht="17.25" customHeight="1"/>
    <row r="110" spans="1:40" ht="17.25" customHeight="1"/>
    <row r="111" spans="1:40" ht="17.25" customHeight="1"/>
    <row r="112" spans="1:40" ht="17.25" customHeight="1"/>
    <row r="113" ht="17.25" customHeight="1"/>
  </sheetData>
  <mergeCells count="189">
    <mergeCell ref="E95:AN95"/>
    <mergeCell ref="G72:M72"/>
    <mergeCell ref="C87:D94"/>
    <mergeCell ref="E90:AH90"/>
    <mergeCell ref="AI90:AN90"/>
    <mergeCell ref="E91:AH91"/>
    <mergeCell ref="E89:AH89"/>
    <mergeCell ref="AI89:AN89"/>
    <mergeCell ref="E87:AN87"/>
    <mergeCell ref="E94:AH94"/>
    <mergeCell ref="AI94:AN94"/>
    <mergeCell ref="C106:D106"/>
    <mergeCell ref="E106:AH106"/>
    <mergeCell ref="AI106:AN106"/>
    <mergeCell ref="C104:D104"/>
    <mergeCell ref="E104:AH104"/>
    <mergeCell ref="AI104:AN104"/>
    <mergeCell ref="C105:D105"/>
    <mergeCell ref="E105:AH105"/>
    <mergeCell ref="AI105:AN105"/>
    <mergeCell ref="AK53:AM53"/>
    <mergeCell ref="AH50:AI50"/>
    <mergeCell ref="AJ50:AK50"/>
    <mergeCell ref="AL50:AM50"/>
    <mergeCell ref="AJ51:AK51"/>
    <mergeCell ref="E82:AN82"/>
    <mergeCell ref="C63:D70"/>
    <mergeCell ref="E63:AN63"/>
    <mergeCell ref="G64:M64"/>
    <mergeCell ref="X64:AA64"/>
    <mergeCell ref="G65:M65"/>
    <mergeCell ref="X65:AA65"/>
    <mergeCell ref="AF65:AI65"/>
    <mergeCell ref="AJ65:AL65"/>
    <mergeCell ref="G66:M66"/>
    <mergeCell ref="AI62:AN62"/>
    <mergeCell ref="E62:AH62"/>
    <mergeCell ref="E60:Z61"/>
    <mergeCell ref="AF60:AI60"/>
    <mergeCell ref="C54:D54"/>
    <mergeCell ref="E54:AN54"/>
    <mergeCell ref="AJ57:AL57"/>
    <mergeCell ref="E55:AN55"/>
    <mergeCell ref="G56:M56"/>
    <mergeCell ref="C50:D52"/>
    <mergeCell ref="E50:Z52"/>
    <mergeCell ref="AB50:AC50"/>
    <mergeCell ref="AD50:AE50"/>
    <mergeCell ref="E70:AH70"/>
    <mergeCell ref="X72:AA72"/>
    <mergeCell ref="AF52:AH52"/>
    <mergeCell ref="C53:D53"/>
    <mergeCell ref="E53:Z53"/>
    <mergeCell ref="E68:Z69"/>
    <mergeCell ref="X56:AA56"/>
    <mergeCell ref="X57:AA57"/>
    <mergeCell ref="X58:AA58"/>
    <mergeCell ref="G58:M58"/>
    <mergeCell ref="AF68:AI68"/>
    <mergeCell ref="X66:AA66"/>
    <mergeCell ref="AB51:AC51"/>
    <mergeCell ref="AD51:AE51"/>
    <mergeCell ref="AF51:AG51"/>
    <mergeCell ref="AH51:AI51"/>
    <mergeCell ref="AF57:AI57"/>
    <mergeCell ref="AF50:AG50"/>
    <mergeCell ref="AB52:AC52"/>
    <mergeCell ref="G57:M57"/>
    <mergeCell ref="C38:F38"/>
    <mergeCell ref="G38:W38"/>
    <mergeCell ref="AI42:AN42"/>
    <mergeCell ref="C41:D43"/>
    <mergeCell ref="AJ60:AL60"/>
    <mergeCell ref="AJ68:AL68"/>
    <mergeCell ref="C39:AN39"/>
    <mergeCell ref="C40:D40"/>
    <mergeCell ref="Q25:AN25"/>
    <mergeCell ref="C26:P27"/>
    <mergeCell ref="Q26:T26"/>
    <mergeCell ref="U26:AN26"/>
    <mergeCell ref="Q27:T27"/>
    <mergeCell ref="E43:AH43"/>
    <mergeCell ref="AI43:AN43"/>
    <mergeCell ref="E40:AH40"/>
    <mergeCell ref="AI40:AN40"/>
    <mergeCell ref="E41:AN41"/>
    <mergeCell ref="E42:AH42"/>
    <mergeCell ref="C49:D49"/>
    <mergeCell ref="E49:AH49"/>
    <mergeCell ref="AI49:AN49"/>
    <mergeCell ref="AL51:AM51"/>
    <mergeCell ref="AD52:AE52"/>
    <mergeCell ref="A2:AN2"/>
    <mergeCell ref="C9:AN9"/>
    <mergeCell ref="C12:D14"/>
    <mergeCell ref="E12:AN12"/>
    <mergeCell ref="E13:AH13"/>
    <mergeCell ref="AI13:AN13"/>
    <mergeCell ref="E14:AH14"/>
    <mergeCell ref="AI14:AN14"/>
    <mergeCell ref="A4:B4"/>
    <mergeCell ref="C4:AN4"/>
    <mergeCell ref="C22:AN22"/>
    <mergeCell ref="C23:AN23"/>
    <mergeCell ref="C8:F8"/>
    <mergeCell ref="G8:W8"/>
    <mergeCell ref="AI10:AN10"/>
    <mergeCell ref="AI11:AN11"/>
    <mergeCell ref="C15:D17"/>
    <mergeCell ref="E15:AN15"/>
    <mergeCell ref="E16:AH16"/>
    <mergeCell ref="AI16:AN16"/>
    <mergeCell ref="E17:AH17"/>
    <mergeCell ref="AI17:AN17"/>
    <mergeCell ref="C21:F21"/>
    <mergeCell ref="G21:W21"/>
    <mergeCell ref="C31:D31"/>
    <mergeCell ref="E31:AH31"/>
    <mergeCell ref="AI31:AN31"/>
    <mergeCell ref="C30:D30"/>
    <mergeCell ref="E30:AH30"/>
    <mergeCell ref="AI30:AN30"/>
    <mergeCell ref="U27:AA27"/>
    <mergeCell ref="AB27:AH27"/>
    <mergeCell ref="AI27:AK27"/>
    <mergeCell ref="AL27:AN27"/>
    <mergeCell ref="C28:AN28"/>
    <mergeCell ref="C29:D29"/>
    <mergeCell ref="E29:AH29"/>
    <mergeCell ref="AI29:AN29"/>
    <mergeCell ref="C44:D44"/>
    <mergeCell ref="E44:AH44"/>
    <mergeCell ref="AI44:AN44"/>
    <mergeCell ref="C45:D45"/>
    <mergeCell ref="E45:AH45"/>
    <mergeCell ref="AI45:AN45"/>
    <mergeCell ref="C86:D86"/>
    <mergeCell ref="E86:AH86"/>
    <mergeCell ref="C32:D32"/>
    <mergeCell ref="E32:AH32"/>
    <mergeCell ref="AI32:AN32"/>
    <mergeCell ref="C33:D35"/>
    <mergeCell ref="E33:AN33"/>
    <mergeCell ref="E34:AH34"/>
    <mergeCell ref="AI34:AN34"/>
    <mergeCell ref="E35:AH35"/>
    <mergeCell ref="AI35:AN35"/>
    <mergeCell ref="AI86:AN86"/>
    <mergeCell ref="E78:AH78"/>
    <mergeCell ref="AI78:AN78"/>
    <mergeCell ref="C55:D62"/>
    <mergeCell ref="E76:Z77"/>
    <mergeCell ref="AF76:AI76"/>
    <mergeCell ref="AJ76:AL76"/>
    <mergeCell ref="C48:D48"/>
    <mergeCell ref="E48:AH48"/>
    <mergeCell ref="AI48:AN48"/>
    <mergeCell ref="E92:AH92"/>
    <mergeCell ref="E93:AH93"/>
    <mergeCell ref="AI93:AN93"/>
    <mergeCell ref="AB53:AJ53"/>
    <mergeCell ref="E88:AH88"/>
    <mergeCell ref="AI88:AN88"/>
    <mergeCell ref="C85:D85"/>
    <mergeCell ref="E85:AH85"/>
    <mergeCell ref="AI85:AN85"/>
    <mergeCell ref="C81:D81"/>
    <mergeCell ref="AI81:AN81"/>
    <mergeCell ref="E81:AH81"/>
    <mergeCell ref="C71:D78"/>
    <mergeCell ref="G74:M74"/>
    <mergeCell ref="X74:AA74"/>
    <mergeCell ref="G73:M73"/>
    <mergeCell ref="X73:AA73"/>
    <mergeCell ref="AF73:AI73"/>
    <mergeCell ref="AJ73:AL73"/>
    <mergeCell ref="AI70:AN70"/>
    <mergeCell ref="E71:AN71"/>
    <mergeCell ref="C101:D103"/>
    <mergeCell ref="E101:AN101"/>
    <mergeCell ref="E103:AN103"/>
    <mergeCell ref="C96:D100"/>
    <mergeCell ref="E96:AN96"/>
    <mergeCell ref="F97:AH97"/>
    <mergeCell ref="AI97:AN97"/>
    <mergeCell ref="F98:AH98"/>
    <mergeCell ref="AI98:AN98"/>
    <mergeCell ref="F99:AN99"/>
    <mergeCell ref="F100:AN100"/>
  </mergeCells>
  <phoneticPr fontId="8"/>
  <dataValidations count="2">
    <dataValidation type="list" allowBlank="1" showInputMessage="1" showErrorMessage="1" sqref="AI18:AN18" xr:uid="{00000000-0002-0000-0100-000000000000}">
      <formula1>"○,×"</formula1>
    </dataValidation>
    <dataValidation type="list" allowBlank="1" showInputMessage="1" showErrorMessage="1" sqref="AI13:AN14 AI34:AN35 AI104:AN106 AI16:AN17 AI85:AN86 AI81:AN81 AI78:AN78 AI70:AN70 AI62:AN62 AI48:AN49 AI42:AN45 AI40:AN40 AI29:AN32 AI97:AN98 KE97:KJ98 UA97:UF98 ADW97:AEB98 ANS97:ANX98 AXO97:AXT98 BHK97:BHP98 BRG97:BRL98 CBC97:CBH98 CKY97:CLD98 CUU97:CUZ98 DEQ97:DEV98 DOM97:DOR98 DYI97:DYN98 EIE97:EIJ98 ESA97:ESF98 FBW97:FCB98 FLS97:FLX98 FVO97:FVT98 GFK97:GFP98 GPG97:GPL98 GZC97:GZH98 HIY97:HJD98 HSU97:HSZ98 ICQ97:ICV98 IMM97:IMR98 IWI97:IWN98 JGE97:JGJ98 JQA97:JQF98 JZW97:KAB98 KJS97:KJX98 KTO97:KTT98 LDK97:LDP98 LNG97:LNL98 LXC97:LXH98 MGY97:MHD98 MQU97:MQZ98 NAQ97:NAV98 NKM97:NKR98 NUI97:NUN98 OEE97:OEJ98 OOA97:OOF98 OXW97:OYB98 PHS97:PHX98 PRO97:PRT98 QBK97:QBP98 QLG97:QLL98 QVC97:QVH98 REY97:RFD98 ROU97:ROZ98 RYQ97:RYV98 SIM97:SIR98 SSI97:SSN98 TCE97:TCJ98 TMA97:TMF98 TVW97:TWB98 UFS97:UFX98 UPO97:UPT98 UZK97:UZP98 VJG97:VJL98 VTC97:VTH98 WCY97:WDD98 WMU97:WMZ98 WWQ97:WWV98" xr:uid="{00000000-0002-0000-0100-000001000000}">
      <formula1>"○,×,／"</formula1>
    </dataValidation>
  </dataValidations>
  <pageMargins left="0.44" right="0.46" top="0.47" bottom="0.37" header="0.35" footer="0.28999999999999998"/>
  <pageSetup paperSize="9" scale="89" fitToHeight="0" orientation="portrait" r:id="rId1"/>
  <headerFooter alignWithMargins="0"/>
  <rowBreaks count="2" manualBreakCount="2">
    <brk id="36" max="39" man="1"/>
    <brk id="79"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N344"/>
  <sheetViews>
    <sheetView view="pageBreakPreview" topLeftCell="A331" zoomScaleNormal="100" zoomScaleSheetLayoutView="100" workbookViewId="0">
      <selection activeCell="E54" sqref="E54:AH54"/>
    </sheetView>
  </sheetViews>
  <sheetFormatPr defaultColWidth="9" defaultRowHeight="13.2"/>
  <cols>
    <col min="1" max="40" width="2.6640625" style="302" customWidth="1"/>
    <col min="41" max="16384" width="9" style="302"/>
  </cols>
  <sheetData>
    <row r="1" spans="1:40" ht="16.2">
      <c r="A1" s="690" t="s">
        <v>62</v>
      </c>
      <c r="B1" s="690"/>
      <c r="C1" s="691" t="s">
        <v>63</v>
      </c>
      <c r="D1" s="691"/>
      <c r="E1" s="691"/>
      <c r="F1" s="691"/>
      <c r="G1" s="691"/>
      <c r="H1" s="691"/>
      <c r="I1" s="691"/>
      <c r="J1" s="691"/>
      <c r="K1" s="691"/>
      <c r="L1" s="691"/>
      <c r="M1" s="691"/>
      <c r="N1" s="691"/>
      <c r="O1" s="691"/>
      <c r="P1" s="691"/>
      <c r="Q1" s="691"/>
      <c r="R1" s="691"/>
      <c r="S1" s="691"/>
      <c r="T1" s="691"/>
      <c r="U1" s="691"/>
      <c r="V1" s="691"/>
      <c r="W1" s="691"/>
      <c r="X1" s="691"/>
      <c r="Y1" s="691"/>
      <c r="Z1" s="691"/>
      <c r="AA1" s="691"/>
      <c r="AB1" s="691"/>
      <c r="AC1" s="691"/>
      <c r="AD1" s="691"/>
      <c r="AE1" s="691"/>
      <c r="AF1" s="691"/>
      <c r="AG1" s="691"/>
      <c r="AH1" s="691"/>
      <c r="AI1" s="691"/>
      <c r="AJ1" s="691"/>
      <c r="AK1" s="691"/>
      <c r="AL1" s="691"/>
      <c r="AM1" s="691"/>
      <c r="AN1" s="691"/>
    </row>
    <row r="2" spans="1:40" ht="10.050000000000001" customHeight="1">
      <c r="AA2" s="303"/>
      <c r="AB2" s="304"/>
      <c r="AC2" s="275"/>
      <c r="AD2" s="275"/>
      <c r="AE2" s="275"/>
      <c r="AF2" s="275"/>
      <c r="AG2" s="275"/>
      <c r="AH2" s="275"/>
      <c r="AI2" s="692"/>
      <c r="AJ2" s="692"/>
      <c r="AK2" s="692"/>
      <c r="AL2" s="692"/>
      <c r="AM2" s="692"/>
      <c r="AN2" s="692"/>
    </row>
    <row r="3" spans="1:40" ht="17.25" customHeight="1">
      <c r="B3" s="305" t="s">
        <v>18</v>
      </c>
    </row>
    <row r="4" spans="1:40" s="261" customFormat="1" ht="30" customHeight="1">
      <c r="C4" s="531">
        <v>1</v>
      </c>
      <c r="D4" s="531"/>
      <c r="E4" s="532" t="s">
        <v>135</v>
      </c>
      <c r="F4" s="532"/>
      <c r="G4" s="532"/>
      <c r="H4" s="532"/>
      <c r="I4" s="532"/>
      <c r="J4" s="532"/>
      <c r="K4" s="532"/>
      <c r="L4" s="532"/>
      <c r="M4" s="532"/>
      <c r="N4" s="532"/>
      <c r="O4" s="532"/>
      <c r="P4" s="532"/>
      <c r="Q4" s="532"/>
      <c r="R4" s="532"/>
      <c r="S4" s="532"/>
      <c r="T4" s="532"/>
      <c r="U4" s="532"/>
      <c r="V4" s="532"/>
      <c r="W4" s="532"/>
      <c r="X4" s="532"/>
      <c r="Y4" s="532"/>
      <c r="Z4" s="532"/>
      <c r="AA4" s="532"/>
      <c r="AB4" s="532"/>
      <c r="AC4" s="532"/>
      <c r="AD4" s="532"/>
      <c r="AE4" s="532"/>
      <c r="AF4" s="532"/>
      <c r="AG4" s="532"/>
      <c r="AH4" s="532"/>
      <c r="AI4" s="616"/>
      <c r="AJ4" s="616"/>
      <c r="AK4" s="616"/>
      <c r="AL4" s="616"/>
      <c r="AM4" s="616"/>
      <c r="AN4" s="616"/>
    </row>
    <row r="5" spans="1:40" s="261" customFormat="1" ht="30" customHeight="1">
      <c r="C5" s="531">
        <v>2</v>
      </c>
      <c r="D5" s="531"/>
      <c r="E5" s="718" t="s">
        <v>136</v>
      </c>
      <c r="F5" s="718"/>
      <c r="G5" s="718"/>
      <c r="H5" s="718"/>
      <c r="I5" s="718"/>
      <c r="J5" s="718"/>
      <c r="K5" s="718"/>
      <c r="L5" s="718"/>
      <c r="M5" s="718"/>
      <c r="N5" s="718"/>
      <c r="O5" s="718"/>
      <c r="P5" s="718"/>
      <c r="Q5" s="718"/>
      <c r="R5" s="718"/>
      <c r="S5" s="718"/>
      <c r="T5" s="718"/>
      <c r="U5" s="718"/>
      <c r="V5" s="718"/>
      <c r="W5" s="718"/>
      <c r="X5" s="718"/>
      <c r="Y5" s="718"/>
      <c r="Z5" s="718"/>
      <c r="AA5" s="718"/>
      <c r="AB5" s="718"/>
      <c r="AC5" s="718"/>
      <c r="AD5" s="718"/>
      <c r="AE5" s="718"/>
      <c r="AF5" s="718"/>
      <c r="AG5" s="718"/>
      <c r="AH5" s="718"/>
      <c r="AI5" s="616"/>
      <c r="AJ5" s="616"/>
      <c r="AK5" s="616"/>
      <c r="AL5" s="616"/>
      <c r="AM5" s="616"/>
      <c r="AN5" s="616"/>
    </row>
    <row r="6" spans="1:40" s="261" customFormat="1" ht="30" customHeight="1">
      <c r="C6" s="531">
        <v>3</v>
      </c>
      <c r="D6" s="531"/>
      <c r="E6" s="718" t="s">
        <v>137</v>
      </c>
      <c r="F6" s="718"/>
      <c r="G6" s="718"/>
      <c r="H6" s="718"/>
      <c r="I6" s="718"/>
      <c r="J6" s="718"/>
      <c r="K6" s="718"/>
      <c r="L6" s="718"/>
      <c r="M6" s="718"/>
      <c r="N6" s="718"/>
      <c r="O6" s="718"/>
      <c r="P6" s="718"/>
      <c r="Q6" s="718"/>
      <c r="R6" s="718"/>
      <c r="S6" s="718"/>
      <c r="T6" s="718"/>
      <c r="U6" s="718"/>
      <c r="V6" s="718"/>
      <c r="W6" s="718"/>
      <c r="X6" s="718"/>
      <c r="Y6" s="718"/>
      <c r="Z6" s="718"/>
      <c r="AA6" s="718"/>
      <c r="AB6" s="718"/>
      <c r="AC6" s="718"/>
      <c r="AD6" s="718"/>
      <c r="AE6" s="718"/>
      <c r="AF6" s="718"/>
      <c r="AG6" s="718"/>
      <c r="AH6" s="718"/>
      <c r="AI6" s="616"/>
      <c r="AJ6" s="616"/>
      <c r="AK6" s="616"/>
      <c r="AL6" s="616"/>
      <c r="AM6" s="616"/>
      <c r="AN6" s="616"/>
    </row>
    <row r="7" spans="1:40" ht="10.050000000000001" customHeight="1">
      <c r="C7" s="274"/>
      <c r="D7" s="274"/>
      <c r="E7" s="306"/>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274"/>
      <c r="AJ7" s="274"/>
      <c r="AK7" s="274"/>
      <c r="AL7" s="274"/>
      <c r="AM7" s="274"/>
      <c r="AN7" s="274"/>
    </row>
    <row r="8" spans="1:40" ht="17.25" customHeight="1">
      <c r="B8" s="307" t="s">
        <v>2</v>
      </c>
      <c r="C8" s="274"/>
      <c r="D8" s="274"/>
      <c r="E8" s="306"/>
      <c r="F8" s="306"/>
      <c r="G8" s="306"/>
      <c r="H8" s="306"/>
      <c r="I8" s="306"/>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274"/>
      <c r="AJ8" s="274"/>
      <c r="AK8" s="274"/>
      <c r="AL8" s="274"/>
      <c r="AM8" s="274"/>
      <c r="AN8" s="274"/>
    </row>
    <row r="9" spans="1:40" s="261" customFormat="1" ht="30" customHeight="1">
      <c r="C9" s="531">
        <v>1</v>
      </c>
      <c r="D9" s="531"/>
      <c r="E9" s="499" t="s">
        <v>138</v>
      </c>
      <c r="F9" s="499"/>
      <c r="G9" s="499"/>
      <c r="H9" s="499"/>
      <c r="I9" s="499"/>
      <c r="J9" s="499"/>
      <c r="K9" s="499"/>
      <c r="L9" s="499"/>
      <c r="M9" s="499"/>
      <c r="N9" s="499"/>
      <c r="O9" s="499"/>
      <c r="P9" s="499"/>
      <c r="Q9" s="499"/>
      <c r="R9" s="499"/>
      <c r="S9" s="499"/>
      <c r="T9" s="499"/>
      <c r="U9" s="499"/>
      <c r="V9" s="499"/>
      <c r="W9" s="499"/>
      <c r="X9" s="499"/>
      <c r="Y9" s="499"/>
      <c r="Z9" s="499"/>
      <c r="AA9" s="499"/>
      <c r="AB9" s="499"/>
      <c r="AC9" s="499"/>
      <c r="AD9" s="499"/>
      <c r="AE9" s="499"/>
      <c r="AF9" s="499"/>
      <c r="AG9" s="499"/>
      <c r="AH9" s="499"/>
      <c r="AI9" s="616"/>
      <c r="AJ9" s="616"/>
      <c r="AK9" s="616"/>
      <c r="AL9" s="616"/>
      <c r="AM9" s="616"/>
      <c r="AN9" s="616"/>
    </row>
    <row r="10" spans="1:40" ht="10.050000000000001" customHeight="1">
      <c r="A10" s="275"/>
      <c r="B10" s="275"/>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5"/>
      <c r="AJ10" s="275"/>
      <c r="AK10" s="275"/>
      <c r="AL10" s="275"/>
      <c r="AM10" s="275"/>
      <c r="AN10" s="275"/>
    </row>
    <row r="11" spans="1:40" ht="17.25" customHeight="1">
      <c r="A11" s="275"/>
      <c r="B11" s="308" t="s">
        <v>3</v>
      </c>
      <c r="C11" s="274"/>
      <c r="D11" s="274"/>
      <c r="E11" s="274"/>
      <c r="F11" s="274"/>
      <c r="G11" s="274"/>
      <c r="H11" s="274"/>
      <c r="I11" s="274"/>
      <c r="J11" s="274"/>
      <c r="K11" s="274"/>
      <c r="L11" s="274"/>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5"/>
      <c r="AJ11" s="275"/>
      <c r="AK11" s="275"/>
      <c r="AL11" s="275"/>
      <c r="AM11" s="275"/>
      <c r="AN11" s="275"/>
    </row>
    <row r="12" spans="1:40" s="309" customFormat="1" ht="30" customHeight="1">
      <c r="A12" s="280"/>
      <c r="B12" s="280"/>
      <c r="C12" s="531">
        <v>1</v>
      </c>
      <c r="D12" s="531"/>
      <c r="E12" s="499" t="s">
        <v>139</v>
      </c>
      <c r="F12" s="499"/>
      <c r="G12" s="499"/>
      <c r="H12" s="499"/>
      <c r="I12" s="499"/>
      <c r="J12" s="499"/>
      <c r="K12" s="499"/>
      <c r="L12" s="499"/>
      <c r="M12" s="499"/>
      <c r="N12" s="499"/>
      <c r="O12" s="499"/>
      <c r="P12" s="499"/>
      <c r="Q12" s="499"/>
      <c r="R12" s="499"/>
      <c r="S12" s="499"/>
      <c r="T12" s="499"/>
      <c r="U12" s="499"/>
      <c r="V12" s="499"/>
      <c r="W12" s="499"/>
      <c r="X12" s="499"/>
      <c r="Y12" s="499"/>
      <c r="Z12" s="499"/>
      <c r="AA12" s="499"/>
      <c r="AB12" s="499"/>
      <c r="AC12" s="499"/>
      <c r="AD12" s="499"/>
      <c r="AE12" s="499"/>
      <c r="AF12" s="499"/>
      <c r="AG12" s="499"/>
      <c r="AH12" s="499"/>
      <c r="AI12" s="616"/>
      <c r="AJ12" s="616"/>
      <c r="AK12" s="616"/>
      <c r="AL12" s="616"/>
      <c r="AM12" s="616"/>
      <c r="AN12" s="616"/>
    </row>
    <row r="13" spans="1:40" ht="10.050000000000001" customHeight="1">
      <c r="A13" s="275"/>
      <c r="B13" s="275"/>
      <c r="C13" s="274"/>
      <c r="D13" s="274"/>
      <c r="E13" s="274"/>
      <c r="F13" s="274"/>
      <c r="G13" s="274"/>
      <c r="H13" s="274"/>
      <c r="I13" s="274"/>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5"/>
      <c r="AJ13" s="275"/>
      <c r="AK13" s="275"/>
      <c r="AL13" s="275"/>
      <c r="AM13" s="275"/>
      <c r="AN13" s="275"/>
    </row>
    <row r="14" spans="1:40" ht="18" customHeight="1">
      <c r="A14" s="275"/>
      <c r="B14" s="308" t="s">
        <v>4</v>
      </c>
      <c r="C14" s="274"/>
      <c r="D14" s="274"/>
      <c r="E14" s="310"/>
      <c r="F14" s="310"/>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274"/>
      <c r="AJ14" s="274"/>
      <c r="AK14" s="274"/>
      <c r="AL14" s="274"/>
      <c r="AM14" s="274"/>
      <c r="AN14" s="274"/>
    </row>
    <row r="15" spans="1:40" s="261" customFormat="1" ht="30" customHeight="1">
      <c r="C15" s="531">
        <v>1</v>
      </c>
      <c r="D15" s="531"/>
      <c r="E15" s="499" t="s">
        <v>140</v>
      </c>
      <c r="F15" s="499"/>
      <c r="G15" s="499"/>
      <c r="H15" s="499"/>
      <c r="I15" s="499"/>
      <c r="J15" s="499"/>
      <c r="K15" s="499"/>
      <c r="L15" s="499"/>
      <c r="M15" s="499"/>
      <c r="N15" s="499"/>
      <c r="O15" s="499"/>
      <c r="P15" s="499"/>
      <c r="Q15" s="499"/>
      <c r="R15" s="499"/>
      <c r="S15" s="499"/>
      <c r="T15" s="499"/>
      <c r="U15" s="499"/>
      <c r="V15" s="499"/>
      <c r="W15" s="499"/>
      <c r="X15" s="499"/>
      <c r="Y15" s="499"/>
      <c r="Z15" s="499"/>
      <c r="AA15" s="499"/>
      <c r="AB15" s="499"/>
      <c r="AC15" s="499"/>
      <c r="AD15" s="499"/>
      <c r="AE15" s="499"/>
      <c r="AF15" s="499"/>
      <c r="AG15" s="499"/>
      <c r="AH15" s="499"/>
      <c r="AI15" s="616"/>
      <c r="AJ15" s="616"/>
      <c r="AK15" s="616"/>
      <c r="AL15" s="616"/>
      <c r="AM15" s="616"/>
      <c r="AN15" s="616"/>
    </row>
    <row r="16" spans="1:40" s="261" customFormat="1" ht="45" customHeight="1">
      <c r="C16" s="531">
        <v>2</v>
      </c>
      <c r="D16" s="531"/>
      <c r="E16" s="499" t="s">
        <v>141</v>
      </c>
      <c r="F16" s="499"/>
      <c r="G16" s="499"/>
      <c r="H16" s="499"/>
      <c r="I16" s="499"/>
      <c r="J16" s="499"/>
      <c r="K16" s="499"/>
      <c r="L16" s="499"/>
      <c r="M16" s="499"/>
      <c r="N16" s="499"/>
      <c r="O16" s="499"/>
      <c r="P16" s="499"/>
      <c r="Q16" s="499"/>
      <c r="R16" s="499"/>
      <c r="S16" s="499"/>
      <c r="T16" s="499"/>
      <c r="U16" s="499"/>
      <c r="V16" s="499"/>
      <c r="W16" s="499"/>
      <c r="X16" s="499"/>
      <c r="Y16" s="499"/>
      <c r="Z16" s="499"/>
      <c r="AA16" s="499"/>
      <c r="AB16" s="499"/>
      <c r="AC16" s="499"/>
      <c r="AD16" s="499"/>
      <c r="AE16" s="499"/>
      <c r="AF16" s="499"/>
      <c r="AG16" s="499"/>
      <c r="AH16" s="499"/>
      <c r="AI16" s="616"/>
      <c r="AJ16" s="616"/>
      <c r="AK16" s="616"/>
      <c r="AL16" s="616"/>
      <c r="AM16" s="616"/>
      <c r="AN16" s="616"/>
    </row>
    <row r="17" spans="1:40" ht="10.050000000000001" customHeight="1">
      <c r="A17" s="275"/>
      <c r="B17" s="275"/>
      <c r="C17" s="274"/>
      <c r="D17" s="274"/>
      <c r="E17" s="306"/>
      <c r="F17" s="306"/>
      <c r="G17" s="306"/>
      <c r="H17" s="306"/>
      <c r="I17" s="306"/>
      <c r="J17" s="306"/>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306"/>
      <c r="AH17" s="306"/>
      <c r="AI17" s="274"/>
      <c r="AJ17" s="274"/>
      <c r="AK17" s="274"/>
      <c r="AL17" s="274"/>
      <c r="AM17" s="274"/>
      <c r="AN17" s="274"/>
    </row>
    <row r="18" spans="1:40" ht="18" customHeight="1">
      <c r="A18" s="275"/>
      <c r="B18" s="308" t="s">
        <v>6</v>
      </c>
      <c r="C18" s="274"/>
      <c r="D18" s="274"/>
      <c r="E18" s="306"/>
      <c r="F18" s="306"/>
      <c r="G18" s="306"/>
      <c r="H18" s="306"/>
      <c r="I18" s="306"/>
      <c r="J18" s="306"/>
      <c r="K18" s="306"/>
      <c r="L18" s="306"/>
      <c r="M18" s="306"/>
      <c r="N18" s="306"/>
      <c r="O18" s="306"/>
      <c r="P18" s="306"/>
      <c r="Q18" s="306"/>
      <c r="R18" s="306"/>
      <c r="S18" s="306"/>
      <c r="T18" s="306"/>
      <c r="U18" s="306"/>
      <c r="V18" s="306"/>
      <c r="W18" s="306"/>
      <c r="X18" s="306"/>
      <c r="Y18" s="306"/>
      <c r="Z18" s="306"/>
      <c r="AA18" s="306"/>
      <c r="AB18" s="306"/>
      <c r="AC18" s="306"/>
      <c r="AD18" s="306"/>
      <c r="AE18" s="306"/>
      <c r="AF18" s="306"/>
      <c r="AG18" s="306"/>
      <c r="AH18" s="306"/>
      <c r="AI18" s="274"/>
      <c r="AJ18" s="274"/>
      <c r="AK18" s="274"/>
      <c r="AL18" s="274"/>
      <c r="AM18" s="274"/>
      <c r="AN18" s="274"/>
    </row>
    <row r="19" spans="1:40" ht="30" customHeight="1">
      <c r="A19" s="275"/>
      <c r="B19" s="308"/>
      <c r="C19" s="531">
        <v>1</v>
      </c>
      <c r="D19" s="531"/>
      <c r="E19" s="499" t="s">
        <v>144</v>
      </c>
      <c r="F19" s="499"/>
      <c r="G19" s="499"/>
      <c r="H19" s="499"/>
      <c r="I19" s="499"/>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8"/>
      <c r="AJ19" s="498"/>
      <c r="AK19" s="498"/>
      <c r="AL19" s="498"/>
      <c r="AM19" s="498"/>
      <c r="AN19" s="498"/>
    </row>
    <row r="20" spans="1:40" ht="30" customHeight="1">
      <c r="A20" s="275"/>
      <c r="B20" s="275"/>
      <c r="C20" s="645">
        <v>2</v>
      </c>
      <c r="D20" s="646"/>
      <c r="E20" s="499" t="s">
        <v>142</v>
      </c>
      <c r="F20" s="499"/>
      <c r="G20" s="499"/>
      <c r="H20" s="499"/>
      <c r="I20" s="499"/>
      <c r="J20" s="499"/>
      <c r="K20" s="499"/>
      <c r="L20" s="499"/>
      <c r="M20" s="499"/>
      <c r="N20" s="499"/>
      <c r="O20" s="499"/>
      <c r="P20" s="499"/>
      <c r="Q20" s="499"/>
      <c r="R20" s="499"/>
      <c r="S20" s="499"/>
      <c r="T20" s="499"/>
      <c r="U20" s="499"/>
      <c r="V20" s="499"/>
      <c r="W20" s="499"/>
      <c r="X20" s="499"/>
      <c r="Y20" s="499"/>
      <c r="Z20" s="499"/>
      <c r="AA20" s="499"/>
      <c r="AB20" s="499"/>
      <c r="AC20" s="499"/>
      <c r="AD20" s="499"/>
      <c r="AE20" s="499"/>
      <c r="AF20" s="499"/>
      <c r="AG20" s="499"/>
      <c r="AH20" s="499"/>
      <c r="AI20" s="498"/>
      <c r="AJ20" s="498"/>
      <c r="AK20" s="498"/>
      <c r="AL20" s="498"/>
      <c r="AM20" s="498"/>
      <c r="AN20" s="498"/>
    </row>
    <row r="21" spans="1:40" ht="18" customHeight="1">
      <c r="A21" s="275"/>
      <c r="B21" s="275"/>
      <c r="C21" s="647"/>
      <c r="D21" s="648"/>
      <c r="E21" s="642" t="s">
        <v>143</v>
      </c>
      <c r="F21" s="643"/>
      <c r="G21" s="643"/>
      <c r="H21" s="643"/>
      <c r="I21" s="643"/>
      <c r="J21" s="643"/>
      <c r="K21" s="643"/>
      <c r="L21" s="643"/>
      <c r="M21" s="643"/>
      <c r="N21" s="643"/>
      <c r="O21" s="643"/>
      <c r="P21" s="643"/>
      <c r="Q21" s="643"/>
      <c r="R21" s="643"/>
      <c r="S21" s="643"/>
      <c r="T21" s="643"/>
      <c r="U21" s="643"/>
      <c r="V21" s="643"/>
      <c r="W21" s="643"/>
      <c r="X21" s="643"/>
      <c r="Y21" s="643"/>
      <c r="Z21" s="311"/>
      <c r="AA21" s="311"/>
      <c r="AB21" s="311"/>
      <c r="AC21" s="311"/>
      <c r="AD21" s="311"/>
      <c r="AE21" s="311"/>
      <c r="AF21" s="311"/>
      <c r="AG21" s="311"/>
      <c r="AH21" s="311"/>
      <c r="AI21" s="312"/>
      <c r="AJ21" s="312"/>
      <c r="AK21" s="312"/>
      <c r="AL21" s="312"/>
      <c r="AM21" s="312"/>
      <c r="AN21" s="313"/>
    </row>
    <row r="22" spans="1:40" ht="45" customHeight="1">
      <c r="A22" s="275"/>
      <c r="B22" s="275"/>
      <c r="C22" s="633"/>
      <c r="D22" s="635"/>
      <c r="E22" s="670"/>
      <c r="F22" s="671"/>
      <c r="G22" s="671"/>
      <c r="H22" s="671"/>
      <c r="I22" s="671"/>
      <c r="J22" s="671"/>
      <c r="K22" s="671"/>
      <c r="L22" s="671"/>
      <c r="M22" s="671"/>
      <c r="N22" s="671"/>
      <c r="O22" s="671"/>
      <c r="P22" s="671"/>
      <c r="Q22" s="671"/>
      <c r="R22" s="671"/>
      <c r="S22" s="671"/>
      <c r="T22" s="671"/>
      <c r="U22" s="671"/>
      <c r="V22" s="671"/>
      <c r="W22" s="671"/>
      <c r="X22" s="671"/>
      <c r="Y22" s="671"/>
      <c r="Z22" s="671"/>
      <c r="AA22" s="671"/>
      <c r="AB22" s="671"/>
      <c r="AC22" s="671"/>
      <c r="AD22" s="671"/>
      <c r="AE22" s="671"/>
      <c r="AF22" s="671"/>
      <c r="AG22" s="671"/>
      <c r="AH22" s="671"/>
      <c r="AI22" s="671"/>
      <c r="AJ22" s="671"/>
      <c r="AK22" s="671"/>
      <c r="AL22" s="671"/>
      <c r="AM22" s="671"/>
      <c r="AN22" s="672"/>
    </row>
    <row r="23" spans="1:40" ht="45" customHeight="1">
      <c r="A23" s="275"/>
      <c r="B23" s="275"/>
      <c r="C23" s="645">
        <v>3</v>
      </c>
      <c r="D23" s="646"/>
      <c r="E23" s="697" t="s">
        <v>145</v>
      </c>
      <c r="F23" s="624"/>
      <c r="G23" s="624"/>
      <c r="H23" s="624"/>
      <c r="I23" s="624"/>
      <c r="J23" s="624"/>
      <c r="K23" s="624"/>
      <c r="L23" s="624"/>
      <c r="M23" s="624"/>
      <c r="N23" s="624"/>
      <c r="O23" s="624"/>
      <c r="P23" s="624"/>
      <c r="Q23" s="624"/>
      <c r="R23" s="624"/>
      <c r="S23" s="624"/>
      <c r="T23" s="624"/>
      <c r="U23" s="624"/>
      <c r="V23" s="624"/>
      <c r="W23" s="624"/>
      <c r="X23" s="624"/>
      <c r="Y23" s="624"/>
      <c r="Z23" s="624"/>
      <c r="AA23" s="624"/>
      <c r="AB23" s="624"/>
      <c r="AC23" s="624"/>
      <c r="AD23" s="624"/>
      <c r="AE23" s="624"/>
      <c r="AF23" s="624"/>
      <c r="AG23" s="624"/>
      <c r="AH23" s="625"/>
      <c r="AI23" s="498"/>
      <c r="AJ23" s="498"/>
      <c r="AK23" s="498"/>
      <c r="AL23" s="498"/>
      <c r="AM23" s="498"/>
      <c r="AN23" s="498"/>
    </row>
    <row r="24" spans="1:40" ht="45" customHeight="1">
      <c r="A24" s="275"/>
      <c r="B24" s="275"/>
      <c r="C24" s="645">
        <v>4</v>
      </c>
      <c r="D24" s="646"/>
      <c r="E24" s="642" t="s">
        <v>146</v>
      </c>
      <c r="F24" s="643"/>
      <c r="G24" s="643"/>
      <c r="H24" s="643"/>
      <c r="I24" s="643"/>
      <c r="J24" s="643"/>
      <c r="K24" s="643"/>
      <c r="L24" s="643"/>
      <c r="M24" s="643"/>
      <c r="N24" s="643"/>
      <c r="O24" s="643"/>
      <c r="P24" s="643"/>
      <c r="Q24" s="643"/>
      <c r="R24" s="643"/>
      <c r="S24" s="643"/>
      <c r="T24" s="643"/>
      <c r="U24" s="643"/>
      <c r="V24" s="643"/>
      <c r="W24" s="643"/>
      <c r="X24" s="643"/>
      <c r="Y24" s="643"/>
      <c r="Z24" s="643"/>
      <c r="AA24" s="643"/>
      <c r="AB24" s="643"/>
      <c r="AC24" s="643"/>
      <c r="AD24" s="643"/>
      <c r="AE24" s="643"/>
      <c r="AF24" s="643"/>
      <c r="AG24" s="643"/>
      <c r="AH24" s="644"/>
      <c r="AI24" s="498"/>
      <c r="AJ24" s="498"/>
      <c r="AK24" s="498"/>
      <c r="AL24" s="498"/>
      <c r="AM24" s="498"/>
      <c r="AN24" s="498"/>
    </row>
    <row r="25" spans="1:40" ht="30" customHeight="1">
      <c r="A25" s="275"/>
      <c r="B25" s="275"/>
      <c r="C25" s="645">
        <v>5</v>
      </c>
      <c r="D25" s="646"/>
      <c r="E25" s="642" t="s">
        <v>147</v>
      </c>
      <c r="F25" s="643"/>
      <c r="G25" s="643"/>
      <c r="H25" s="643"/>
      <c r="I25" s="643"/>
      <c r="J25" s="643"/>
      <c r="K25" s="643"/>
      <c r="L25" s="643"/>
      <c r="M25" s="643"/>
      <c r="N25" s="643"/>
      <c r="O25" s="643"/>
      <c r="P25" s="643"/>
      <c r="Q25" s="643"/>
      <c r="R25" s="643"/>
      <c r="S25" s="643"/>
      <c r="T25" s="643"/>
      <c r="U25" s="643"/>
      <c r="V25" s="643"/>
      <c r="W25" s="643"/>
      <c r="X25" s="643"/>
      <c r="Y25" s="643"/>
      <c r="Z25" s="643"/>
      <c r="AA25" s="643"/>
      <c r="AB25" s="643"/>
      <c r="AC25" s="643"/>
      <c r="AD25" s="643"/>
      <c r="AE25" s="643"/>
      <c r="AF25" s="643"/>
      <c r="AG25" s="643"/>
      <c r="AH25" s="644"/>
      <c r="AI25" s="498"/>
      <c r="AJ25" s="498"/>
      <c r="AK25" s="498"/>
      <c r="AL25" s="498"/>
      <c r="AM25" s="498"/>
      <c r="AN25" s="498"/>
    </row>
    <row r="26" spans="1:40" ht="45" customHeight="1">
      <c r="A26" s="275"/>
      <c r="B26" s="275"/>
      <c r="C26" s="645">
        <v>6</v>
      </c>
      <c r="D26" s="646"/>
      <c r="E26" s="673" t="s">
        <v>148</v>
      </c>
      <c r="F26" s="673"/>
      <c r="G26" s="673"/>
      <c r="H26" s="673"/>
      <c r="I26" s="673"/>
      <c r="J26" s="673"/>
      <c r="K26" s="673"/>
      <c r="L26" s="673"/>
      <c r="M26" s="673"/>
      <c r="N26" s="673"/>
      <c r="O26" s="673"/>
      <c r="P26" s="673"/>
      <c r="Q26" s="673"/>
      <c r="R26" s="673"/>
      <c r="S26" s="673"/>
      <c r="T26" s="673"/>
      <c r="U26" s="673"/>
      <c r="V26" s="673"/>
      <c r="W26" s="673"/>
      <c r="X26" s="673"/>
      <c r="Y26" s="673"/>
      <c r="Z26" s="673"/>
      <c r="AA26" s="673"/>
      <c r="AB26" s="673"/>
      <c r="AC26" s="673"/>
      <c r="AD26" s="673"/>
      <c r="AE26" s="673"/>
      <c r="AF26" s="673"/>
      <c r="AG26" s="673"/>
      <c r="AH26" s="673"/>
      <c r="AI26" s="498"/>
      <c r="AJ26" s="498"/>
      <c r="AK26" s="498"/>
      <c r="AL26" s="498"/>
      <c r="AM26" s="498"/>
      <c r="AN26" s="498"/>
    </row>
    <row r="27" spans="1:40" ht="18" customHeight="1">
      <c r="C27" s="686">
        <v>7</v>
      </c>
      <c r="D27" s="686"/>
      <c r="E27" s="471" t="s">
        <v>387</v>
      </c>
      <c r="F27" s="705"/>
      <c r="G27" s="705"/>
      <c r="H27" s="705"/>
      <c r="I27" s="705"/>
      <c r="J27" s="705"/>
      <c r="K27" s="705"/>
      <c r="L27" s="705"/>
      <c r="M27" s="705"/>
      <c r="N27" s="705"/>
      <c r="O27" s="705"/>
      <c r="P27" s="705"/>
      <c r="Q27" s="705"/>
      <c r="R27" s="705"/>
      <c r="S27" s="705"/>
      <c r="T27" s="705"/>
      <c r="U27" s="705"/>
      <c r="V27" s="705"/>
      <c r="W27" s="705"/>
      <c r="X27" s="705"/>
      <c r="Y27" s="705"/>
      <c r="Z27" s="705"/>
      <c r="AA27" s="705"/>
      <c r="AB27" s="705"/>
      <c r="AC27" s="705"/>
      <c r="AD27" s="705"/>
      <c r="AE27" s="705"/>
      <c r="AF27" s="705"/>
      <c r="AG27" s="705"/>
      <c r="AH27" s="705"/>
      <c r="AI27" s="705"/>
      <c r="AJ27" s="705"/>
      <c r="AK27" s="705"/>
      <c r="AL27" s="705"/>
      <c r="AM27" s="705"/>
      <c r="AN27" s="706"/>
    </row>
    <row r="28" spans="1:40" ht="18" customHeight="1">
      <c r="C28" s="686"/>
      <c r="D28" s="686"/>
      <c r="E28" s="471" t="s">
        <v>76</v>
      </c>
      <c r="F28" s="705"/>
      <c r="G28" s="705"/>
      <c r="H28" s="705"/>
      <c r="I28" s="705"/>
      <c r="J28" s="705"/>
      <c r="K28" s="705"/>
      <c r="L28" s="705"/>
      <c r="M28" s="705"/>
      <c r="N28" s="705"/>
      <c r="O28" s="705"/>
      <c r="P28" s="705"/>
      <c r="Q28" s="705"/>
      <c r="R28" s="705"/>
      <c r="S28" s="705"/>
      <c r="T28" s="705"/>
      <c r="U28" s="705"/>
      <c r="V28" s="705"/>
      <c r="W28" s="705"/>
      <c r="X28" s="705"/>
      <c r="Y28" s="705"/>
      <c r="Z28" s="705"/>
      <c r="AA28" s="705"/>
      <c r="AB28" s="705"/>
      <c r="AC28" s="705"/>
      <c r="AD28" s="705"/>
      <c r="AE28" s="705"/>
      <c r="AF28" s="705"/>
      <c r="AG28" s="705"/>
      <c r="AH28" s="705"/>
      <c r="AI28" s="705"/>
      <c r="AJ28" s="705"/>
      <c r="AK28" s="705"/>
      <c r="AL28" s="705"/>
      <c r="AM28" s="705"/>
      <c r="AN28" s="706"/>
    </row>
    <row r="29" spans="1:40" ht="45" customHeight="1">
      <c r="C29" s="686"/>
      <c r="D29" s="686"/>
      <c r="E29" s="670"/>
      <c r="F29" s="671"/>
      <c r="G29" s="671"/>
      <c r="H29" s="671"/>
      <c r="I29" s="671"/>
      <c r="J29" s="671"/>
      <c r="K29" s="671"/>
      <c r="L29" s="671"/>
      <c r="M29" s="671"/>
      <c r="N29" s="671"/>
      <c r="O29" s="671"/>
      <c r="P29" s="671"/>
      <c r="Q29" s="671"/>
      <c r="R29" s="671"/>
      <c r="S29" s="671"/>
      <c r="T29" s="671"/>
      <c r="U29" s="671"/>
      <c r="V29" s="671"/>
      <c r="W29" s="671"/>
      <c r="X29" s="671"/>
      <c r="Y29" s="671"/>
      <c r="Z29" s="671"/>
      <c r="AA29" s="671"/>
      <c r="AB29" s="671"/>
      <c r="AC29" s="671"/>
      <c r="AD29" s="671"/>
      <c r="AE29" s="671"/>
      <c r="AF29" s="671"/>
      <c r="AG29" s="671"/>
      <c r="AH29" s="671"/>
      <c r="AI29" s="671"/>
      <c r="AJ29" s="671"/>
      <c r="AK29" s="671"/>
      <c r="AL29" s="671"/>
      <c r="AM29" s="671"/>
      <c r="AN29" s="672"/>
    </row>
    <row r="30" spans="1:40" ht="10.050000000000001" customHeight="1">
      <c r="A30" s="275"/>
      <c r="B30" s="275"/>
      <c r="C30" s="274"/>
      <c r="D30" s="274"/>
      <c r="E30" s="306"/>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274"/>
      <c r="AJ30" s="274"/>
      <c r="AK30" s="274"/>
      <c r="AL30" s="274"/>
      <c r="AM30" s="274"/>
      <c r="AN30" s="274"/>
    </row>
    <row r="31" spans="1:40" ht="18" customHeight="1">
      <c r="A31" s="275"/>
      <c r="B31" s="308" t="s">
        <v>7</v>
      </c>
      <c r="C31" s="274"/>
      <c r="D31" s="274"/>
      <c r="E31" s="306"/>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274"/>
      <c r="AJ31" s="274"/>
      <c r="AK31" s="274"/>
      <c r="AL31" s="274"/>
      <c r="AM31" s="274"/>
      <c r="AN31" s="274"/>
    </row>
    <row r="32" spans="1:40" ht="30" customHeight="1">
      <c r="A32" s="275"/>
      <c r="B32" s="275"/>
      <c r="C32" s="686">
        <v>1</v>
      </c>
      <c r="D32" s="686"/>
      <c r="E32" s="673" t="s">
        <v>149</v>
      </c>
      <c r="F32" s="673"/>
      <c r="G32" s="673"/>
      <c r="H32" s="673"/>
      <c r="I32" s="673"/>
      <c r="J32" s="673"/>
      <c r="K32" s="673"/>
      <c r="L32" s="673"/>
      <c r="M32" s="673"/>
      <c r="N32" s="673"/>
      <c r="O32" s="673"/>
      <c r="P32" s="673"/>
      <c r="Q32" s="673"/>
      <c r="R32" s="673"/>
      <c r="S32" s="673"/>
      <c r="T32" s="673"/>
      <c r="U32" s="673"/>
      <c r="V32" s="673"/>
      <c r="W32" s="673"/>
      <c r="X32" s="673"/>
      <c r="Y32" s="673"/>
      <c r="Z32" s="673"/>
      <c r="AA32" s="673"/>
      <c r="AB32" s="673"/>
      <c r="AC32" s="673"/>
      <c r="AD32" s="673"/>
      <c r="AE32" s="673"/>
      <c r="AF32" s="673"/>
      <c r="AG32" s="673"/>
      <c r="AH32" s="673"/>
      <c r="AI32" s="498"/>
      <c r="AJ32" s="498"/>
      <c r="AK32" s="498"/>
      <c r="AL32" s="498"/>
      <c r="AM32" s="498"/>
      <c r="AN32" s="498"/>
    </row>
    <row r="33" spans="1:40" s="314" customFormat="1" ht="39.450000000000003" customHeight="1">
      <c r="A33" s="275"/>
      <c r="B33" s="275"/>
      <c r="C33" s="686">
        <v>2</v>
      </c>
      <c r="D33" s="686"/>
      <c r="E33" s="499" t="s">
        <v>726</v>
      </c>
      <c r="F33" s="499"/>
      <c r="G33" s="499"/>
      <c r="H33" s="499"/>
      <c r="I33" s="499"/>
      <c r="J33" s="499"/>
      <c r="K33" s="499"/>
      <c r="L33" s="499"/>
      <c r="M33" s="499"/>
      <c r="N33" s="499"/>
      <c r="O33" s="499"/>
      <c r="P33" s="499"/>
      <c r="Q33" s="499"/>
      <c r="R33" s="499"/>
      <c r="S33" s="499"/>
      <c r="T33" s="499"/>
      <c r="U33" s="499"/>
      <c r="V33" s="499"/>
      <c r="W33" s="499"/>
      <c r="X33" s="499"/>
      <c r="Y33" s="499"/>
      <c r="Z33" s="499"/>
      <c r="AA33" s="499"/>
      <c r="AB33" s="499"/>
      <c r="AC33" s="499"/>
      <c r="AD33" s="499"/>
      <c r="AE33" s="499"/>
      <c r="AF33" s="499"/>
      <c r="AG33" s="499"/>
      <c r="AH33" s="499"/>
      <c r="AI33" s="616"/>
      <c r="AJ33" s="616"/>
      <c r="AK33" s="616"/>
      <c r="AL33" s="616"/>
      <c r="AM33" s="616"/>
      <c r="AN33" s="616"/>
    </row>
    <row r="34" spans="1:40" ht="10.050000000000001" customHeight="1">
      <c r="A34" s="275"/>
      <c r="B34" s="275"/>
      <c r="C34" s="274"/>
      <c r="D34" s="274"/>
      <c r="E34" s="554"/>
      <c r="F34" s="554"/>
      <c r="G34" s="554"/>
      <c r="H34" s="554"/>
      <c r="I34" s="554"/>
      <c r="J34" s="554"/>
      <c r="K34" s="554"/>
      <c r="L34" s="554"/>
      <c r="M34" s="554"/>
      <c r="N34" s="554"/>
      <c r="O34" s="554"/>
      <c r="P34" s="554"/>
      <c r="Q34" s="554"/>
      <c r="R34" s="554"/>
      <c r="S34" s="554"/>
      <c r="T34" s="554"/>
      <c r="U34" s="554"/>
      <c r="V34" s="554"/>
      <c r="W34" s="554"/>
      <c r="X34" s="554"/>
      <c r="Y34" s="554"/>
      <c r="Z34" s="554"/>
      <c r="AA34" s="554"/>
      <c r="AB34" s="554"/>
      <c r="AC34" s="554"/>
      <c r="AD34" s="554"/>
      <c r="AE34" s="554"/>
      <c r="AF34" s="554"/>
      <c r="AG34" s="554"/>
      <c r="AH34" s="554"/>
      <c r="AI34" s="315"/>
      <c r="AJ34" s="315"/>
      <c r="AK34" s="315"/>
      <c r="AL34" s="315"/>
      <c r="AM34" s="315"/>
      <c r="AN34" s="315"/>
    </row>
    <row r="35" spans="1:40" ht="18" customHeight="1">
      <c r="A35" s="275"/>
      <c r="B35" s="308" t="s">
        <v>8</v>
      </c>
      <c r="C35" s="274"/>
      <c r="D35" s="274"/>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275"/>
      <c r="AJ35" s="275"/>
      <c r="AK35" s="275"/>
      <c r="AL35" s="275"/>
      <c r="AM35" s="275"/>
      <c r="AN35" s="275"/>
    </row>
    <row r="36" spans="1:40" s="261" customFormat="1" ht="30" customHeight="1">
      <c r="C36" s="531">
        <v>1</v>
      </c>
      <c r="D36" s="531"/>
      <c r="E36" s="499" t="s">
        <v>745</v>
      </c>
      <c r="F36" s="499"/>
      <c r="G36" s="499"/>
      <c r="H36" s="499"/>
      <c r="I36" s="499"/>
      <c r="J36" s="499"/>
      <c r="K36" s="499"/>
      <c r="L36" s="499"/>
      <c r="M36" s="499"/>
      <c r="N36" s="499"/>
      <c r="O36" s="499"/>
      <c r="P36" s="499"/>
      <c r="Q36" s="499"/>
      <c r="R36" s="499"/>
      <c r="S36" s="499"/>
      <c r="T36" s="499"/>
      <c r="U36" s="499"/>
      <c r="V36" s="499"/>
      <c r="W36" s="499"/>
      <c r="X36" s="499"/>
      <c r="Y36" s="499"/>
      <c r="Z36" s="499"/>
      <c r="AA36" s="499"/>
      <c r="AB36" s="499"/>
      <c r="AC36" s="499"/>
      <c r="AD36" s="499"/>
      <c r="AE36" s="499"/>
      <c r="AF36" s="499"/>
      <c r="AG36" s="499"/>
      <c r="AH36" s="499"/>
      <c r="AI36" s="498"/>
      <c r="AJ36" s="498"/>
      <c r="AK36" s="498"/>
      <c r="AL36" s="498"/>
      <c r="AM36" s="498"/>
      <c r="AN36" s="498"/>
    </row>
    <row r="37" spans="1:40" s="309" customFormat="1" ht="30" customHeight="1">
      <c r="A37" s="280"/>
      <c r="B37" s="280"/>
      <c r="C37" s="533">
        <v>2</v>
      </c>
      <c r="D37" s="534"/>
      <c r="E37" s="481" t="s">
        <v>150</v>
      </c>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3"/>
      <c r="AI37" s="616"/>
      <c r="AJ37" s="616"/>
      <c r="AK37" s="616"/>
      <c r="AL37" s="616"/>
      <c r="AM37" s="616"/>
      <c r="AN37" s="616"/>
    </row>
    <row r="38" spans="1:40" s="261" customFormat="1" ht="46.5" customHeight="1">
      <c r="A38" s="280"/>
      <c r="B38" s="280"/>
      <c r="C38" s="531">
        <v>3</v>
      </c>
      <c r="D38" s="531"/>
      <c r="E38" s="499" t="s">
        <v>152</v>
      </c>
      <c r="F38" s="499"/>
      <c r="G38" s="499"/>
      <c r="H38" s="499"/>
      <c r="I38" s="499"/>
      <c r="J38" s="499"/>
      <c r="K38" s="499"/>
      <c r="L38" s="499"/>
      <c r="M38" s="499"/>
      <c r="N38" s="499"/>
      <c r="O38" s="499"/>
      <c r="P38" s="499"/>
      <c r="Q38" s="499"/>
      <c r="R38" s="499"/>
      <c r="S38" s="499"/>
      <c r="T38" s="499"/>
      <c r="U38" s="499"/>
      <c r="V38" s="499"/>
      <c r="W38" s="499"/>
      <c r="X38" s="499"/>
      <c r="Y38" s="499"/>
      <c r="Z38" s="499"/>
      <c r="AA38" s="499"/>
      <c r="AB38" s="499"/>
      <c r="AC38" s="499"/>
      <c r="AD38" s="499"/>
      <c r="AE38" s="499"/>
      <c r="AF38" s="499"/>
      <c r="AG38" s="499"/>
      <c r="AH38" s="499"/>
      <c r="AI38" s="498"/>
      <c r="AJ38" s="498"/>
      <c r="AK38" s="498"/>
      <c r="AL38" s="498"/>
      <c r="AM38" s="498"/>
      <c r="AN38" s="498"/>
    </row>
    <row r="39" spans="1:40" s="261" customFormat="1" ht="30" customHeight="1">
      <c r="A39" s="280"/>
      <c r="B39" s="280"/>
      <c r="C39" s="531">
        <v>4</v>
      </c>
      <c r="D39" s="531"/>
      <c r="E39" s="499" t="s">
        <v>153</v>
      </c>
      <c r="F39" s="499"/>
      <c r="G39" s="499"/>
      <c r="H39" s="499"/>
      <c r="I39" s="499"/>
      <c r="J39" s="499"/>
      <c r="K39" s="499"/>
      <c r="L39" s="499"/>
      <c r="M39" s="499"/>
      <c r="N39" s="499"/>
      <c r="O39" s="499"/>
      <c r="P39" s="499"/>
      <c r="Q39" s="499"/>
      <c r="R39" s="499"/>
      <c r="S39" s="499"/>
      <c r="T39" s="499"/>
      <c r="U39" s="499"/>
      <c r="V39" s="499"/>
      <c r="W39" s="499"/>
      <c r="X39" s="499"/>
      <c r="Y39" s="499"/>
      <c r="Z39" s="499"/>
      <c r="AA39" s="499"/>
      <c r="AB39" s="499"/>
      <c r="AC39" s="499"/>
      <c r="AD39" s="499"/>
      <c r="AE39" s="499"/>
      <c r="AF39" s="499"/>
      <c r="AG39" s="499"/>
      <c r="AH39" s="499"/>
      <c r="AI39" s="498"/>
      <c r="AJ39" s="498"/>
      <c r="AK39" s="498"/>
      <c r="AL39" s="498"/>
      <c r="AM39" s="498"/>
      <c r="AN39" s="498"/>
    </row>
    <row r="40" spans="1:40" s="261" customFormat="1" ht="30" customHeight="1">
      <c r="C40" s="531">
        <v>5</v>
      </c>
      <c r="D40" s="531"/>
      <c r="E40" s="499" t="s">
        <v>151</v>
      </c>
      <c r="F40" s="499"/>
      <c r="G40" s="499"/>
      <c r="H40" s="499"/>
      <c r="I40" s="499"/>
      <c r="J40" s="499"/>
      <c r="K40" s="499"/>
      <c r="L40" s="499"/>
      <c r="M40" s="499"/>
      <c r="N40" s="499"/>
      <c r="O40" s="499"/>
      <c r="P40" s="499"/>
      <c r="Q40" s="499"/>
      <c r="R40" s="499"/>
      <c r="S40" s="499"/>
      <c r="T40" s="499"/>
      <c r="U40" s="499"/>
      <c r="V40" s="499"/>
      <c r="W40" s="499"/>
      <c r="X40" s="499"/>
      <c r="Y40" s="499"/>
      <c r="Z40" s="499"/>
      <c r="AA40" s="499"/>
      <c r="AB40" s="499"/>
      <c r="AC40" s="499"/>
      <c r="AD40" s="499"/>
      <c r="AE40" s="499"/>
      <c r="AF40" s="499"/>
      <c r="AG40" s="499"/>
      <c r="AH40" s="499"/>
      <c r="AI40" s="616"/>
      <c r="AJ40" s="616"/>
      <c r="AK40" s="616"/>
      <c r="AL40" s="616"/>
      <c r="AM40" s="616"/>
      <c r="AN40" s="616"/>
    </row>
    <row r="41" spans="1:40" ht="10.050000000000001" customHeight="1">
      <c r="A41" s="275"/>
      <c r="B41" s="275"/>
      <c r="C41" s="274"/>
      <c r="D41" s="274"/>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274"/>
      <c r="AJ41" s="274"/>
      <c r="AK41" s="274"/>
      <c r="AL41" s="274"/>
      <c r="AM41" s="274"/>
      <c r="AN41" s="274"/>
    </row>
    <row r="42" spans="1:40" ht="18" customHeight="1">
      <c r="A42" s="275"/>
      <c r="B42" s="308" t="s">
        <v>22</v>
      </c>
      <c r="C42" s="274"/>
      <c r="D42" s="274"/>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274"/>
      <c r="AJ42" s="274"/>
      <c r="AK42" s="274"/>
      <c r="AL42" s="274"/>
      <c r="AM42" s="274"/>
      <c r="AN42" s="274"/>
    </row>
    <row r="43" spans="1:40" s="309" customFormat="1" ht="45" customHeight="1">
      <c r="A43" s="280"/>
      <c r="B43" s="280"/>
      <c r="C43" s="531">
        <v>1</v>
      </c>
      <c r="D43" s="531"/>
      <c r="E43" s="499" t="s">
        <v>154</v>
      </c>
      <c r="F43" s="499"/>
      <c r="G43" s="499"/>
      <c r="H43" s="499"/>
      <c r="I43" s="499"/>
      <c r="J43" s="499"/>
      <c r="K43" s="499"/>
      <c r="L43" s="499"/>
      <c r="M43" s="499"/>
      <c r="N43" s="499"/>
      <c r="O43" s="499"/>
      <c r="P43" s="499"/>
      <c r="Q43" s="499"/>
      <c r="R43" s="499"/>
      <c r="S43" s="499"/>
      <c r="T43" s="499"/>
      <c r="U43" s="499"/>
      <c r="V43" s="499"/>
      <c r="W43" s="499"/>
      <c r="X43" s="499"/>
      <c r="Y43" s="499"/>
      <c r="Z43" s="499"/>
      <c r="AA43" s="499"/>
      <c r="AB43" s="499"/>
      <c r="AC43" s="499"/>
      <c r="AD43" s="499"/>
      <c r="AE43" s="499"/>
      <c r="AF43" s="499"/>
      <c r="AG43" s="499"/>
      <c r="AH43" s="499"/>
      <c r="AI43" s="616"/>
      <c r="AJ43" s="616"/>
      <c r="AK43" s="616"/>
      <c r="AL43" s="616"/>
      <c r="AM43" s="616"/>
      <c r="AN43" s="616"/>
    </row>
    <row r="44" spans="1:40" ht="10.050000000000001" customHeight="1">
      <c r="A44" s="275"/>
      <c r="B44" s="275"/>
      <c r="C44" s="274"/>
      <c r="D44" s="274"/>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274"/>
      <c r="AJ44" s="274"/>
      <c r="AK44" s="274"/>
      <c r="AL44" s="274"/>
      <c r="AM44" s="274"/>
      <c r="AN44" s="274"/>
    </row>
    <row r="45" spans="1:40" ht="18" customHeight="1">
      <c r="A45" s="275"/>
      <c r="B45" s="308" t="s">
        <v>180</v>
      </c>
      <c r="C45" s="274"/>
      <c r="D45" s="274"/>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274"/>
      <c r="AJ45" s="274"/>
      <c r="AK45" s="274"/>
      <c r="AL45" s="274"/>
      <c r="AM45" s="274"/>
      <c r="AN45" s="274"/>
    </row>
    <row r="46" spans="1:40" ht="45" customHeight="1">
      <c r="A46" s="275"/>
      <c r="B46" s="275"/>
      <c r="C46" s="645">
        <v>1</v>
      </c>
      <c r="D46" s="646"/>
      <c r="E46" s="642" t="s">
        <v>155</v>
      </c>
      <c r="F46" s="643"/>
      <c r="G46" s="643"/>
      <c r="H46" s="643"/>
      <c r="I46" s="643"/>
      <c r="J46" s="643"/>
      <c r="K46" s="643"/>
      <c r="L46" s="643"/>
      <c r="M46" s="643"/>
      <c r="N46" s="643"/>
      <c r="O46" s="643"/>
      <c r="P46" s="643"/>
      <c r="Q46" s="643"/>
      <c r="R46" s="643"/>
      <c r="S46" s="643"/>
      <c r="T46" s="643"/>
      <c r="U46" s="643"/>
      <c r="V46" s="643"/>
      <c r="W46" s="643"/>
      <c r="X46" s="643"/>
      <c r="Y46" s="643"/>
      <c r="Z46" s="643"/>
      <c r="AA46" s="643"/>
      <c r="AB46" s="643"/>
      <c r="AC46" s="643"/>
      <c r="AD46" s="643"/>
      <c r="AE46" s="643"/>
      <c r="AF46" s="643"/>
      <c r="AG46" s="643"/>
      <c r="AH46" s="644"/>
      <c r="AI46" s="498"/>
      <c r="AJ46" s="498"/>
      <c r="AK46" s="498"/>
      <c r="AL46" s="498"/>
      <c r="AM46" s="498"/>
      <c r="AN46" s="498"/>
    </row>
    <row r="47" spans="1:40" ht="30" customHeight="1">
      <c r="A47" s="275"/>
      <c r="B47" s="275"/>
      <c r="C47" s="645">
        <v>2</v>
      </c>
      <c r="D47" s="646"/>
      <c r="E47" s="642" t="s">
        <v>156</v>
      </c>
      <c r="F47" s="643"/>
      <c r="G47" s="643"/>
      <c r="H47" s="643"/>
      <c r="I47" s="643"/>
      <c r="J47" s="643"/>
      <c r="K47" s="643"/>
      <c r="L47" s="643"/>
      <c r="M47" s="643"/>
      <c r="N47" s="643"/>
      <c r="O47" s="643"/>
      <c r="P47" s="643"/>
      <c r="Q47" s="643"/>
      <c r="R47" s="643"/>
      <c r="S47" s="643"/>
      <c r="T47" s="643"/>
      <c r="U47" s="643"/>
      <c r="V47" s="643"/>
      <c r="W47" s="643"/>
      <c r="X47" s="643"/>
      <c r="Y47" s="643"/>
      <c r="Z47" s="643"/>
      <c r="AA47" s="643"/>
      <c r="AB47" s="643"/>
      <c r="AC47" s="643"/>
      <c r="AD47" s="643"/>
      <c r="AE47" s="643"/>
      <c r="AF47" s="643"/>
      <c r="AG47" s="643"/>
      <c r="AH47" s="644"/>
      <c r="AI47" s="498"/>
      <c r="AJ47" s="498"/>
      <c r="AK47" s="498"/>
      <c r="AL47" s="498"/>
      <c r="AM47" s="498"/>
      <c r="AN47" s="498"/>
    </row>
    <row r="48" spans="1:40" ht="30" customHeight="1">
      <c r="C48" s="645">
        <v>3</v>
      </c>
      <c r="D48" s="646"/>
      <c r="E48" s="471" t="s">
        <v>157</v>
      </c>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498"/>
      <c r="AJ48" s="498"/>
      <c r="AK48" s="498"/>
      <c r="AL48" s="498"/>
      <c r="AM48" s="498"/>
      <c r="AN48" s="498"/>
    </row>
    <row r="49" spans="1:40" ht="18" customHeight="1">
      <c r="C49" s="647"/>
      <c r="D49" s="594"/>
      <c r="E49" s="642" t="s">
        <v>158</v>
      </c>
      <c r="F49" s="643"/>
      <c r="G49" s="643"/>
      <c r="H49" s="643"/>
      <c r="I49" s="643"/>
      <c r="J49" s="643"/>
      <c r="K49" s="643"/>
      <c r="L49" s="643"/>
      <c r="M49" s="643"/>
      <c r="N49" s="643"/>
      <c r="O49" s="643"/>
      <c r="P49" s="643"/>
      <c r="Q49" s="643"/>
      <c r="R49" s="643"/>
      <c r="S49" s="643"/>
      <c r="T49" s="643"/>
      <c r="U49" s="643"/>
      <c r="V49" s="643"/>
      <c r="W49" s="643"/>
      <c r="X49" s="643"/>
      <c r="Y49" s="643"/>
      <c r="Z49" s="643"/>
      <c r="AA49" s="643"/>
      <c r="AB49" s="643"/>
      <c r="AC49" s="643"/>
      <c r="AD49" s="643"/>
      <c r="AE49" s="643"/>
      <c r="AF49" s="643"/>
      <c r="AG49" s="643"/>
      <c r="AH49" s="311"/>
      <c r="AI49" s="312"/>
      <c r="AJ49" s="312"/>
      <c r="AK49" s="312"/>
      <c r="AL49" s="312"/>
      <c r="AM49" s="312"/>
      <c r="AN49" s="313"/>
    </row>
    <row r="50" spans="1:40" ht="45" customHeight="1">
      <c r="C50" s="633"/>
      <c r="D50" s="634"/>
      <c r="E50" s="703"/>
      <c r="F50" s="622"/>
      <c r="G50" s="622"/>
      <c r="H50" s="622"/>
      <c r="I50" s="622"/>
      <c r="J50" s="622"/>
      <c r="K50" s="622"/>
      <c r="L50" s="622"/>
      <c r="M50" s="622"/>
      <c r="N50" s="622"/>
      <c r="O50" s="622"/>
      <c r="P50" s="622"/>
      <c r="Q50" s="622"/>
      <c r="R50" s="622"/>
      <c r="S50" s="622"/>
      <c r="T50" s="622"/>
      <c r="U50" s="622"/>
      <c r="V50" s="622"/>
      <c r="W50" s="622"/>
      <c r="X50" s="622"/>
      <c r="Y50" s="622"/>
      <c r="Z50" s="622"/>
      <c r="AA50" s="622"/>
      <c r="AB50" s="622"/>
      <c r="AC50" s="622"/>
      <c r="AD50" s="622"/>
      <c r="AE50" s="622"/>
      <c r="AF50" s="622"/>
      <c r="AG50" s="622"/>
      <c r="AH50" s="622"/>
      <c r="AI50" s="622"/>
      <c r="AJ50" s="622"/>
      <c r="AK50" s="622"/>
      <c r="AL50" s="622"/>
      <c r="AM50" s="622"/>
      <c r="AN50" s="704"/>
    </row>
    <row r="51" spans="1:40" ht="30" customHeight="1">
      <c r="A51" s="275"/>
      <c r="B51" s="275"/>
      <c r="C51" s="645">
        <v>4</v>
      </c>
      <c r="D51" s="646"/>
      <c r="E51" s="697" t="s">
        <v>159</v>
      </c>
      <c r="F51" s="624"/>
      <c r="G51" s="624"/>
      <c r="H51" s="624"/>
      <c r="I51" s="624"/>
      <c r="J51" s="624"/>
      <c r="K51" s="624"/>
      <c r="L51" s="624"/>
      <c r="M51" s="624"/>
      <c r="N51" s="624"/>
      <c r="O51" s="624"/>
      <c r="P51" s="624"/>
      <c r="Q51" s="624"/>
      <c r="R51" s="624"/>
      <c r="S51" s="624"/>
      <c r="T51" s="624"/>
      <c r="U51" s="624"/>
      <c r="V51" s="624"/>
      <c r="W51" s="624"/>
      <c r="X51" s="624"/>
      <c r="Y51" s="624"/>
      <c r="Z51" s="624"/>
      <c r="AA51" s="624"/>
      <c r="AB51" s="624"/>
      <c r="AC51" s="624"/>
      <c r="AD51" s="624"/>
      <c r="AE51" s="624"/>
      <c r="AF51" s="624"/>
      <c r="AG51" s="624"/>
      <c r="AH51" s="625"/>
      <c r="AI51" s="698"/>
      <c r="AJ51" s="698"/>
      <c r="AK51" s="698"/>
      <c r="AL51" s="698"/>
      <c r="AM51" s="698"/>
      <c r="AN51" s="698"/>
    </row>
    <row r="52" spans="1:40" ht="42" customHeight="1">
      <c r="A52" s="275"/>
      <c r="B52" s="275"/>
      <c r="C52" s="533">
        <v>5</v>
      </c>
      <c r="D52" s="534"/>
      <c r="E52" s="607" t="s">
        <v>377</v>
      </c>
      <c r="F52" s="620"/>
      <c r="G52" s="620"/>
      <c r="H52" s="620"/>
      <c r="I52" s="620"/>
      <c r="J52" s="620"/>
      <c r="K52" s="620"/>
      <c r="L52" s="620"/>
      <c r="M52" s="620"/>
      <c r="N52" s="620"/>
      <c r="O52" s="620"/>
      <c r="P52" s="620"/>
      <c r="Q52" s="620"/>
      <c r="R52" s="620"/>
      <c r="S52" s="620"/>
      <c r="T52" s="620"/>
      <c r="U52" s="620"/>
      <c r="V52" s="620"/>
      <c r="W52" s="620"/>
      <c r="X52" s="620"/>
      <c r="Y52" s="620"/>
      <c r="Z52" s="620"/>
      <c r="AA52" s="620"/>
      <c r="AB52" s="620"/>
      <c r="AC52" s="620"/>
      <c r="AD52" s="620"/>
      <c r="AE52" s="620"/>
      <c r="AF52" s="620"/>
      <c r="AG52" s="620"/>
      <c r="AH52" s="621"/>
      <c r="AI52" s="498"/>
      <c r="AJ52" s="498"/>
      <c r="AK52" s="498"/>
      <c r="AL52" s="498"/>
      <c r="AM52" s="498"/>
      <c r="AN52" s="498"/>
    </row>
    <row r="53" spans="1:40" s="314" customFormat="1" ht="30" customHeight="1">
      <c r="A53" s="275"/>
      <c r="B53" s="275"/>
      <c r="C53" s="533">
        <v>6</v>
      </c>
      <c r="D53" s="534"/>
      <c r="E53" s="607" t="s">
        <v>819</v>
      </c>
      <c r="F53" s="608"/>
      <c r="G53" s="608"/>
      <c r="H53" s="608"/>
      <c r="I53" s="608"/>
      <c r="J53" s="608"/>
      <c r="K53" s="608"/>
      <c r="L53" s="608"/>
      <c r="M53" s="608"/>
      <c r="N53" s="608"/>
      <c r="O53" s="608"/>
      <c r="P53" s="608"/>
      <c r="Q53" s="608"/>
      <c r="R53" s="608"/>
      <c r="S53" s="608"/>
      <c r="T53" s="608"/>
      <c r="U53" s="608"/>
      <c r="V53" s="608"/>
      <c r="W53" s="608"/>
      <c r="X53" s="608"/>
      <c r="Y53" s="608"/>
      <c r="Z53" s="608"/>
      <c r="AA53" s="608"/>
      <c r="AB53" s="608"/>
      <c r="AC53" s="608"/>
      <c r="AD53" s="608"/>
      <c r="AE53" s="608"/>
      <c r="AF53" s="608"/>
      <c r="AG53" s="608"/>
      <c r="AH53" s="609"/>
      <c r="AI53" s="616"/>
      <c r="AJ53" s="616"/>
      <c r="AK53" s="616"/>
      <c r="AL53" s="616"/>
      <c r="AM53" s="616"/>
      <c r="AN53" s="616"/>
    </row>
    <row r="54" spans="1:40" s="314" customFormat="1" ht="30" customHeight="1">
      <c r="A54" s="275"/>
      <c r="B54" s="275"/>
      <c r="C54" s="533">
        <v>7</v>
      </c>
      <c r="D54" s="534"/>
      <c r="E54" s="607" t="s">
        <v>767</v>
      </c>
      <c r="F54" s="608"/>
      <c r="G54" s="608"/>
      <c r="H54" s="608"/>
      <c r="I54" s="608"/>
      <c r="J54" s="608"/>
      <c r="K54" s="608"/>
      <c r="L54" s="608"/>
      <c r="M54" s="608"/>
      <c r="N54" s="608"/>
      <c r="O54" s="608"/>
      <c r="P54" s="608"/>
      <c r="Q54" s="608"/>
      <c r="R54" s="608"/>
      <c r="S54" s="608"/>
      <c r="T54" s="608"/>
      <c r="U54" s="608"/>
      <c r="V54" s="608"/>
      <c r="W54" s="608"/>
      <c r="X54" s="608"/>
      <c r="Y54" s="608"/>
      <c r="Z54" s="608"/>
      <c r="AA54" s="608"/>
      <c r="AB54" s="608"/>
      <c r="AC54" s="608"/>
      <c r="AD54" s="608"/>
      <c r="AE54" s="608"/>
      <c r="AF54" s="608"/>
      <c r="AG54" s="608"/>
      <c r="AH54" s="609"/>
      <c r="AI54" s="616"/>
      <c r="AJ54" s="616"/>
      <c r="AK54" s="616"/>
      <c r="AL54" s="616"/>
      <c r="AM54" s="616"/>
      <c r="AN54" s="616"/>
    </row>
    <row r="55" spans="1:40" s="314" customFormat="1" ht="30" customHeight="1">
      <c r="A55" s="275"/>
      <c r="B55" s="275"/>
      <c r="C55" s="533">
        <v>8</v>
      </c>
      <c r="D55" s="534"/>
      <c r="E55" s="607" t="s">
        <v>768</v>
      </c>
      <c r="F55" s="608"/>
      <c r="G55" s="608"/>
      <c r="H55" s="608"/>
      <c r="I55" s="608"/>
      <c r="J55" s="608"/>
      <c r="K55" s="608"/>
      <c r="L55" s="608"/>
      <c r="M55" s="608"/>
      <c r="N55" s="608"/>
      <c r="O55" s="608"/>
      <c r="P55" s="608"/>
      <c r="Q55" s="608"/>
      <c r="R55" s="608"/>
      <c r="S55" s="608"/>
      <c r="T55" s="608"/>
      <c r="U55" s="608"/>
      <c r="V55" s="608"/>
      <c r="W55" s="608"/>
      <c r="X55" s="608"/>
      <c r="Y55" s="608"/>
      <c r="Z55" s="608"/>
      <c r="AA55" s="608"/>
      <c r="AB55" s="608"/>
      <c r="AC55" s="608"/>
      <c r="AD55" s="608"/>
      <c r="AE55" s="608"/>
      <c r="AF55" s="608"/>
      <c r="AG55" s="608"/>
      <c r="AH55" s="609"/>
      <c r="AI55" s="616"/>
      <c r="AJ55" s="616"/>
      <c r="AK55" s="616"/>
      <c r="AL55" s="616"/>
      <c r="AM55" s="616"/>
      <c r="AN55" s="616"/>
    </row>
    <row r="56" spans="1:40" s="314" customFormat="1" ht="30" customHeight="1">
      <c r="A56" s="275"/>
      <c r="B56" s="275"/>
      <c r="C56" s="533">
        <v>9</v>
      </c>
      <c r="D56" s="534"/>
      <c r="E56" s="607" t="s">
        <v>378</v>
      </c>
      <c r="F56" s="608"/>
      <c r="G56" s="608"/>
      <c r="H56" s="608"/>
      <c r="I56" s="608"/>
      <c r="J56" s="608"/>
      <c r="K56" s="608"/>
      <c r="L56" s="608"/>
      <c r="M56" s="608"/>
      <c r="N56" s="608"/>
      <c r="O56" s="608"/>
      <c r="P56" s="608"/>
      <c r="Q56" s="608"/>
      <c r="R56" s="608"/>
      <c r="S56" s="608"/>
      <c r="T56" s="608"/>
      <c r="U56" s="608"/>
      <c r="V56" s="608"/>
      <c r="W56" s="608"/>
      <c r="X56" s="608"/>
      <c r="Y56" s="608"/>
      <c r="Z56" s="608"/>
      <c r="AA56" s="608"/>
      <c r="AB56" s="608"/>
      <c r="AC56" s="608"/>
      <c r="AD56" s="608"/>
      <c r="AE56" s="608"/>
      <c r="AF56" s="608"/>
      <c r="AG56" s="608"/>
      <c r="AH56" s="609"/>
      <c r="AI56" s="616"/>
      <c r="AJ56" s="616"/>
      <c r="AK56" s="616"/>
      <c r="AL56" s="616"/>
      <c r="AM56" s="616"/>
      <c r="AN56" s="616"/>
    </row>
    <row r="57" spans="1:40" s="314" customFormat="1" ht="30" customHeight="1">
      <c r="A57" s="275"/>
      <c r="B57" s="275"/>
      <c r="C57" s="533">
        <v>10</v>
      </c>
      <c r="D57" s="534"/>
      <c r="E57" s="607" t="s">
        <v>379</v>
      </c>
      <c r="F57" s="608"/>
      <c r="G57" s="608"/>
      <c r="H57" s="608"/>
      <c r="I57" s="608"/>
      <c r="J57" s="608"/>
      <c r="K57" s="608"/>
      <c r="L57" s="608"/>
      <c r="M57" s="608"/>
      <c r="N57" s="608"/>
      <c r="O57" s="608"/>
      <c r="P57" s="608"/>
      <c r="Q57" s="608"/>
      <c r="R57" s="608"/>
      <c r="S57" s="608"/>
      <c r="T57" s="608"/>
      <c r="U57" s="608"/>
      <c r="V57" s="608"/>
      <c r="W57" s="608"/>
      <c r="X57" s="608"/>
      <c r="Y57" s="608"/>
      <c r="Z57" s="608"/>
      <c r="AA57" s="608"/>
      <c r="AB57" s="608"/>
      <c r="AC57" s="608"/>
      <c r="AD57" s="608"/>
      <c r="AE57" s="608"/>
      <c r="AF57" s="608"/>
      <c r="AG57" s="608"/>
      <c r="AH57" s="609"/>
      <c r="AI57" s="616"/>
      <c r="AJ57" s="616"/>
      <c r="AK57" s="616"/>
      <c r="AL57" s="616"/>
      <c r="AM57" s="616"/>
      <c r="AN57" s="616"/>
    </row>
    <row r="58" spans="1:40" s="314" customFormat="1" ht="30" customHeight="1">
      <c r="A58" s="275"/>
      <c r="B58" s="275"/>
      <c r="C58" s="533">
        <v>11</v>
      </c>
      <c r="D58" s="534"/>
      <c r="E58" s="607" t="s">
        <v>380</v>
      </c>
      <c r="F58" s="608"/>
      <c r="G58" s="608"/>
      <c r="H58" s="608"/>
      <c r="I58" s="608"/>
      <c r="J58" s="608"/>
      <c r="K58" s="608"/>
      <c r="L58" s="608"/>
      <c r="M58" s="608"/>
      <c r="N58" s="608"/>
      <c r="O58" s="608"/>
      <c r="P58" s="608"/>
      <c r="Q58" s="608"/>
      <c r="R58" s="608"/>
      <c r="S58" s="608"/>
      <c r="T58" s="608"/>
      <c r="U58" s="608"/>
      <c r="V58" s="608"/>
      <c r="W58" s="608"/>
      <c r="X58" s="608"/>
      <c r="Y58" s="608"/>
      <c r="Z58" s="608"/>
      <c r="AA58" s="608"/>
      <c r="AB58" s="608"/>
      <c r="AC58" s="608"/>
      <c r="AD58" s="608"/>
      <c r="AE58" s="608"/>
      <c r="AF58" s="608"/>
      <c r="AG58" s="608"/>
      <c r="AH58" s="608"/>
      <c r="AI58" s="616"/>
      <c r="AJ58" s="616"/>
      <c r="AK58" s="616"/>
      <c r="AL58" s="616"/>
      <c r="AM58" s="616"/>
      <c r="AN58" s="616"/>
    </row>
    <row r="59" spans="1:40" s="314" customFormat="1" ht="69" customHeight="1">
      <c r="A59" s="275"/>
      <c r="B59" s="275"/>
      <c r="C59" s="533">
        <v>12</v>
      </c>
      <c r="D59" s="534"/>
      <c r="E59" s="613" t="s">
        <v>769</v>
      </c>
      <c r="F59" s="614"/>
      <c r="G59" s="614"/>
      <c r="H59" s="614"/>
      <c r="I59" s="614"/>
      <c r="J59" s="614"/>
      <c r="K59" s="614"/>
      <c r="L59" s="614"/>
      <c r="M59" s="614"/>
      <c r="N59" s="614"/>
      <c r="O59" s="614"/>
      <c r="P59" s="614"/>
      <c r="Q59" s="614"/>
      <c r="R59" s="614"/>
      <c r="S59" s="614"/>
      <c r="T59" s="614"/>
      <c r="U59" s="614"/>
      <c r="V59" s="614"/>
      <c r="W59" s="614"/>
      <c r="X59" s="614"/>
      <c r="Y59" s="614"/>
      <c r="Z59" s="614"/>
      <c r="AA59" s="614"/>
      <c r="AB59" s="614"/>
      <c r="AC59" s="614"/>
      <c r="AD59" s="614"/>
      <c r="AE59" s="614"/>
      <c r="AF59" s="614"/>
      <c r="AG59" s="614"/>
      <c r="AH59" s="614"/>
      <c r="AI59" s="616"/>
      <c r="AJ59" s="616"/>
      <c r="AK59" s="616"/>
      <c r="AL59" s="616"/>
      <c r="AM59" s="616"/>
      <c r="AN59" s="616"/>
    </row>
    <row r="60" spans="1:40" s="309" customFormat="1" ht="58.05" customHeight="1">
      <c r="A60" s="316"/>
      <c r="B60" s="316"/>
      <c r="C60" s="533">
        <v>13</v>
      </c>
      <c r="D60" s="534"/>
      <c r="E60" s="617" t="s">
        <v>770</v>
      </c>
      <c r="F60" s="618"/>
      <c r="G60" s="618"/>
      <c r="H60" s="618"/>
      <c r="I60" s="618"/>
      <c r="J60" s="618"/>
      <c r="K60" s="618"/>
      <c r="L60" s="618"/>
      <c r="M60" s="618"/>
      <c r="N60" s="618"/>
      <c r="O60" s="618"/>
      <c r="P60" s="618"/>
      <c r="Q60" s="618"/>
      <c r="R60" s="618"/>
      <c r="S60" s="618"/>
      <c r="T60" s="618"/>
      <c r="U60" s="618"/>
      <c r="V60" s="618"/>
      <c r="W60" s="618"/>
      <c r="X60" s="618"/>
      <c r="Y60" s="618"/>
      <c r="Z60" s="618"/>
      <c r="AA60" s="618"/>
      <c r="AB60" s="618"/>
      <c r="AC60" s="618"/>
      <c r="AD60" s="618"/>
      <c r="AE60" s="618"/>
      <c r="AF60" s="618"/>
      <c r="AG60" s="618"/>
      <c r="AH60" s="619"/>
      <c r="AI60" s="610"/>
      <c r="AJ60" s="611"/>
      <c r="AK60" s="611"/>
      <c r="AL60" s="611"/>
      <c r="AM60" s="611"/>
      <c r="AN60" s="612"/>
    </row>
    <row r="61" spans="1:40" s="309" customFormat="1" ht="46.05" customHeight="1">
      <c r="A61" s="316"/>
      <c r="B61" s="316"/>
      <c r="C61" s="533">
        <v>14</v>
      </c>
      <c r="D61" s="534"/>
      <c r="E61" s="613" t="s">
        <v>771</v>
      </c>
      <c r="F61" s="614"/>
      <c r="G61" s="614"/>
      <c r="H61" s="614"/>
      <c r="I61" s="614"/>
      <c r="J61" s="614"/>
      <c r="K61" s="614"/>
      <c r="L61" s="614"/>
      <c r="M61" s="614"/>
      <c r="N61" s="614"/>
      <c r="O61" s="614"/>
      <c r="P61" s="614"/>
      <c r="Q61" s="614"/>
      <c r="R61" s="614"/>
      <c r="S61" s="614"/>
      <c r="T61" s="614"/>
      <c r="U61" s="614"/>
      <c r="V61" s="614"/>
      <c r="W61" s="614"/>
      <c r="X61" s="614"/>
      <c r="Y61" s="614"/>
      <c r="Z61" s="614"/>
      <c r="AA61" s="614"/>
      <c r="AB61" s="614"/>
      <c r="AC61" s="614"/>
      <c r="AD61" s="614"/>
      <c r="AE61" s="614"/>
      <c r="AF61" s="614"/>
      <c r="AG61" s="614"/>
      <c r="AH61" s="615"/>
      <c r="AI61" s="610"/>
      <c r="AJ61" s="611"/>
      <c r="AK61" s="611"/>
      <c r="AL61" s="611"/>
      <c r="AM61" s="611"/>
      <c r="AN61" s="612"/>
    </row>
    <row r="62" spans="1:40" s="309" customFormat="1" ht="55.05" customHeight="1">
      <c r="A62" s="316"/>
      <c r="B62" s="316"/>
      <c r="C62" s="533">
        <v>15</v>
      </c>
      <c r="D62" s="534"/>
      <c r="E62" s="607" t="s">
        <v>772</v>
      </c>
      <c r="F62" s="608"/>
      <c r="G62" s="608"/>
      <c r="H62" s="608"/>
      <c r="I62" s="608"/>
      <c r="J62" s="608"/>
      <c r="K62" s="608"/>
      <c r="L62" s="608"/>
      <c r="M62" s="608"/>
      <c r="N62" s="608"/>
      <c r="O62" s="608"/>
      <c r="P62" s="608"/>
      <c r="Q62" s="608"/>
      <c r="R62" s="608"/>
      <c r="S62" s="608"/>
      <c r="T62" s="608"/>
      <c r="U62" s="608"/>
      <c r="V62" s="608"/>
      <c r="W62" s="608"/>
      <c r="X62" s="608"/>
      <c r="Y62" s="608"/>
      <c r="Z62" s="608"/>
      <c r="AA62" s="608"/>
      <c r="AB62" s="608"/>
      <c r="AC62" s="608"/>
      <c r="AD62" s="608"/>
      <c r="AE62" s="608"/>
      <c r="AF62" s="608"/>
      <c r="AG62" s="608"/>
      <c r="AH62" s="609"/>
      <c r="AI62" s="610"/>
      <c r="AJ62" s="611"/>
      <c r="AK62" s="611"/>
      <c r="AL62" s="611"/>
      <c r="AM62" s="611"/>
      <c r="AN62" s="612"/>
    </row>
    <row r="63" spans="1:40" s="309" customFormat="1" ht="52.5" customHeight="1">
      <c r="A63" s="316"/>
      <c r="B63" s="316"/>
      <c r="C63" s="533">
        <v>16</v>
      </c>
      <c r="D63" s="534"/>
      <c r="E63" s="607" t="s">
        <v>817</v>
      </c>
      <c r="F63" s="608"/>
      <c r="G63" s="608"/>
      <c r="H63" s="608"/>
      <c r="I63" s="608"/>
      <c r="J63" s="608"/>
      <c r="K63" s="608"/>
      <c r="L63" s="608"/>
      <c r="M63" s="608"/>
      <c r="N63" s="608"/>
      <c r="O63" s="608"/>
      <c r="P63" s="608"/>
      <c r="Q63" s="608"/>
      <c r="R63" s="608"/>
      <c r="S63" s="608"/>
      <c r="T63" s="608"/>
      <c r="U63" s="608"/>
      <c r="V63" s="608"/>
      <c r="W63" s="608"/>
      <c r="X63" s="608"/>
      <c r="Y63" s="608"/>
      <c r="Z63" s="608"/>
      <c r="AA63" s="608"/>
      <c r="AB63" s="608"/>
      <c r="AC63" s="608"/>
      <c r="AD63" s="608"/>
      <c r="AE63" s="608"/>
      <c r="AF63" s="608"/>
      <c r="AG63" s="608"/>
      <c r="AH63" s="609"/>
      <c r="AI63" s="610"/>
      <c r="AJ63" s="611"/>
      <c r="AK63" s="611"/>
      <c r="AL63" s="611"/>
      <c r="AM63" s="611"/>
      <c r="AN63" s="612"/>
    </row>
    <row r="64" spans="1:40" s="309" customFormat="1" ht="35.25" customHeight="1">
      <c r="A64" s="316"/>
      <c r="B64" s="316"/>
      <c r="C64" s="533">
        <v>17</v>
      </c>
      <c r="D64" s="534"/>
      <c r="E64" s="607" t="s">
        <v>816</v>
      </c>
      <c r="F64" s="608"/>
      <c r="G64" s="608"/>
      <c r="H64" s="608"/>
      <c r="I64" s="608"/>
      <c r="J64" s="608"/>
      <c r="K64" s="608"/>
      <c r="L64" s="608"/>
      <c r="M64" s="608"/>
      <c r="N64" s="608"/>
      <c r="O64" s="608"/>
      <c r="P64" s="608"/>
      <c r="Q64" s="608"/>
      <c r="R64" s="608"/>
      <c r="S64" s="608"/>
      <c r="T64" s="608"/>
      <c r="U64" s="608"/>
      <c r="V64" s="608"/>
      <c r="W64" s="608"/>
      <c r="X64" s="608"/>
      <c r="Y64" s="608"/>
      <c r="Z64" s="608"/>
      <c r="AA64" s="608"/>
      <c r="AB64" s="608"/>
      <c r="AC64" s="608"/>
      <c r="AD64" s="608"/>
      <c r="AE64" s="608"/>
      <c r="AF64" s="608"/>
      <c r="AG64" s="608"/>
      <c r="AH64" s="609"/>
      <c r="AI64" s="610"/>
      <c r="AJ64" s="611"/>
      <c r="AK64" s="611"/>
      <c r="AL64" s="611"/>
      <c r="AM64" s="611"/>
      <c r="AN64" s="612"/>
    </row>
    <row r="65" spans="1:40" s="309" customFormat="1" ht="45.75" customHeight="1">
      <c r="A65" s="316"/>
      <c r="B65" s="316"/>
      <c r="C65" s="533">
        <v>19</v>
      </c>
      <c r="D65" s="534"/>
      <c r="E65" s="607" t="s">
        <v>773</v>
      </c>
      <c r="F65" s="608"/>
      <c r="G65" s="608"/>
      <c r="H65" s="608"/>
      <c r="I65" s="608"/>
      <c r="J65" s="608"/>
      <c r="K65" s="608"/>
      <c r="L65" s="608"/>
      <c r="M65" s="608"/>
      <c r="N65" s="608"/>
      <c r="O65" s="608"/>
      <c r="P65" s="608"/>
      <c r="Q65" s="608"/>
      <c r="R65" s="608"/>
      <c r="S65" s="608"/>
      <c r="T65" s="608"/>
      <c r="U65" s="608"/>
      <c r="V65" s="608"/>
      <c r="W65" s="608"/>
      <c r="X65" s="608"/>
      <c r="Y65" s="608"/>
      <c r="Z65" s="608"/>
      <c r="AA65" s="608"/>
      <c r="AB65" s="608"/>
      <c r="AC65" s="608"/>
      <c r="AD65" s="608"/>
      <c r="AE65" s="608"/>
      <c r="AF65" s="608"/>
      <c r="AG65" s="608"/>
      <c r="AH65" s="609"/>
      <c r="AI65" s="610"/>
      <c r="AJ65" s="611"/>
      <c r="AK65" s="611"/>
      <c r="AL65" s="611"/>
      <c r="AM65" s="611"/>
      <c r="AN65" s="612"/>
    </row>
    <row r="66" spans="1:40" s="309" customFormat="1" ht="33.75" customHeight="1">
      <c r="A66" s="316"/>
      <c r="B66" s="316"/>
      <c r="C66" s="533">
        <v>20</v>
      </c>
      <c r="D66" s="534"/>
      <c r="E66" s="607" t="s">
        <v>774</v>
      </c>
      <c r="F66" s="608"/>
      <c r="G66" s="608"/>
      <c r="H66" s="608"/>
      <c r="I66" s="608"/>
      <c r="J66" s="608"/>
      <c r="K66" s="608"/>
      <c r="L66" s="608"/>
      <c r="M66" s="608"/>
      <c r="N66" s="608"/>
      <c r="O66" s="608"/>
      <c r="P66" s="608"/>
      <c r="Q66" s="608"/>
      <c r="R66" s="608"/>
      <c r="S66" s="608"/>
      <c r="T66" s="608"/>
      <c r="U66" s="608"/>
      <c r="V66" s="608"/>
      <c r="W66" s="608"/>
      <c r="X66" s="608"/>
      <c r="Y66" s="608"/>
      <c r="Z66" s="608"/>
      <c r="AA66" s="608"/>
      <c r="AB66" s="608"/>
      <c r="AC66" s="608"/>
      <c r="AD66" s="608"/>
      <c r="AE66" s="608"/>
      <c r="AF66" s="608"/>
      <c r="AG66" s="608"/>
      <c r="AH66" s="609"/>
      <c r="AI66" s="610"/>
      <c r="AJ66" s="611"/>
      <c r="AK66" s="611"/>
      <c r="AL66" s="611"/>
      <c r="AM66" s="611"/>
      <c r="AN66" s="612"/>
    </row>
    <row r="67" spans="1:40" s="309" customFormat="1" ht="33.75" customHeight="1">
      <c r="A67" s="316"/>
      <c r="B67" s="316"/>
      <c r="C67" s="533">
        <v>21</v>
      </c>
      <c r="D67" s="534"/>
      <c r="E67" s="607" t="s">
        <v>381</v>
      </c>
      <c r="F67" s="608"/>
      <c r="G67" s="608"/>
      <c r="H67" s="608"/>
      <c r="I67" s="608"/>
      <c r="J67" s="608"/>
      <c r="K67" s="608"/>
      <c r="L67" s="608"/>
      <c r="M67" s="608"/>
      <c r="N67" s="608"/>
      <c r="O67" s="608"/>
      <c r="P67" s="608"/>
      <c r="Q67" s="608"/>
      <c r="R67" s="608"/>
      <c r="S67" s="608"/>
      <c r="T67" s="608"/>
      <c r="U67" s="608"/>
      <c r="V67" s="608"/>
      <c r="W67" s="608"/>
      <c r="X67" s="608"/>
      <c r="Y67" s="608"/>
      <c r="Z67" s="608"/>
      <c r="AA67" s="608"/>
      <c r="AB67" s="608"/>
      <c r="AC67" s="608"/>
      <c r="AD67" s="608"/>
      <c r="AE67" s="608"/>
      <c r="AF67" s="608"/>
      <c r="AG67" s="608"/>
      <c r="AH67" s="609"/>
      <c r="AI67" s="610"/>
      <c r="AJ67" s="611"/>
      <c r="AK67" s="611"/>
      <c r="AL67" s="611"/>
      <c r="AM67" s="611"/>
      <c r="AN67" s="612"/>
    </row>
    <row r="68" spans="1:40" s="309" customFormat="1" ht="33.75" customHeight="1">
      <c r="A68" s="316"/>
      <c r="B68" s="316"/>
      <c r="C68" s="533">
        <v>22</v>
      </c>
      <c r="D68" s="534"/>
      <c r="E68" s="607" t="s">
        <v>818</v>
      </c>
      <c r="F68" s="608"/>
      <c r="G68" s="608"/>
      <c r="H68" s="608"/>
      <c r="I68" s="608"/>
      <c r="J68" s="608"/>
      <c r="K68" s="608"/>
      <c r="L68" s="608"/>
      <c r="M68" s="608"/>
      <c r="N68" s="608"/>
      <c r="O68" s="608"/>
      <c r="P68" s="608"/>
      <c r="Q68" s="608"/>
      <c r="R68" s="608"/>
      <c r="S68" s="608"/>
      <c r="T68" s="608"/>
      <c r="U68" s="608"/>
      <c r="V68" s="608"/>
      <c r="W68" s="608"/>
      <c r="X68" s="608"/>
      <c r="Y68" s="608"/>
      <c r="Z68" s="608"/>
      <c r="AA68" s="608"/>
      <c r="AB68" s="608"/>
      <c r="AC68" s="608"/>
      <c r="AD68" s="608"/>
      <c r="AE68" s="608"/>
      <c r="AF68" s="608"/>
      <c r="AG68" s="608"/>
      <c r="AH68" s="609"/>
      <c r="AI68" s="610"/>
      <c r="AJ68" s="611"/>
      <c r="AK68" s="611"/>
      <c r="AL68" s="611"/>
      <c r="AM68" s="611"/>
      <c r="AN68" s="612"/>
    </row>
    <row r="69" spans="1:40" ht="30" customHeight="1">
      <c r="A69" s="275"/>
      <c r="B69" s="308"/>
      <c r="C69" s="533">
        <v>23</v>
      </c>
      <c r="D69" s="534"/>
      <c r="E69" s="642" t="s">
        <v>160</v>
      </c>
      <c r="F69" s="643"/>
      <c r="G69" s="643"/>
      <c r="H69" s="643"/>
      <c r="I69" s="643"/>
      <c r="J69" s="643"/>
      <c r="K69" s="643"/>
      <c r="L69" s="643"/>
      <c r="M69" s="643"/>
      <c r="N69" s="643"/>
      <c r="O69" s="643"/>
      <c r="P69" s="643"/>
      <c r="Q69" s="643"/>
      <c r="R69" s="643"/>
      <c r="S69" s="643"/>
      <c r="T69" s="643"/>
      <c r="U69" s="643"/>
      <c r="V69" s="643"/>
      <c r="W69" s="643"/>
      <c r="X69" s="643"/>
      <c r="Y69" s="643"/>
      <c r="Z69" s="643"/>
      <c r="AA69" s="643"/>
      <c r="AB69" s="643"/>
      <c r="AC69" s="643"/>
      <c r="AD69" s="643"/>
      <c r="AE69" s="643"/>
      <c r="AF69" s="643"/>
      <c r="AG69" s="643"/>
      <c r="AH69" s="644"/>
      <c r="AI69" s="498"/>
      <c r="AJ69" s="498"/>
      <c r="AK69" s="498"/>
      <c r="AL69" s="498"/>
      <c r="AM69" s="498"/>
      <c r="AN69" s="498"/>
    </row>
    <row r="70" spans="1:40" ht="30" customHeight="1">
      <c r="A70" s="275"/>
      <c r="B70" s="308"/>
      <c r="C70" s="533">
        <v>24</v>
      </c>
      <c r="D70" s="534"/>
      <c r="E70" s="707" t="s">
        <v>161</v>
      </c>
      <c r="F70" s="708"/>
      <c r="G70" s="708"/>
      <c r="H70" s="708"/>
      <c r="I70" s="708"/>
      <c r="J70" s="708"/>
      <c r="K70" s="708"/>
      <c r="L70" s="708"/>
      <c r="M70" s="708"/>
      <c r="N70" s="708"/>
      <c r="O70" s="708"/>
      <c r="P70" s="708"/>
      <c r="Q70" s="708"/>
      <c r="R70" s="708"/>
      <c r="S70" s="708"/>
      <c r="T70" s="708"/>
      <c r="U70" s="708"/>
      <c r="V70" s="708"/>
      <c r="W70" s="708"/>
      <c r="X70" s="708"/>
      <c r="Y70" s="708"/>
      <c r="Z70" s="708"/>
      <c r="AA70" s="708"/>
      <c r="AB70" s="605"/>
      <c r="AC70" s="606"/>
      <c r="AD70" s="606"/>
      <c r="AE70" s="606"/>
      <c r="AF70" s="606"/>
      <c r="AG70" s="318" t="s">
        <v>23</v>
      </c>
      <c r="AH70" s="606"/>
      <c r="AI70" s="606"/>
      <c r="AJ70" s="317" t="s">
        <v>162</v>
      </c>
      <c r="AK70" s="506"/>
      <c r="AL70" s="506"/>
      <c r="AM70" s="317" t="s">
        <v>111</v>
      </c>
      <c r="AN70" s="319"/>
    </row>
    <row r="71" spans="1:40" ht="30" customHeight="1">
      <c r="A71" s="275"/>
      <c r="B71" s="308"/>
      <c r="C71" s="645">
        <v>25</v>
      </c>
      <c r="D71" s="646"/>
      <c r="E71" s="682" t="s">
        <v>163</v>
      </c>
      <c r="F71" s="683"/>
      <c r="G71" s="683"/>
      <c r="H71" s="683"/>
      <c r="I71" s="683"/>
      <c r="J71" s="683"/>
      <c r="K71" s="683"/>
      <c r="L71" s="683"/>
      <c r="M71" s="683"/>
      <c r="N71" s="683"/>
      <c r="O71" s="683"/>
      <c r="P71" s="683"/>
      <c r="Q71" s="683"/>
      <c r="R71" s="683"/>
      <c r="S71" s="683"/>
      <c r="T71" s="683"/>
      <c r="U71" s="683"/>
      <c r="V71" s="683"/>
      <c r="W71" s="683"/>
      <c r="X71" s="683"/>
      <c r="Y71" s="683"/>
      <c r="Z71" s="683"/>
      <c r="AA71" s="683"/>
      <c r="AB71" s="684"/>
      <c r="AC71" s="684"/>
      <c r="AD71" s="684"/>
      <c r="AE71" s="684"/>
      <c r="AF71" s="684"/>
      <c r="AG71" s="684"/>
      <c r="AH71" s="684"/>
      <c r="AI71" s="684"/>
      <c r="AJ71" s="684"/>
      <c r="AK71" s="684"/>
      <c r="AL71" s="684"/>
      <c r="AM71" s="684"/>
      <c r="AN71" s="685"/>
    </row>
    <row r="72" spans="1:40" ht="30" customHeight="1">
      <c r="A72" s="275"/>
      <c r="B72" s="275"/>
      <c r="C72" s="633"/>
      <c r="D72" s="635"/>
      <c r="E72" s="709"/>
      <c r="F72" s="710"/>
      <c r="G72" s="710"/>
      <c r="H72" s="710"/>
      <c r="I72" s="710"/>
      <c r="J72" s="710"/>
      <c r="K72" s="710"/>
      <c r="L72" s="710"/>
      <c r="M72" s="710"/>
      <c r="N72" s="710"/>
      <c r="O72" s="710"/>
      <c r="P72" s="710"/>
      <c r="Q72" s="710"/>
      <c r="R72" s="710"/>
      <c r="S72" s="710"/>
      <c r="T72" s="710"/>
      <c r="U72" s="710"/>
      <c r="V72" s="710"/>
      <c r="W72" s="710"/>
      <c r="X72" s="710"/>
      <c r="Y72" s="710"/>
      <c r="Z72" s="710"/>
      <c r="AA72" s="710"/>
      <c r="AB72" s="710"/>
      <c r="AC72" s="710"/>
      <c r="AD72" s="710"/>
      <c r="AE72" s="710"/>
      <c r="AF72" s="710"/>
      <c r="AG72" s="710"/>
      <c r="AH72" s="710"/>
      <c r="AI72" s="710"/>
      <c r="AJ72" s="710"/>
      <c r="AK72" s="710"/>
      <c r="AL72" s="710"/>
      <c r="AM72" s="710"/>
      <c r="AN72" s="711"/>
    </row>
    <row r="73" spans="1:40" ht="30" customHeight="1">
      <c r="A73" s="275"/>
      <c r="B73" s="275"/>
      <c r="C73" s="645">
        <v>26</v>
      </c>
      <c r="D73" s="646"/>
      <c r="E73" s="649" t="s">
        <v>758</v>
      </c>
      <c r="F73" s="650"/>
      <c r="G73" s="650"/>
      <c r="H73" s="650"/>
      <c r="I73" s="650"/>
      <c r="J73" s="650"/>
      <c r="K73" s="650"/>
      <c r="L73" s="650"/>
      <c r="M73" s="650"/>
      <c r="N73" s="650"/>
      <c r="O73" s="650"/>
      <c r="P73" s="650"/>
      <c r="Q73" s="650"/>
      <c r="R73" s="650"/>
      <c r="S73" s="650"/>
      <c r="T73" s="650"/>
      <c r="U73" s="650"/>
      <c r="V73" s="650"/>
      <c r="W73" s="650"/>
      <c r="X73" s="650"/>
      <c r="Y73" s="650"/>
      <c r="Z73" s="650"/>
      <c r="AA73" s="650"/>
      <c r="AB73" s="650"/>
      <c r="AC73" s="650"/>
      <c r="AD73" s="650"/>
      <c r="AE73" s="650"/>
      <c r="AF73" s="650"/>
      <c r="AG73" s="650"/>
      <c r="AH73" s="650"/>
      <c r="AI73" s="650"/>
      <c r="AJ73" s="650"/>
      <c r="AK73" s="650"/>
      <c r="AL73" s="650"/>
      <c r="AM73" s="650"/>
      <c r="AN73" s="651"/>
    </row>
    <row r="74" spans="1:40" ht="30" customHeight="1">
      <c r="A74" s="275"/>
      <c r="B74" s="275"/>
      <c r="C74" s="647"/>
      <c r="D74" s="648"/>
      <c r="E74" s="320"/>
      <c r="F74" s="310"/>
      <c r="G74" s="594" t="s">
        <v>21</v>
      </c>
      <c r="H74" s="594"/>
      <c r="I74" s="594"/>
      <c r="J74" s="594"/>
      <c r="K74" s="594"/>
      <c r="L74" s="594"/>
      <c r="M74" s="594"/>
      <c r="N74" s="310"/>
      <c r="O74" s="310"/>
      <c r="P74" s="310"/>
      <c r="Q74" s="310"/>
      <c r="R74" s="310"/>
      <c r="S74" s="310"/>
      <c r="T74" s="310" t="s">
        <v>386</v>
      </c>
      <c r="U74" s="310"/>
      <c r="V74" s="310"/>
      <c r="W74" s="310"/>
      <c r="X74" s="310"/>
      <c r="Y74" s="310"/>
      <c r="Z74" s="310"/>
      <c r="AA74" s="310"/>
      <c r="AB74" s="310"/>
      <c r="AC74" s="310"/>
      <c r="AD74" s="310"/>
      <c r="AE74" s="696" t="s">
        <v>74</v>
      </c>
      <c r="AF74" s="696"/>
      <c r="AG74" s="696"/>
      <c r="AH74" s="696"/>
      <c r="AI74" s="696"/>
      <c r="AJ74" s="696"/>
      <c r="AK74" s="696"/>
      <c r="AL74" s="275"/>
      <c r="AM74" s="275"/>
      <c r="AN74" s="273"/>
    </row>
    <row r="75" spans="1:40" ht="30" customHeight="1">
      <c r="A75" s="275"/>
      <c r="B75" s="275"/>
      <c r="C75" s="647"/>
      <c r="D75" s="648"/>
      <c r="E75" s="320"/>
      <c r="F75" s="310"/>
      <c r="G75" s="594" t="s">
        <v>21</v>
      </c>
      <c r="H75" s="594"/>
      <c r="I75" s="594"/>
      <c r="J75" s="594"/>
      <c r="K75" s="594"/>
      <c r="L75" s="594"/>
      <c r="M75" s="594"/>
      <c r="N75" s="310"/>
      <c r="O75" s="310"/>
      <c r="P75" s="310"/>
      <c r="Q75" s="310"/>
      <c r="R75" s="310"/>
      <c r="S75" s="310"/>
      <c r="T75" s="310" t="s">
        <v>386</v>
      </c>
      <c r="U75" s="310"/>
      <c r="V75" s="310"/>
      <c r="W75" s="310"/>
      <c r="X75" s="310"/>
      <c r="Y75" s="310"/>
      <c r="Z75" s="310"/>
      <c r="AA75" s="310"/>
      <c r="AB75" s="310"/>
      <c r="AC75" s="310"/>
      <c r="AD75" s="310"/>
      <c r="AE75" s="696" t="s">
        <v>74</v>
      </c>
      <c r="AF75" s="696"/>
      <c r="AG75" s="696"/>
      <c r="AH75" s="696"/>
      <c r="AI75" s="696"/>
      <c r="AJ75" s="696"/>
      <c r="AK75" s="696"/>
      <c r="AL75" s="275"/>
      <c r="AM75" s="275"/>
      <c r="AN75" s="273"/>
    </row>
    <row r="76" spans="1:40" ht="30" customHeight="1">
      <c r="A76" s="275"/>
      <c r="B76" s="275"/>
      <c r="C76" s="633"/>
      <c r="D76" s="635"/>
      <c r="E76" s="321"/>
      <c r="F76" s="322"/>
      <c r="G76" s="634" t="s">
        <v>21</v>
      </c>
      <c r="H76" s="634"/>
      <c r="I76" s="634"/>
      <c r="J76" s="634"/>
      <c r="K76" s="634"/>
      <c r="L76" s="634"/>
      <c r="M76" s="634"/>
      <c r="N76" s="322"/>
      <c r="O76" s="322"/>
      <c r="P76" s="322"/>
      <c r="Q76" s="322"/>
      <c r="R76" s="322"/>
      <c r="S76" s="322"/>
      <c r="T76" s="322" t="s">
        <v>386</v>
      </c>
      <c r="U76" s="322"/>
      <c r="V76" s="322"/>
      <c r="W76" s="322"/>
      <c r="X76" s="322"/>
      <c r="Y76" s="322"/>
      <c r="Z76" s="322"/>
      <c r="AA76" s="322"/>
      <c r="AB76" s="322"/>
      <c r="AC76" s="322"/>
      <c r="AD76" s="322"/>
      <c r="AE76" s="712" t="s">
        <v>74</v>
      </c>
      <c r="AF76" s="712"/>
      <c r="AG76" s="712"/>
      <c r="AH76" s="712"/>
      <c r="AI76" s="712"/>
      <c r="AJ76" s="712"/>
      <c r="AK76" s="712"/>
      <c r="AL76" s="323"/>
      <c r="AM76" s="323"/>
      <c r="AN76" s="324"/>
    </row>
    <row r="77" spans="1:40" ht="30" customHeight="1">
      <c r="A77" s="275"/>
      <c r="B77" s="275"/>
      <c r="C77" s="647">
        <v>27</v>
      </c>
      <c r="D77" s="648"/>
      <c r="E77" s="699" t="s">
        <v>164</v>
      </c>
      <c r="F77" s="684"/>
      <c r="G77" s="684"/>
      <c r="H77" s="684"/>
      <c r="I77" s="684"/>
      <c r="J77" s="684"/>
      <c r="K77" s="684"/>
      <c r="L77" s="684"/>
      <c r="M77" s="684"/>
      <c r="N77" s="684"/>
      <c r="O77" s="684"/>
      <c r="P77" s="684"/>
      <c r="Q77" s="684"/>
      <c r="R77" s="684"/>
      <c r="S77" s="684"/>
      <c r="T77" s="684"/>
      <c r="U77" s="684"/>
      <c r="V77" s="684"/>
      <c r="W77" s="684"/>
      <c r="X77" s="684"/>
      <c r="Y77" s="684"/>
      <c r="Z77" s="684"/>
      <c r="AA77" s="684"/>
      <c r="AB77" s="684"/>
      <c r="AC77" s="684"/>
      <c r="AD77" s="684"/>
      <c r="AE77" s="684"/>
      <c r="AF77" s="684"/>
      <c r="AG77" s="684"/>
      <c r="AH77" s="684"/>
      <c r="AI77" s="684"/>
      <c r="AJ77" s="684"/>
      <c r="AK77" s="684"/>
      <c r="AL77" s="684"/>
      <c r="AM77" s="684"/>
      <c r="AN77" s="685"/>
    </row>
    <row r="78" spans="1:40" ht="30" customHeight="1">
      <c r="A78" s="275"/>
      <c r="B78" s="275"/>
      <c r="C78" s="633"/>
      <c r="D78" s="635"/>
      <c r="E78" s="693"/>
      <c r="F78" s="694"/>
      <c r="G78" s="694"/>
      <c r="H78" s="694"/>
      <c r="I78" s="694"/>
      <c r="J78" s="694"/>
      <c r="K78" s="694"/>
      <c r="L78" s="694"/>
      <c r="M78" s="694"/>
      <c r="N78" s="694"/>
      <c r="O78" s="694"/>
      <c r="P78" s="694"/>
      <c r="Q78" s="694"/>
      <c r="R78" s="694"/>
      <c r="S78" s="694"/>
      <c r="T78" s="694"/>
      <c r="U78" s="694"/>
      <c r="V78" s="694"/>
      <c r="W78" s="694"/>
      <c r="X78" s="694"/>
      <c r="Y78" s="694"/>
      <c r="Z78" s="694"/>
      <c r="AA78" s="694"/>
      <c r="AB78" s="694"/>
      <c r="AC78" s="694"/>
      <c r="AD78" s="694"/>
      <c r="AE78" s="694"/>
      <c r="AF78" s="694"/>
      <c r="AG78" s="694"/>
      <c r="AH78" s="694"/>
      <c r="AI78" s="694"/>
      <c r="AJ78" s="694"/>
      <c r="AK78" s="694"/>
      <c r="AL78" s="694"/>
      <c r="AM78" s="694"/>
      <c r="AN78" s="695"/>
    </row>
    <row r="79" spans="1:40" ht="30" customHeight="1">
      <c r="A79" s="275"/>
      <c r="B79" s="275"/>
      <c r="C79" s="680">
        <v>28</v>
      </c>
      <c r="D79" s="681"/>
      <c r="E79" s="700" t="s">
        <v>165</v>
      </c>
      <c r="F79" s="701"/>
      <c r="G79" s="701"/>
      <c r="H79" s="701"/>
      <c r="I79" s="701"/>
      <c r="J79" s="701"/>
      <c r="K79" s="701"/>
      <c r="L79" s="701"/>
      <c r="M79" s="701"/>
      <c r="N79" s="701"/>
      <c r="O79" s="701"/>
      <c r="P79" s="701"/>
      <c r="Q79" s="701"/>
      <c r="R79" s="701"/>
      <c r="S79" s="701"/>
      <c r="T79" s="701"/>
      <c r="U79" s="701"/>
      <c r="V79" s="701"/>
      <c r="W79" s="701"/>
      <c r="X79" s="701"/>
      <c r="Y79" s="701"/>
      <c r="Z79" s="701"/>
      <c r="AA79" s="701"/>
      <c r="AB79" s="701"/>
      <c r="AC79" s="701"/>
      <c r="AD79" s="701"/>
      <c r="AE79" s="701"/>
      <c r="AF79" s="701"/>
      <c r="AG79" s="701"/>
      <c r="AH79" s="702"/>
      <c r="AI79" s="498"/>
      <c r="AJ79" s="498"/>
      <c r="AK79" s="498"/>
      <c r="AL79" s="498"/>
      <c r="AM79" s="498"/>
      <c r="AN79" s="498"/>
    </row>
    <row r="80" spans="1:40" ht="36.450000000000003" customHeight="1">
      <c r="C80" s="680">
        <v>29</v>
      </c>
      <c r="D80" s="681"/>
      <c r="E80" s="700" t="s">
        <v>166</v>
      </c>
      <c r="F80" s="701"/>
      <c r="G80" s="701"/>
      <c r="H80" s="701"/>
      <c r="I80" s="701"/>
      <c r="J80" s="701"/>
      <c r="K80" s="701"/>
      <c r="L80" s="701"/>
      <c r="M80" s="701"/>
      <c r="N80" s="701"/>
      <c r="O80" s="701"/>
      <c r="P80" s="701"/>
      <c r="Q80" s="701"/>
      <c r="R80" s="701"/>
      <c r="S80" s="701"/>
      <c r="T80" s="701"/>
      <c r="U80" s="701"/>
      <c r="V80" s="701"/>
      <c r="W80" s="701"/>
      <c r="X80" s="701"/>
      <c r="Y80" s="701"/>
      <c r="Z80" s="701"/>
      <c r="AA80" s="701"/>
      <c r="AB80" s="701"/>
      <c r="AC80" s="701"/>
      <c r="AD80" s="701"/>
      <c r="AE80" s="701"/>
      <c r="AF80" s="701"/>
      <c r="AG80" s="701"/>
      <c r="AH80" s="702"/>
      <c r="AI80" s="498"/>
      <c r="AJ80" s="498"/>
      <c r="AK80" s="498"/>
      <c r="AL80" s="498"/>
      <c r="AM80" s="498"/>
      <c r="AN80" s="498"/>
    </row>
    <row r="81" spans="1:40" ht="36" customHeight="1">
      <c r="C81" s="680">
        <v>30</v>
      </c>
      <c r="D81" s="681"/>
      <c r="E81" s="700" t="s">
        <v>443</v>
      </c>
      <c r="F81" s="666"/>
      <c r="G81" s="666"/>
      <c r="H81" s="666"/>
      <c r="I81" s="666"/>
      <c r="J81" s="666"/>
      <c r="K81" s="666"/>
      <c r="L81" s="666"/>
      <c r="M81" s="666"/>
      <c r="N81" s="666"/>
      <c r="O81" s="666"/>
      <c r="P81" s="666"/>
      <c r="Q81" s="666"/>
      <c r="R81" s="666"/>
      <c r="S81" s="666"/>
      <c r="T81" s="666"/>
      <c r="U81" s="666"/>
      <c r="V81" s="666"/>
      <c r="W81" s="666"/>
      <c r="X81" s="666"/>
      <c r="Y81" s="666"/>
      <c r="Z81" s="666"/>
      <c r="AA81" s="666"/>
      <c r="AB81" s="666"/>
      <c r="AC81" s="666"/>
      <c r="AD81" s="666"/>
      <c r="AE81" s="666"/>
      <c r="AF81" s="666"/>
      <c r="AG81" s="666"/>
      <c r="AH81" s="667"/>
      <c r="AI81" s="714"/>
      <c r="AJ81" s="715"/>
      <c r="AK81" s="715"/>
      <c r="AL81" s="715"/>
      <c r="AM81" s="715"/>
      <c r="AN81" s="716"/>
    </row>
    <row r="82" spans="1:40" ht="45" customHeight="1">
      <c r="C82" s="680">
        <v>31</v>
      </c>
      <c r="D82" s="681"/>
      <c r="E82" s="700" t="s">
        <v>167</v>
      </c>
      <c r="F82" s="701"/>
      <c r="G82" s="701"/>
      <c r="H82" s="701"/>
      <c r="I82" s="701"/>
      <c r="J82" s="701"/>
      <c r="K82" s="701"/>
      <c r="L82" s="701"/>
      <c r="M82" s="701"/>
      <c r="N82" s="701"/>
      <c r="O82" s="701"/>
      <c r="P82" s="701"/>
      <c r="Q82" s="701"/>
      <c r="R82" s="701"/>
      <c r="S82" s="701"/>
      <c r="T82" s="701"/>
      <c r="U82" s="701"/>
      <c r="V82" s="701"/>
      <c r="W82" s="701"/>
      <c r="X82" s="701"/>
      <c r="Y82" s="701"/>
      <c r="Z82" s="701"/>
      <c r="AA82" s="701"/>
      <c r="AB82" s="701"/>
      <c r="AC82" s="701"/>
      <c r="AD82" s="701"/>
      <c r="AE82" s="701"/>
      <c r="AF82" s="701"/>
      <c r="AG82" s="701"/>
      <c r="AH82" s="702"/>
      <c r="AI82" s="498"/>
      <c r="AJ82" s="498"/>
      <c r="AK82" s="498"/>
      <c r="AL82" s="498"/>
      <c r="AM82" s="498"/>
      <c r="AN82" s="498"/>
    </row>
    <row r="83" spans="1:40" ht="10.050000000000001" customHeight="1">
      <c r="A83" s="275"/>
      <c r="B83" s="275"/>
      <c r="C83" s="274"/>
      <c r="D83" s="274"/>
      <c r="E83" s="713" t="s">
        <v>86</v>
      </c>
      <c r="F83" s="713"/>
      <c r="G83" s="713"/>
      <c r="H83" s="713"/>
      <c r="I83" s="713"/>
      <c r="J83" s="713"/>
      <c r="K83" s="713"/>
      <c r="L83" s="713"/>
      <c r="M83" s="713"/>
      <c r="N83" s="713"/>
      <c r="O83" s="713"/>
      <c r="P83" s="713"/>
      <c r="Q83" s="713"/>
      <c r="R83" s="713"/>
      <c r="S83" s="713"/>
      <c r="T83" s="713"/>
      <c r="U83" s="713"/>
      <c r="V83" s="713"/>
      <c r="W83" s="713"/>
      <c r="X83" s="713"/>
      <c r="Y83" s="713"/>
      <c r="Z83" s="713"/>
      <c r="AA83" s="713"/>
      <c r="AB83" s="713"/>
      <c r="AC83" s="713"/>
      <c r="AD83" s="713"/>
      <c r="AE83" s="713"/>
      <c r="AF83" s="713"/>
      <c r="AG83" s="713"/>
      <c r="AH83" s="713"/>
      <c r="AI83" s="713"/>
      <c r="AJ83" s="713"/>
      <c r="AK83" s="713"/>
      <c r="AL83" s="713"/>
      <c r="AM83" s="713"/>
      <c r="AN83" s="713"/>
    </row>
    <row r="84" spans="1:40" ht="18" customHeight="1"/>
    <row r="85" spans="1:40" ht="30" customHeight="1">
      <c r="A85" s="275"/>
      <c r="B85" s="396" t="s">
        <v>775</v>
      </c>
      <c r="C85" s="274"/>
      <c r="D85" s="274"/>
      <c r="E85" s="306"/>
      <c r="F85" s="306"/>
      <c r="G85" s="306"/>
      <c r="H85" s="306"/>
      <c r="I85" s="306"/>
      <c r="J85" s="306"/>
      <c r="K85" s="306"/>
      <c r="L85" s="306"/>
      <c r="M85" s="306"/>
      <c r="N85" s="306"/>
      <c r="O85" s="306"/>
      <c r="P85" s="306"/>
      <c r="Q85" s="306"/>
      <c r="R85" s="306"/>
      <c r="S85" s="306"/>
      <c r="T85" s="306"/>
      <c r="U85" s="306"/>
      <c r="V85" s="306"/>
      <c r="W85" s="306"/>
      <c r="X85" s="306"/>
      <c r="Y85" s="306"/>
      <c r="Z85" s="306"/>
      <c r="AA85" s="306"/>
      <c r="AB85" s="306"/>
      <c r="AC85" s="306"/>
      <c r="AD85" s="306"/>
      <c r="AE85" s="306"/>
      <c r="AF85" s="306"/>
      <c r="AG85" s="306"/>
      <c r="AH85" s="306"/>
      <c r="AI85" s="275"/>
      <c r="AJ85" s="275"/>
      <c r="AK85" s="275"/>
      <c r="AL85" s="275"/>
      <c r="AM85" s="275"/>
      <c r="AN85" s="275"/>
    </row>
    <row r="86" spans="1:40" ht="30" customHeight="1">
      <c r="A86" s="275"/>
      <c r="B86" s="275"/>
      <c r="C86" s="645">
        <v>1</v>
      </c>
      <c r="D86" s="646"/>
      <c r="E86" s="642" t="s">
        <v>168</v>
      </c>
      <c r="F86" s="643"/>
      <c r="G86" s="643"/>
      <c r="H86" s="643"/>
      <c r="I86" s="643"/>
      <c r="J86" s="643"/>
      <c r="K86" s="643"/>
      <c r="L86" s="643"/>
      <c r="M86" s="643"/>
      <c r="N86" s="643"/>
      <c r="O86" s="643"/>
      <c r="P86" s="643"/>
      <c r="Q86" s="643"/>
      <c r="R86" s="643"/>
      <c r="S86" s="643"/>
      <c r="T86" s="643"/>
      <c r="U86" s="643"/>
      <c r="V86" s="643"/>
      <c r="W86" s="643"/>
      <c r="X86" s="643"/>
      <c r="Y86" s="643"/>
      <c r="Z86" s="643"/>
      <c r="AA86" s="643"/>
      <c r="AB86" s="643"/>
      <c r="AC86" s="643"/>
      <c r="AD86" s="643"/>
      <c r="AE86" s="643"/>
      <c r="AF86" s="643"/>
      <c r="AG86" s="643"/>
      <c r="AH86" s="644"/>
      <c r="AI86" s="498"/>
      <c r="AJ86" s="498"/>
      <c r="AK86" s="498"/>
      <c r="AL86" s="498"/>
      <c r="AM86" s="498"/>
      <c r="AN86" s="498"/>
    </row>
    <row r="87" spans="1:40" ht="30" customHeight="1">
      <c r="C87" s="645">
        <v>2</v>
      </c>
      <c r="D87" s="646"/>
      <c r="E87" s="642" t="s">
        <v>169</v>
      </c>
      <c r="F87" s="643"/>
      <c r="G87" s="643"/>
      <c r="H87" s="643"/>
      <c r="I87" s="643"/>
      <c r="J87" s="643"/>
      <c r="K87" s="643"/>
      <c r="L87" s="643"/>
      <c r="M87" s="643"/>
      <c r="N87" s="643"/>
      <c r="O87" s="643"/>
      <c r="P87" s="643"/>
      <c r="Q87" s="643"/>
      <c r="R87" s="643"/>
      <c r="S87" s="643"/>
      <c r="T87" s="643"/>
      <c r="U87" s="643"/>
      <c r="V87" s="643"/>
      <c r="W87" s="643"/>
      <c r="X87" s="643"/>
      <c r="Y87" s="643"/>
      <c r="Z87" s="643"/>
      <c r="AA87" s="643"/>
      <c r="AB87" s="643"/>
      <c r="AC87" s="643"/>
      <c r="AD87" s="643"/>
      <c r="AE87" s="643"/>
      <c r="AF87" s="643"/>
      <c r="AG87" s="643"/>
      <c r="AH87" s="644"/>
      <c r="AI87" s="498"/>
      <c r="AJ87" s="498"/>
      <c r="AK87" s="498"/>
      <c r="AL87" s="498"/>
      <c r="AM87" s="498"/>
      <c r="AN87" s="498"/>
    </row>
    <row r="88" spans="1:40" ht="30" customHeight="1">
      <c r="A88" s="275"/>
      <c r="B88" s="275"/>
      <c r="C88" s="645">
        <v>3</v>
      </c>
      <c r="D88" s="646"/>
      <c r="E88" s="642" t="s">
        <v>170</v>
      </c>
      <c r="F88" s="643"/>
      <c r="G88" s="643"/>
      <c r="H88" s="643"/>
      <c r="I88" s="643"/>
      <c r="J88" s="643"/>
      <c r="K88" s="643"/>
      <c r="L88" s="643"/>
      <c r="M88" s="643"/>
      <c r="N88" s="643"/>
      <c r="O88" s="643"/>
      <c r="P88" s="643"/>
      <c r="Q88" s="643"/>
      <c r="R88" s="643"/>
      <c r="S88" s="643"/>
      <c r="T88" s="643"/>
      <c r="U88" s="643"/>
      <c r="V88" s="643"/>
      <c r="W88" s="643"/>
      <c r="X88" s="643"/>
      <c r="Y88" s="643"/>
      <c r="Z88" s="643"/>
      <c r="AA88" s="643"/>
      <c r="AB88" s="643"/>
      <c r="AC88" s="643"/>
      <c r="AD88" s="643"/>
      <c r="AE88" s="643"/>
      <c r="AF88" s="643"/>
      <c r="AG88" s="643"/>
      <c r="AH88" s="644"/>
      <c r="AI88" s="498"/>
      <c r="AJ88" s="498"/>
      <c r="AK88" s="498"/>
      <c r="AL88" s="498"/>
      <c r="AM88" s="498"/>
      <c r="AN88" s="498"/>
    </row>
    <row r="89" spans="1:40" ht="30" customHeight="1">
      <c r="A89" s="275"/>
      <c r="B89" s="275"/>
      <c r="C89" s="645">
        <v>4</v>
      </c>
      <c r="D89" s="646"/>
      <c r="E89" s="642" t="s">
        <v>171</v>
      </c>
      <c r="F89" s="643"/>
      <c r="G89" s="643"/>
      <c r="H89" s="643"/>
      <c r="I89" s="643"/>
      <c r="J89" s="643"/>
      <c r="K89" s="643"/>
      <c r="L89" s="643"/>
      <c r="M89" s="643"/>
      <c r="N89" s="643"/>
      <c r="O89" s="643"/>
      <c r="P89" s="643"/>
      <c r="Q89" s="643"/>
      <c r="R89" s="643"/>
      <c r="S89" s="643"/>
      <c r="T89" s="643"/>
      <c r="U89" s="643"/>
      <c r="V89" s="643"/>
      <c r="W89" s="643"/>
      <c r="X89" s="643"/>
      <c r="Y89" s="643"/>
      <c r="Z89" s="643"/>
      <c r="AA89" s="643"/>
      <c r="AB89" s="643"/>
      <c r="AC89" s="643"/>
      <c r="AD89" s="643"/>
      <c r="AE89" s="643"/>
      <c r="AF89" s="643"/>
      <c r="AG89" s="643"/>
      <c r="AH89" s="644"/>
      <c r="AI89" s="498"/>
      <c r="AJ89" s="498"/>
      <c r="AK89" s="498"/>
      <c r="AL89" s="498"/>
      <c r="AM89" s="498"/>
      <c r="AN89" s="498"/>
    </row>
    <row r="90" spans="1:40" ht="45" customHeight="1">
      <c r="A90" s="275"/>
      <c r="B90" s="275"/>
      <c r="C90" s="645">
        <v>5</v>
      </c>
      <c r="D90" s="646"/>
      <c r="E90" s="642" t="s">
        <v>172</v>
      </c>
      <c r="F90" s="643"/>
      <c r="G90" s="643"/>
      <c r="H90" s="643"/>
      <c r="I90" s="643"/>
      <c r="J90" s="643"/>
      <c r="K90" s="643"/>
      <c r="L90" s="643"/>
      <c r="M90" s="643"/>
      <c r="N90" s="643"/>
      <c r="O90" s="643"/>
      <c r="P90" s="643"/>
      <c r="Q90" s="643"/>
      <c r="R90" s="643"/>
      <c r="S90" s="643"/>
      <c r="T90" s="643"/>
      <c r="U90" s="643"/>
      <c r="V90" s="643"/>
      <c r="W90" s="643"/>
      <c r="X90" s="643"/>
      <c r="Y90" s="643"/>
      <c r="Z90" s="643"/>
      <c r="AA90" s="643"/>
      <c r="AB90" s="643"/>
      <c r="AC90" s="643"/>
      <c r="AD90" s="643"/>
      <c r="AE90" s="643"/>
      <c r="AF90" s="643"/>
      <c r="AG90" s="643"/>
      <c r="AH90" s="644"/>
      <c r="AI90" s="498"/>
      <c r="AJ90" s="498"/>
      <c r="AK90" s="498"/>
      <c r="AL90" s="498"/>
      <c r="AM90" s="498"/>
      <c r="AN90" s="498"/>
    </row>
    <row r="91" spans="1:40" ht="30" customHeight="1">
      <c r="A91" s="275"/>
      <c r="B91" s="275"/>
      <c r="C91" s="645">
        <v>6</v>
      </c>
      <c r="D91" s="646"/>
      <c r="E91" s="642" t="s">
        <v>173</v>
      </c>
      <c r="F91" s="643"/>
      <c r="G91" s="643"/>
      <c r="H91" s="643"/>
      <c r="I91" s="643"/>
      <c r="J91" s="643"/>
      <c r="K91" s="643"/>
      <c r="L91" s="643"/>
      <c r="M91" s="643"/>
      <c r="N91" s="643"/>
      <c r="O91" s="643"/>
      <c r="P91" s="643"/>
      <c r="Q91" s="643"/>
      <c r="R91" s="643"/>
      <c r="S91" s="643"/>
      <c r="T91" s="643"/>
      <c r="U91" s="643"/>
      <c r="V91" s="643"/>
      <c r="W91" s="643"/>
      <c r="X91" s="643"/>
      <c r="Y91" s="643"/>
      <c r="Z91" s="643"/>
      <c r="AA91" s="643"/>
      <c r="AB91" s="643"/>
      <c r="AC91" s="643"/>
      <c r="AD91" s="643"/>
      <c r="AE91" s="643"/>
      <c r="AF91" s="643"/>
      <c r="AG91" s="643"/>
      <c r="AH91" s="644"/>
      <c r="AI91" s="498"/>
      <c r="AJ91" s="498"/>
      <c r="AK91" s="498"/>
      <c r="AL91" s="498"/>
      <c r="AM91" s="498"/>
      <c r="AN91" s="498"/>
    </row>
    <row r="92" spans="1:40" ht="32.549999999999997" customHeight="1">
      <c r="A92" s="275"/>
      <c r="B92" s="275"/>
      <c r="C92" s="645">
        <v>7</v>
      </c>
      <c r="D92" s="646"/>
      <c r="E92" s="642" t="s">
        <v>174</v>
      </c>
      <c r="F92" s="643"/>
      <c r="G92" s="643"/>
      <c r="H92" s="643"/>
      <c r="I92" s="643"/>
      <c r="J92" s="643"/>
      <c r="K92" s="643"/>
      <c r="L92" s="643"/>
      <c r="M92" s="643"/>
      <c r="N92" s="643"/>
      <c r="O92" s="643"/>
      <c r="P92" s="643"/>
      <c r="Q92" s="643"/>
      <c r="R92" s="643"/>
      <c r="S92" s="643"/>
      <c r="T92" s="643"/>
      <c r="U92" s="643"/>
      <c r="V92" s="643"/>
      <c r="W92" s="643"/>
      <c r="X92" s="643"/>
      <c r="Y92" s="643"/>
      <c r="Z92" s="643"/>
      <c r="AA92" s="643"/>
      <c r="AB92" s="643"/>
      <c r="AC92" s="643"/>
      <c r="AD92" s="643"/>
      <c r="AE92" s="643"/>
      <c r="AF92" s="643"/>
      <c r="AG92" s="643"/>
      <c r="AH92" s="644"/>
      <c r="AI92" s="498"/>
      <c r="AJ92" s="498"/>
      <c r="AK92" s="498"/>
      <c r="AL92" s="498"/>
      <c r="AM92" s="498"/>
      <c r="AN92" s="498"/>
    </row>
    <row r="93" spans="1:40" ht="34.049999999999997" customHeight="1">
      <c r="A93" s="275"/>
      <c r="C93" s="645">
        <v>8</v>
      </c>
      <c r="D93" s="646"/>
      <c r="E93" s="642" t="s">
        <v>175</v>
      </c>
      <c r="F93" s="643"/>
      <c r="G93" s="643"/>
      <c r="H93" s="643"/>
      <c r="I93" s="643"/>
      <c r="J93" s="643"/>
      <c r="K93" s="643"/>
      <c r="L93" s="643"/>
      <c r="M93" s="643"/>
      <c r="N93" s="643"/>
      <c r="O93" s="643"/>
      <c r="P93" s="643"/>
      <c r="Q93" s="643"/>
      <c r="R93" s="643"/>
      <c r="S93" s="643"/>
      <c r="T93" s="643"/>
      <c r="U93" s="643"/>
      <c r="V93" s="643"/>
      <c r="W93" s="643"/>
      <c r="X93" s="643"/>
      <c r="Y93" s="643"/>
      <c r="Z93" s="643"/>
      <c r="AA93" s="643"/>
      <c r="AB93" s="643"/>
      <c r="AC93" s="643"/>
      <c r="AD93" s="643"/>
      <c r="AE93" s="643"/>
      <c r="AF93" s="643"/>
      <c r="AG93" s="643"/>
      <c r="AH93" s="644"/>
      <c r="AI93" s="498"/>
      <c r="AJ93" s="498"/>
      <c r="AK93" s="498"/>
      <c r="AL93" s="498"/>
      <c r="AM93" s="498"/>
      <c r="AN93" s="498"/>
    </row>
    <row r="94" spans="1:40" s="261" customFormat="1" ht="30" customHeight="1">
      <c r="A94" s="280"/>
      <c r="B94" s="308"/>
      <c r="C94" s="645">
        <v>9</v>
      </c>
      <c r="D94" s="646"/>
      <c r="E94" s="642" t="s">
        <v>176</v>
      </c>
      <c r="F94" s="643"/>
      <c r="G94" s="643"/>
      <c r="H94" s="643"/>
      <c r="I94" s="643"/>
      <c r="J94" s="643"/>
      <c r="K94" s="643"/>
      <c r="L94" s="643"/>
      <c r="M94" s="643"/>
      <c r="N94" s="643"/>
      <c r="O94" s="643"/>
      <c r="P94" s="643"/>
      <c r="Q94" s="643"/>
      <c r="R94" s="643"/>
      <c r="S94" s="643"/>
      <c r="T94" s="643"/>
      <c r="U94" s="643"/>
      <c r="V94" s="643"/>
      <c r="W94" s="643"/>
      <c r="X94" s="643"/>
      <c r="Y94" s="643"/>
      <c r="Z94" s="643"/>
      <c r="AA94" s="643"/>
      <c r="AB94" s="643"/>
      <c r="AC94" s="643"/>
      <c r="AD94" s="643"/>
      <c r="AE94" s="643"/>
      <c r="AF94" s="643"/>
      <c r="AG94" s="643"/>
      <c r="AH94" s="644"/>
      <c r="AI94" s="498"/>
      <c r="AJ94" s="498"/>
      <c r="AK94" s="498"/>
      <c r="AL94" s="498"/>
      <c r="AM94" s="498"/>
      <c r="AN94" s="498"/>
    </row>
    <row r="95" spans="1:40" s="261" customFormat="1" ht="30" customHeight="1">
      <c r="A95" s="280"/>
      <c r="B95" s="308"/>
      <c r="C95" s="686">
        <v>10</v>
      </c>
      <c r="D95" s="686"/>
      <c r="E95" s="673" t="s">
        <v>177</v>
      </c>
      <c r="F95" s="673"/>
      <c r="G95" s="673"/>
      <c r="H95" s="673"/>
      <c r="I95" s="673"/>
      <c r="J95" s="673"/>
      <c r="K95" s="673"/>
      <c r="L95" s="673"/>
      <c r="M95" s="673"/>
      <c r="N95" s="673"/>
      <c r="O95" s="673"/>
      <c r="P95" s="673"/>
      <c r="Q95" s="673"/>
      <c r="R95" s="673"/>
      <c r="S95" s="673"/>
      <c r="T95" s="673"/>
      <c r="U95" s="673"/>
      <c r="V95" s="673"/>
      <c r="W95" s="673"/>
      <c r="X95" s="673"/>
      <c r="Y95" s="673"/>
      <c r="Z95" s="673"/>
      <c r="AA95" s="673"/>
      <c r="AB95" s="673"/>
      <c r="AC95" s="673"/>
      <c r="AD95" s="673"/>
      <c r="AE95" s="673"/>
      <c r="AF95" s="673"/>
      <c r="AG95" s="673"/>
      <c r="AH95" s="673"/>
      <c r="AI95" s="498"/>
      <c r="AJ95" s="498"/>
      <c r="AK95" s="498"/>
      <c r="AL95" s="498"/>
      <c r="AM95" s="498"/>
      <c r="AN95" s="498"/>
    </row>
    <row r="96" spans="1:40" s="261" customFormat="1" ht="30" customHeight="1">
      <c r="A96" s="280"/>
      <c r="B96" s="308"/>
      <c r="C96" s="645">
        <v>11</v>
      </c>
      <c r="D96" s="646"/>
      <c r="E96" s="642" t="s">
        <v>178</v>
      </c>
      <c r="F96" s="643"/>
      <c r="G96" s="643"/>
      <c r="H96" s="643"/>
      <c r="I96" s="643"/>
      <c r="J96" s="643"/>
      <c r="K96" s="643"/>
      <c r="L96" s="643"/>
      <c r="M96" s="643"/>
      <c r="N96" s="643"/>
      <c r="O96" s="643"/>
      <c r="P96" s="643"/>
      <c r="Q96" s="643"/>
      <c r="R96" s="643"/>
      <c r="S96" s="643"/>
      <c r="T96" s="643"/>
      <c r="U96" s="643"/>
      <c r="V96" s="643"/>
      <c r="W96" s="643"/>
      <c r="X96" s="643"/>
      <c r="Y96" s="643"/>
      <c r="Z96" s="643"/>
      <c r="AA96" s="643"/>
      <c r="AB96" s="643"/>
      <c r="AC96" s="643"/>
      <c r="AD96" s="643"/>
      <c r="AE96" s="643"/>
      <c r="AF96" s="643"/>
      <c r="AG96" s="643"/>
      <c r="AH96" s="644"/>
      <c r="AI96" s="498"/>
      <c r="AJ96" s="498"/>
      <c r="AK96" s="498"/>
      <c r="AL96" s="498"/>
      <c r="AM96" s="498"/>
      <c r="AN96" s="498"/>
    </row>
    <row r="97" spans="1:40" ht="30" customHeight="1">
      <c r="A97" s="275"/>
      <c r="B97" s="275"/>
      <c r="C97" s="645">
        <v>12</v>
      </c>
      <c r="D97" s="646"/>
      <c r="E97" s="643" t="s">
        <v>179</v>
      </c>
      <c r="F97" s="643"/>
      <c r="G97" s="643"/>
      <c r="H97" s="643"/>
      <c r="I97" s="643"/>
      <c r="J97" s="643"/>
      <c r="K97" s="643"/>
      <c r="L97" s="643"/>
      <c r="M97" s="643"/>
      <c r="N97" s="643"/>
      <c r="O97" s="643"/>
      <c r="P97" s="643"/>
      <c r="Q97" s="643"/>
      <c r="R97" s="643"/>
      <c r="S97" s="643"/>
      <c r="T97" s="643"/>
      <c r="U97" s="643"/>
      <c r="V97" s="643"/>
      <c r="W97" s="643"/>
      <c r="X97" s="643"/>
      <c r="Y97" s="643"/>
      <c r="Z97" s="643"/>
      <c r="AA97" s="643"/>
      <c r="AB97" s="643"/>
      <c r="AC97" s="643"/>
      <c r="AD97" s="643"/>
      <c r="AE97" s="643"/>
      <c r="AF97" s="643"/>
      <c r="AG97" s="643"/>
      <c r="AH97" s="643"/>
      <c r="AI97" s="643"/>
      <c r="AJ97" s="643"/>
      <c r="AK97" s="643"/>
      <c r="AL97" s="643"/>
      <c r="AM97" s="643"/>
      <c r="AN97" s="644"/>
    </row>
    <row r="98" spans="1:40" ht="30" customHeight="1">
      <c r="A98" s="275"/>
      <c r="B98" s="275"/>
      <c r="C98" s="647"/>
      <c r="D98" s="648"/>
      <c r="E98" s="643" t="s">
        <v>17</v>
      </c>
      <c r="F98" s="643"/>
      <c r="G98" s="643"/>
      <c r="H98" s="643"/>
      <c r="I98" s="643"/>
      <c r="J98" s="643"/>
      <c r="K98" s="643"/>
      <c r="L98" s="643"/>
      <c r="M98" s="643"/>
      <c r="N98" s="643"/>
      <c r="O98" s="643"/>
      <c r="P98" s="643"/>
      <c r="Q98" s="643"/>
      <c r="R98" s="643"/>
      <c r="S98" s="643"/>
      <c r="T98" s="643"/>
      <c r="U98" s="643"/>
      <c r="V98" s="643"/>
      <c r="W98" s="643"/>
      <c r="X98" s="643"/>
      <c r="Y98" s="643"/>
      <c r="Z98" s="643"/>
      <c r="AA98" s="643"/>
      <c r="AB98" s="643"/>
      <c r="AC98" s="643"/>
      <c r="AD98" s="643"/>
      <c r="AE98" s="643"/>
      <c r="AF98" s="643"/>
      <c r="AG98" s="643"/>
      <c r="AH98" s="325"/>
      <c r="AI98" s="325"/>
      <c r="AJ98" s="325"/>
      <c r="AK98" s="325"/>
      <c r="AL98" s="325"/>
      <c r="AM98" s="325"/>
      <c r="AN98" s="326"/>
    </row>
    <row r="99" spans="1:40" ht="30" customHeight="1">
      <c r="A99" s="275"/>
      <c r="B99" s="275"/>
      <c r="C99" s="633"/>
      <c r="D99" s="635"/>
      <c r="E99" s="670"/>
      <c r="F99" s="671"/>
      <c r="G99" s="671"/>
      <c r="H99" s="671"/>
      <c r="I99" s="671"/>
      <c r="J99" s="671"/>
      <c r="K99" s="671"/>
      <c r="L99" s="671"/>
      <c r="M99" s="671"/>
      <c r="N99" s="671"/>
      <c r="O99" s="671"/>
      <c r="P99" s="671"/>
      <c r="Q99" s="671"/>
      <c r="R99" s="671"/>
      <c r="S99" s="671"/>
      <c r="T99" s="671"/>
      <c r="U99" s="671"/>
      <c r="V99" s="671"/>
      <c r="W99" s="671"/>
      <c r="X99" s="671"/>
      <c r="Y99" s="671"/>
      <c r="Z99" s="671"/>
      <c r="AA99" s="671"/>
      <c r="AB99" s="671"/>
      <c r="AC99" s="671"/>
      <c r="AD99" s="671"/>
      <c r="AE99" s="671"/>
      <c r="AF99" s="671"/>
      <c r="AG99" s="671"/>
      <c r="AH99" s="671"/>
      <c r="AI99" s="671"/>
      <c r="AJ99" s="671"/>
      <c r="AK99" s="671"/>
      <c r="AL99" s="671"/>
      <c r="AM99" s="671"/>
      <c r="AN99" s="672"/>
    </row>
    <row r="100" spans="1:40" ht="30" customHeight="1">
      <c r="A100" s="275"/>
      <c r="B100" s="275"/>
      <c r="C100" s="274"/>
      <c r="D100" s="274"/>
      <c r="E100" s="306"/>
      <c r="F100" s="306"/>
      <c r="G100" s="306"/>
      <c r="H100" s="306"/>
      <c r="I100" s="306"/>
      <c r="J100" s="306"/>
      <c r="K100" s="306"/>
      <c r="L100" s="306"/>
      <c r="M100" s="306"/>
      <c r="N100" s="306"/>
      <c r="O100" s="306"/>
      <c r="P100" s="306"/>
      <c r="Q100" s="306"/>
      <c r="R100" s="306"/>
      <c r="S100" s="306"/>
      <c r="T100" s="306"/>
      <c r="U100" s="306"/>
      <c r="V100" s="306"/>
      <c r="W100" s="306"/>
      <c r="X100" s="306"/>
      <c r="Y100" s="306"/>
      <c r="Z100" s="306"/>
      <c r="AA100" s="306"/>
      <c r="AB100" s="306"/>
      <c r="AC100" s="306"/>
      <c r="AD100" s="306"/>
      <c r="AE100" s="306"/>
      <c r="AF100" s="306"/>
      <c r="AG100" s="306"/>
      <c r="AH100" s="306"/>
      <c r="AI100" s="274"/>
      <c r="AJ100" s="274"/>
      <c r="AK100" s="274"/>
      <c r="AL100" s="274"/>
      <c r="AM100" s="274"/>
      <c r="AN100" s="274"/>
    </row>
    <row r="101" spans="1:40" ht="30" customHeight="1">
      <c r="B101" s="396" t="s">
        <v>746</v>
      </c>
      <c r="C101" s="274"/>
      <c r="D101" s="274"/>
      <c r="E101" s="306"/>
      <c r="F101" s="306"/>
      <c r="G101" s="306"/>
      <c r="H101" s="306"/>
      <c r="I101" s="306"/>
      <c r="J101" s="306"/>
      <c r="K101" s="306"/>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274"/>
      <c r="AJ101" s="274"/>
      <c r="AK101" s="274"/>
      <c r="AL101" s="274"/>
      <c r="AM101" s="274"/>
      <c r="AN101" s="274"/>
    </row>
    <row r="102" spans="1:40" ht="30" customHeight="1">
      <c r="A102" s="275"/>
      <c r="B102" s="275"/>
      <c r="C102" s="645">
        <v>1</v>
      </c>
      <c r="D102" s="646"/>
      <c r="E102" s="642" t="s">
        <v>181</v>
      </c>
      <c r="F102" s="643"/>
      <c r="G102" s="643"/>
      <c r="H102" s="643"/>
      <c r="I102" s="643"/>
      <c r="J102" s="643"/>
      <c r="K102" s="643"/>
      <c r="L102" s="643"/>
      <c r="M102" s="643"/>
      <c r="N102" s="643"/>
      <c r="O102" s="643"/>
      <c r="P102" s="643"/>
      <c r="Q102" s="643"/>
      <c r="R102" s="643"/>
      <c r="S102" s="643"/>
      <c r="T102" s="643"/>
      <c r="U102" s="643"/>
      <c r="V102" s="643"/>
      <c r="W102" s="643"/>
      <c r="X102" s="643"/>
      <c r="Y102" s="643"/>
      <c r="Z102" s="643"/>
      <c r="AA102" s="643"/>
      <c r="AB102" s="643"/>
      <c r="AC102" s="643"/>
      <c r="AD102" s="643"/>
      <c r="AE102" s="643"/>
      <c r="AF102" s="643"/>
      <c r="AG102" s="643"/>
      <c r="AH102" s="644"/>
      <c r="AI102" s="498"/>
      <c r="AJ102" s="498"/>
      <c r="AK102" s="498"/>
      <c r="AL102" s="498"/>
      <c r="AM102" s="498"/>
      <c r="AN102" s="498"/>
    </row>
    <row r="103" spans="1:40" ht="40.049999999999997" customHeight="1">
      <c r="C103" s="645">
        <v>2</v>
      </c>
      <c r="D103" s="646"/>
      <c r="E103" s="642" t="s">
        <v>182</v>
      </c>
      <c r="F103" s="643"/>
      <c r="G103" s="643"/>
      <c r="H103" s="643"/>
      <c r="I103" s="643"/>
      <c r="J103" s="643"/>
      <c r="K103" s="643"/>
      <c r="L103" s="643"/>
      <c r="M103" s="643"/>
      <c r="N103" s="643"/>
      <c r="O103" s="643"/>
      <c r="P103" s="643"/>
      <c r="Q103" s="643"/>
      <c r="R103" s="643"/>
      <c r="S103" s="643"/>
      <c r="T103" s="643"/>
      <c r="U103" s="643"/>
      <c r="V103" s="643"/>
      <c r="W103" s="643"/>
      <c r="X103" s="643"/>
      <c r="Y103" s="643"/>
      <c r="Z103" s="643"/>
      <c r="AA103" s="643"/>
      <c r="AB103" s="643"/>
      <c r="AC103" s="643"/>
      <c r="AD103" s="643"/>
      <c r="AE103" s="643"/>
      <c r="AF103" s="643"/>
      <c r="AG103" s="643"/>
      <c r="AH103" s="644"/>
      <c r="AI103" s="498"/>
      <c r="AJ103" s="498"/>
      <c r="AK103" s="498"/>
      <c r="AL103" s="498"/>
      <c r="AM103" s="498"/>
      <c r="AN103" s="498"/>
    </row>
    <row r="104" spans="1:40" ht="37.950000000000003" customHeight="1">
      <c r="C104" s="645">
        <v>3</v>
      </c>
      <c r="D104" s="646"/>
      <c r="E104" s="719" t="s">
        <v>183</v>
      </c>
      <c r="F104" s="719"/>
      <c r="G104" s="719"/>
      <c r="H104" s="719"/>
      <c r="I104" s="719"/>
      <c r="J104" s="719"/>
      <c r="K104" s="719"/>
      <c r="L104" s="719"/>
      <c r="M104" s="719"/>
      <c r="N104" s="719"/>
      <c r="O104" s="719"/>
      <c r="P104" s="719"/>
      <c r="Q104" s="719"/>
      <c r="R104" s="719"/>
      <c r="S104" s="719"/>
      <c r="T104" s="719"/>
      <c r="U104" s="719"/>
      <c r="V104" s="719"/>
      <c r="W104" s="719"/>
      <c r="X104" s="719"/>
      <c r="Y104" s="719"/>
      <c r="Z104" s="719"/>
      <c r="AA104" s="719"/>
      <c r="AB104" s="719"/>
      <c r="AC104" s="719"/>
      <c r="AD104" s="719"/>
      <c r="AE104" s="719"/>
      <c r="AF104" s="719"/>
      <c r="AG104" s="719"/>
      <c r="AH104" s="719"/>
      <c r="AI104" s="498"/>
      <c r="AJ104" s="498"/>
      <c r="AK104" s="498"/>
      <c r="AL104" s="498"/>
      <c r="AM104" s="498"/>
      <c r="AN104" s="498"/>
    </row>
    <row r="105" spans="1:40" ht="30" customHeight="1">
      <c r="C105" s="645">
        <v>4</v>
      </c>
      <c r="D105" s="646"/>
      <c r="E105" s="673" t="s">
        <v>184</v>
      </c>
      <c r="F105" s="673"/>
      <c r="G105" s="673"/>
      <c r="H105" s="673"/>
      <c r="I105" s="673"/>
      <c r="J105" s="673"/>
      <c r="K105" s="673"/>
      <c r="L105" s="673"/>
      <c r="M105" s="673"/>
      <c r="N105" s="673"/>
      <c r="O105" s="673"/>
      <c r="P105" s="673"/>
      <c r="Q105" s="673"/>
      <c r="R105" s="673"/>
      <c r="S105" s="673"/>
      <c r="T105" s="673"/>
      <c r="U105" s="673"/>
      <c r="V105" s="673"/>
      <c r="W105" s="673"/>
      <c r="X105" s="673"/>
      <c r="Y105" s="673"/>
      <c r="Z105" s="673"/>
      <c r="AA105" s="673"/>
      <c r="AB105" s="673"/>
      <c r="AC105" s="673"/>
      <c r="AD105" s="673"/>
      <c r="AE105" s="673"/>
      <c r="AF105" s="673"/>
      <c r="AG105" s="673"/>
      <c r="AH105" s="673"/>
      <c r="AI105" s="498"/>
      <c r="AJ105" s="498"/>
      <c r="AK105" s="498"/>
      <c r="AL105" s="498"/>
      <c r="AM105" s="498"/>
      <c r="AN105" s="498"/>
    </row>
    <row r="106" spans="1:40" ht="34.950000000000003" customHeight="1">
      <c r="C106" s="645">
        <v>5</v>
      </c>
      <c r="D106" s="646"/>
      <c r="E106" s="642" t="s">
        <v>185</v>
      </c>
      <c r="F106" s="643"/>
      <c r="G106" s="643"/>
      <c r="H106" s="643"/>
      <c r="I106" s="643"/>
      <c r="J106" s="643"/>
      <c r="K106" s="643"/>
      <c r="L106" s="643"/>
      <c r="M106" s="643"/>
      <c r="N106" s="643"/>
      <c r="O106" s="643"/>
      <c r="P106" s="643"/>
      <c r="Q106" s="643"/>
      <c r="R106" s="643"/>
      <c r="S106" s="643"/>
      <c r="T106" s="643"/>
      <c r="U106" s="643"/>
      <c r="V106" s="643"/>
      <c r="W106" s="643"/>
      <c r="X106" s="643"/>
      <c r="Y106" s="643"/>
      <c r="Z106" s="643"/>
      <c r="AA106" s="643"/>
      <c r="AB106" s="643"/>
      <c r="AC106" s="643"/>
      <c r="AD106" s="643"/>
      <c r="AE106" s="643"/>
      <c r="AF106" s="643"/>
      <c r="AG106" s="643"/>
      <c r="AH106" s="644"/>
      <c r="AI106" s="498"/>
      <c r="AJ106" s="498"/>
      <c r="AK106" s="498"/>
      <c r="AL106" s="498"/>
      <c r="AM106" s="498"/>
      <c r="AN106" s="498"/>
    </row>
    <row r="107" spans="1:40" ht="45.45" customHeight="1">
      <c r="C107" s="645">
        <v>6</v>
      </c>
      <c r="D107" s="646"/>
      <c r="E107" s="642" t="s">
        <v>186</v>
      </c>
      <c r="F107" s="643"/>
      <c r="G107" s="643"/>
      <c r="H107" s="643"/>
      <c r="I107" s="643"/>
      <c r="J107" s="643"/>
      <c r="K107" s="643"/>
      <c r="L107" s="643"/>
      <c r="M107" s="643"/>
      <c r="N107" s="643"/>
      <c r="O107" s="643"/>
      <c r="P107" s="643"/>
      <c r="Q107" s="643"/>
      <c r="R107" s="643"/>
      <c r="S107" s="643"/>
      <c r="T107" s="643"/>
      <c r="U107" s="643"/>
      <c r="V107" s="643"/>
      <c r="W107" s="643"/>
      <c r="X107" s="643"/>
      <c r="Y107" s="643"/>
      <c r="Z107" s="643"/>
      <c r="AA107" s="643"/>
      <c r="AB107" s="643"/>
      <c r="AC107" s="643"/>
      <c r="AD107" s="643"/>
      <c r="AE107" s="643"/>
      <c r="AF107" s="643"/>
      <c r="AG107" s="643"/>
      <c r="AH107" s="644"/>
      <c r="AI107" s="498"/>
      <c r="AJ107" s="498"/>
      <c r="AK107" s="498"/>
      <c r="AL107" s="498"/>
      <c r="AM107" s="498"/>
      <c r="AN107" s="498"/>
    </row>
    <row r="108" spans="1:40" ht="30" customHeight="1">
      <c r="C108" s="686">
        <v>7</v>
      </c>
      <c r="D108" s="686"/>
      <c r="E108" s="673" t="s">
        <v>187</v>
      </c>
      <c r="F108" s="673"/>
      <c r="G108" s="673"/>
      <c r="H108" s="673"/>
      <c r="I108" s="673"/>
      <c r="J108" s="673"/>
      <c r="K108" s="673"/>
      <c r="L108" s="673"/>
      <c r="M108" s="673"/>
      <c r="N108" s="673"/>
      <c r="O108" s="673"/>
      <c r="P108" s="673"/>
      <c r="Q108" s="673"/>
      <c r="R108" s="673"/>
      <c r="S108" s="673"/>
      <c r="T108" s="673"/>
      <c r="U108" s="673"/>
      <c r="V108" s="673"/>
      <c r="W108" s="673"/>
      <c r="X108" s="673"/>
      <c r="Y108" s="673"/>
      <c r="Z108" s="673"/>
      <c r="AA108" s="673"/>
      <c r="AB108" s="673"/>
      <c r="AC108" s="673"/>
      <c r="AD108" s="673"/>
      <c r="AE108" s="673"/>
      <c r="AF108" s="673"/>
      <c r="AG108" s="673"/>
      <c r="AH108" s="673"/>
      <c r="AI108" s="498"/>
      <c r="AJ108" s="498"/>
      <c r="AK108" s="498"/>
      <c r="AL108" s="498"/>
      <c r="AM108" s="498"/>
      <c r="AN108" s="498"/>
    </row>
    <row r="109" spans="1:40" ht="18" customHeight="1">
      <c r="C109" s="274"/>
      <c r="D109" s="274"/>
      <c r="E109" s="306"/>
      <c r="F109" s="306"/>
      <c r="G109" s="306"/>
      <c r="H109" s="306"/>
      <c r="I109" s="306"/>
      <c r="J109" s="306"/>
      <c r="K109" s="306"/>
      <c r="L109" s="306"/>
      <c r="M109" s="306"/>
      <c r="N109" s="306"/>
      <c r="O109" s="306"/>
      <c r="P109" s="306"/>
      <c r="Q109" s="306"/>
      <c r="R109" s="306"/>
      <c r="S109" s="306"/>
      <c r="T109" s="306"/>
      <c r="U109" s="306"/>
      <c r="V109" s="306"/>
      <c r="W109" s="306"/>
      <c r="X109" s="306"/>
      <c r="Y109" s="306"/>
      <c r="Z109" s="306"/>
      <c r="AA109" s="306"/>
      <c r="AB109" s="306"/>
      <c r="AC109" s="306"/>
      <c r="AD109" s="306"/>
      <c r="AE109" s="306"/>
      <c r="AF109" s="306"/>
      <c r="AG109" s="306"/>
      <c r="AH109" s="306"/>
      <c r="AI109" s="274"/>
      <c r="AJ109" s="274"/>
      <c r="AK109" s="274"/>
      <c r="AL109" s="274"/>
      <c r="AM109" s="274"/>
      <c r="AN109" s="274"/>
    </row>
    <row r="110" spans="1:40" ht="18" customHeight="1">
      <c r="B110" s="396" t="s">
        <v>337</v>
      </c>
      <c r="C110" s="274"/>
      <c r="D110" s="274"/>
      <c r="E110" s="306"/>
      <c r="F110" s="306"/>
      <c r="G110" s="306"/>
      <c r="H110" s="306"/>
      <c r="I110" s="306"/>
      <c r="J110" s="306"/>
      <c r="K110" s="306"/>
      <c r="L110" s="306"/>
      <c r="M110" s="306"/>
      <c r="N110" s="306"/>
      <c r="O110" s="306"/>
      <c r="P110" s="306"/>
      <c r="Q110" s="306"/>
      <c r="R110" s="306"/>
      <c r="S110" s="306"/>
      <c r="T110" s="306"/>
      <c r="U110" s="306"/>
      <c r="V110" s="306"/>
      <c r="W110" s="306"/>
      <c r="X110" s="306"/>
      <c r="Y110" s="306"/>
      <c r="Z110" s="306"/>
      <c r="AA110" s="306"/>
      <c r="AB110" s="306"/>
      <c r="AC110" s="306"/>
      <c r="AD110" s="306"/>
      <c r="AE110" s="306"/>
      <c r="AF110" s="306"/>
      <c r="AG110" s="306"/>
      <c r="AH110" s="306"/>
      <c r="AI110" s="275"/>
      <c r="AJ110" s="275"/>
      <c r="AK110" s="275"/>
      <c r="AL110" s="275"/>
      <c r="AM110" s="275"/>
      <c r="AN110" s="275"/>
    </row>
    <row r="111" spans="1:40" ht="30" customHeight="1">
      <c r="C111" s="645">
        <v>1</v>
      </c>
      <c r="D111" s="646"/>
      <c r="E111" s="642" t="s">
        <v>188</v>
      </c>
      <c r="F111" s="643"/>
      <c r="G111" s="643"/>
      <c r="H111" s="643"/>
      <c r="I111" s="643"/>
      <c r="J111" s="643"/>
      <c r="K111" s="643"/>
      <c r="L111" s="643"/>
      <c r="M111" s="643"/>
      <c r="N111" s="643"/>
      <c r="O111" s="643"/>
      <c r="P111" s="643"/>
      <c r="Q111" s="643"/>
      <c r="R111" s="643"/>
      <c r="S111" s="643"/>
      <c r="T111" s="643"/>
      <c r="U111" s="643"/>
      <c r="V111" s="643"/>
      <c r="W111" s="643"/>
      <c r="X111" s="643"/>
      <c r="Y111" s="643"/>
      <c r="Z111" s="643"/>
      <c r="AA111" s="643"/>
      <c r="AB111" s="643"/>
      <c r="AC111" s="643"/>
      <c r="AD111" s="643"/>
      <c r="AE111" s="643"/>
      <c r="AF111" s="643"/>
      <c r="AG111" s="643"/>
      <c r="AH111" s="644"/>
      <c r="AI111" s="498"/>
      <c r="AJ111" s="498"/>
      <c r="AK111" s="498"/>
      <c r="AL111" s="498"/>
      <c r="AM111" s="498"/>
      <c r="AN111" s="498"/>
    </row>
    <row r="112" spans="1:40" ht="18" customHeight="1">
      <c r="C112" s="645">
        <v>2</v>
      </c>
      <c r="D112" s="646"/>
      <c r="E112" s="642" t="s">
        <v>189</v>
      </c>
      <c r="F112" s="643"/>
      <c r="G112" s="643"/>
      <c r="H112" s="643"/>
      <c r="I112" s="643"/>
      <c r="J112" s="643"/>
      <c r="K112" s="643"/>
      <c r="L112" s="643"/>
      <c r="M112" s="643"/>
      <c r="N112" s="643"/>
      <c r="O112" s="643"/>
      <c r="P112" s="643"/>
      <c r="Q112" s="643"/>
      <c r="R112" s="643"/>
      <c r="S112" s="643"/>
      <c r="T112" s="643"/>
      <c r="U112" s="643"/>
      <c r="V112" s="643"/>
      <c r="W112" s="643"/>
      <c r="X112" s="643"/>
      <c r="Y112" s="643"/>
      <c r="Z112" s="643"/>
      <c r="AA112" s="643"/>
      <c r="AB112" s="643"/>
      <c r="AC112" s="643"/>
      <c r="AD112" s="643"/>
      <c r="AE112" s="643"/>
      <c r="AF112" s="643"/>
      <c r="AG112" s="643"/>
      <c r="AH112" s="644"/>
      <c r="AI112" s="498"/>
      <c r="AJ112" s="498"/>
      <c r="AK112" s="498"/>
      <c r="AL112" s="498"/>
      <c r="AM112" s="498"/>
      <c r="AN112" s="498"/>
    </row>
    <row r="113" spans="1:40" ht="37.950000000000003" customHeight="1">
      <c r="C113" s="645">
        <v>3</v>
      </c>
      <c r="D113" s="646"/>
      <c r="E113" s="642" t="s">
        <v>190</v>
      </c>
      <c r="F113" s="643"/>
      <c r="G113" s="643"/>
      <c r="H113" s="643"/>
      <c r="I113" s="643"/>
      <c r="J113" s="643"/>
      <c r="K113" s="643"/>
      <c r="L113" s="643"/>
      <c r="M113" s="643"/>
      <c r="N113" s="643"/>
      <c r="O113" s="643"/>
      <c r="P113" s="643"/>
      <c r="Q113" s="643"/>
      <c r="R113" s="643"/>
      <c r="S113" s="643"/>
      <c r="T113" s="643"/>
      <c r="U113" s="643"/>
      <c r="V113" s="643"/>
      <c r="W113" s="643"/>
      <c r="X113" s="643"/>
      <c r="Y113" s="643"/>
      <c r="Z113" s="643"/>
      <c r="AA113" s="643"/>
      <c r="AB113" s="643"/>
      <c r="AC113" s="643"/>
      <c r="AD113" s="643"/>
      <c r="AE113" s="643"/>
      <c r="AF113" s="643"/>
      <c r="AG113" s="643"/>
      <c r="AH113" s="644"/>
      <c r="AI113" s="498"/>
      <c r="AJ113" s="498"/>
      <c r="AK113" s="498"/>
      <c r="AL113" s="498"/>
      <c r="AM113" s="498"/>
      <c r="AN113" s="498"/>
    </row>
    <row r="114" spans="1:40" ht="36.75" customHeight="1">
      <c r="C114" s="645">
        <v>4</v>
      </c>
      <c r="D114" s="646"/>
      <c r="E114" s="642" t="s">
        <v>191</v>
      </c>
      <c r="F114" s="643"/>
      <c r="G114" s="643"/>
      <c r="H114" s="643"/>
      <c r="I114" s="643"/>
      <c r="J114" s="643"/>
      <c r="K114" s="643"/>
      <c r="L114" s="643"/>
      <c r="M114" s="643"/>
      <c r="N114" s="643"/>
      <c r="O114" s="643"/>
      <c r="P114" s="643"/>
      <c r="Q114" s="643"/>
      <c r="R114" s="643"/>
      <c r="S114" s="643"/>
      <c r="T114" s="643"/>
      <c r="U114" s="643"/>
      <c r="V114" s="643"/>
      <c r="W114" s="643"/>
      <c r="X114" s="643"/>
      <c r="Y114" s="643"/>
      <c r="Z114" s="643"/>
      <c r="AA114" s="643"/>
      <c r="AB114" s="643"/>
      <c r="AC114" s="643"/>
      <c r="AD114" s="643"/>
      <c r="AE114" s="643"/>
      <c r="AF114" s="643"/>
      <c r="AG114" s="643"/>
      <c r="AH114" s="644"/>
      <c r="AI114" s="498"/>
      <c r="AJ114" s="498"/>
      <c r="AK114" s="498"/>
      <c r="AL114" s="498"/>
      <c r="AM114" s="498"/>
      <c r="AN114" s="498"/>
    </row>
    <row r="115" spans="1:40" ht="31.95" customHeight="1">
      <c r="C115" s="645">
        <v>5</v>
      </c>
      <c r="D115" s="646"/>
      <c r="E115" s="642" t="s">
        <v>192</v>
      </c>
      <c r="F115" s="643"/>
      <c r="G115" s="643"/>
      <c r="H115" s="643"/>
      <c r="I115" s="643"/>
      <c r="J115" s="643"/>
      <c r="K115" s="643"/>
      <c r="L115" s="643"/>
      <c r="M115" s="643"/>
      <c r="N115" s="643"/>
      <c r="O115" s="643"/>
      <c r="P115" s="643"/>
      <c r="Q115" s="643"/>
      <c r="R115" s="643"/>
      <c r="S115" s="643"/>
      <c r="T115" s="643"/>
      <c r="U115" s="643"/>
      <c r="V115" s="643"/>
      <c r="W115" s="643"/>
      <c r="X115" s="643"/>
      <c r="Y115" s="643"/>
      <c r="Z115" s="643"/>
      <c r="AA115" s="643"/>
      <c r="AB115" s="643"/>
      <c r="AC115" s="643"/>
      <c r="AD115" s="643"/>
      <c r="AE115" s="643"/>
      <c r="AF115" s="643"/>
      <c r="AG115" s="643"/>
      <c r="AH115" s="644"/>
      <c r="AI115" s="498"/>
      <c r="AJ115" s="498"/>
      <c r="AK115" s="498"/>
      <c r="AL115" s="498"/>
      <c r="AM115" s="498"/>
      <c r="AN115" s="498"/>
    </row>
    <row r="116" spans="1:40" ht="18" customHeight="1">
      <c r="C116" s="645">
        <v>6</v>
      </c>
      <c r="D116" s="646"/>
      <c r="E116" s="642" t="s">
        <v>193</v>
      </c>
      <c r="F116" s="643"/>
      <c r="G116" s="643"/>
      <c r="H116" s="643"/>
      <c r="I116" s="643"/>
      <c r="J116" s="643"/>
      <c r="K116" s="643"/>
      <c r="L116" s="643"/>
      <c r="M116" s="643"/>
      <c r="N116" s="643"/>
      <c r="O116" s="643"/>
      <c r="P116" s="643"/>
      <c r="Q116" s="643"/>
      <c r="R116" s="643"/>
      <c r="S116" s="643"/>
      <c r="T116" s="643"/>
      <c r="U116" s="643"/>
      <c r="V116" s="643"/>
      <c r="W116" s="643"/>
      <c r="X116" s="643"/>
      <c r="Y116" s="643"/>
      <c r="Z116" s="643"/>
      <c r="AA116" s="643"/>
      <c r="AB116" s="643"/>
      <c r="AC116" s="643"/>
      <c r="AD116" s="643"/>
      <c r="AE116" s="643"/>
      <c r="AF116" s="643"/>
      <c r="AG116" s="643"/>
      <c r="AH116" s="644"/>
      <c r="AI116" s="498"/>
      <c r="AJ116" s="498"/>
      <c r="AK116" s="498"/>
      <c r="AL116" s="498"/>
      <c r="AM116" s="498"/>
      <c r="AN116" s="498"/>
    </row>
    <row r="117" spans="1:40" ht="30" customHeight="1">
      <c r="C117" s="645">
        <v>7</v>
      </c>
      <c r="D117" s="646"/>
      <c r="E117" s="642" t="s">
        <v>194</v>
      </c>
      <c r="F117" s="643"/>
      <c r="G117" s="643"/>
      <c r="H117" s="643"/>
      <c r="I117" s="643"/>
      <c r="J117" s="643"/>
      <c r="K117" s="643"/>
      <c r="L117" s="643"/>
      <c r="M117" s="643"/>
      <c r="N117" s="643"/>
      <c r="O117" s="643"/>
      <c r="P117" s="643"/>
      <c r="Q117" s="643"/>
      <c r="R117" s="643"/>
      <c r="S117" s="643"/>
      <c r="T117" s="643"/>
      <c r="U117" s="643"/>
      <c r="V117" s="643"/>
      <c r="W117" s="643"/>
      <c r="X117" s="643"/>
      <c r="Y117" s="643"/>
      <c r="Z117" s="643"/>
      <c r="AA117" s="643"/>
      <c r="AB117" s="643"/>
      <c r="AC117" s="643"/>
      <c r="AD117" s="643"/>
      <c r="AE117" s="643"/>
      <c r="AF117" s="643"/>
      <c r="AG117" s="643"/>
      <c r="AH117" s="644"/>
      <c r="AI117" s="498"/>
      <c r="AJ117" s="498"/>
      <c r="AK117" s="498"/>
      <c r="AL117" s="498"/>
      <c r="AM117" s="498"/>
      <c r="AN117" s="498"/>
    </row>
    <row r="118" spans="1:40" ht="34.950000000000003" customHeight="1">
      <c r="C118" s="645">
        <v>8</v>
      </c>
      <c r="D118" s="646"/>
      <c r="E118" s="642" t="s">
        <v>195</v>
      </c>
      <c r="F118" s="643"/>
      <c r="G118" s="643"/>
      <c r="H118" s="643"/>
      <c r="I118" s="643"/>
      <c r="J118" s="643"/>
      <c r="K118" s="643"/>
      <c r="L118" s="643"/>
      <c r="M118" s="643"/>
      <c r="N118" s="643"/>
      <c r="O118" s="643"/>
      <c r="P118" s="643"/>
      <c r="Q118" s="643"/>
      <c r="R118" s="643"/>
      <c r="S118" s="643"/>
      <c r="T118" s="643"/>
      <c r="U118" s="643"/>
      <c r="V118" s="643"/>
      <c r="W118" s="643"/>
      <c r="X118" s="643"/>
      <c r="Y118" s="643"/>
      <c r="Z118" s="643"/>
      <c r="AA118" s="643"/>
      <c r="AB118" s="643"/>
      <c r="AC118" s="643"/>
      <c r="AD118" s="643"/>
      <c r="AE118" s="643"/>
      <c r="AF118" s="643"/>
      <c r="AG118" s="643"/>
      <c r="AH118" s="644"/>
      <c r="AI118" s="498"/>
      <c r="AJ118" s="498"/>
      <c r="AK118" s="498"/>
      <c r="AL118" s="498"/>
      <c r="AM118" s="498"/>
      <c r="AN118" s="498"/>
    </row>
    <row r="119" spans="1:40" ht="18" customHeight="1">
      <c r="C119" s="645">
        <v>9</v>
      </c>
      <c r="D119" s="646"/>
      <c r="E119" s="642" t="s">
        <v>196</v>
      </c>
      <c r="F119" s="643"/>
      <c r="G119" s="643"/>
      <c r="H119" s="643"/>
      <c r="I119" s="643"/>
      <c r="J119" s="643"/>
      <c r="K119" s="643"/>
      <c r="L119" s="643"/>
      <c r="M119" s="643"/>
      <c r="N119" s="643"/>
      <c r="O119" s="643"/>
      <c r="P119" s="643"/>
      <c r="Q119" s="643"/>
      <c r="R119" s="643"/>
      <c r="S119" s="643"/>
      <c r="T119" s="643"/>
      <c r="U119" s="643"/>
      <c r="V119" s="643"/>
      <c r="W119" s="643"/>
      <c r="X119" s="643"/>
      <c r="Y119" s="643"/>
      <c r="Z119" s="643"/>
      <c r="AA119" s="643"/>
      <c r="AB119" s="643"/>
      <c r="AC119" s="643"/>
      <c r="AD119" s="643"/>
      <c r="AE119" s="643"/>
      <c r="AF119" s="643"/>
      <c r="AG119" s="643"/>
      <c r="AH119" s="644"/>
      <c r="AI119" s="498"/>
      <c r="AJ119" s="498"/>
      <c r="AK119" s="498"/>
      <c r="AL119" s="498"/>
      <c r="AM119" s="498"/>
      <c r="AN119" s="498"/>
    </row>
    <row r="120" spans="1:40" ht="30" customHeight="1">
      <c r="C120" s="645">
        <v>10</v>
      </c>
      <c r="D120" s="646"/>
      <c r="E120" s="642" t="s">
        <v>197</v>
      </c>
      <c r="F120" s="643"/>
      <c r="G120" s="643"/>
      <c r="H120" s="643"/>
      <c r="I120" s="643"/>
      <c r="J120" s="643"/>
      <c r="K120" s="643"/>
      <c r="L120" s="643"/>
      <c r="M120" s="643"/>
      <c r="N120" s="643"/>
      <c r="O120" s="643"/>
      <c r="P120" s="643"/>
      <c r="Q120" s="643"/>
      <c r="R120" s="643"/>
      <c r="S120" s="643"/>
      <c r="T120" s="643"/>
      <c r="U120" s="643"/>
      <c r="V120" s="643"/>
      <c r="W120" s="643"/>
      <c r="X120" s="643"/>
      <c r="Y120" s="643"/>
      <c r="Z120" s="643"/>
      <c r="AA120" s="643"/>
      <c r="AB120" s="643"/>
      <c r="AC120" s="643"/>
      <c r="AD120" s="643"/>
      <c r="AE120" s="643"/>
      <c r="AF120" s="643"/>
      <c r="AG120" s="643"/>
      <c r="AH120" s="643"/>
      <c r="AI120" s="643"/>
      <c r="AJ120" s="643"/>
      <c r="AK120" s="643"/>
      <c r="AL120" s="643"/>
      <c r="AM120" s="643"/>
      <c r="AN120" s="644"/>
    </row>
    <row r="121" spans="1:40" ht="18" customHeight="1">
      <c r="C121" s="647"/>
      <c r="D121" s="648"/>
      <c r="E121" s="631" t="s">
        <v>17</v>
      </c>
      <c r="F121" s="632"/>
      <c r="G121" s="632"/>
      <c r="H121" s="632"/>
      <c r="I121" s="632"/>
      <c r="J121" s="632"/>
      <c r="K121" s="632"/>
      <c r="L121" s="632"/>
      <c r="M121" s="632"/>
      <c r="N121" s="632"/>
      <c r="O121" s="632"/>
      <c r="P121" s="632"/>
      <c r="Q121" s="632"/>
      <c r="R121" s="632"/>
      <c r="S121" s="632"/>
      <c r="T121" s="632"/>
      <c r="U121" s="632"/>
      <c r="V121" s="632"/>
      <c r="W121" s="632"/>
      <c r="X121" s="632"/>
      <c r="Y121" s="632"/>
      <c r="Z121" s="632"/>
      <c r="AA121" s="632"/>
      <c r="AB121" s="632"/>
      <c r="AC121" s="632"/>
      <c r="AD121" s="632"/>
      <c r="AE121" s="632"/>
      <c r="AF121" s="632"/>
      <c r="AG121" s="632"/>
      <c r="AH121" s="632"/>
      <c r="AI121" s="312"/>
      <c r="AJ121" s="312"/>
      <c r="AK121" s="312"/>
      <c r="AL121" s="312"/>
      <c r="AM121" s="312"/>
      <c r="AN121" s="313"/>
    </row>
    <row r="122" spans="1:40" ht="18" customHeight="1">
      <c r="C122" s="633"/>
      <c r="D122" s="635"/>
      <c r="E122" s="670"/>
      <c r="F122" s="671"/>
      <c r="G122" s="671"/>
      <c r="H122" s="671"/>
      <c r="I122" s="671"/>
      <c r="J122" s="671"/>
      <c r="K122" s="671"/>
      <c r="L122" s="671"/>
      <c r="M122" s="671"/>
      <c r="N122" s="671"/>
      <c r="O122" s="671"/>
      <c r="P122" s="671"/>
      <c r="Q122" s="671"/>
      <c r="R122" s="671"/>
      <c r="S122" s="671"/>
      <c r="T122" s="671"/>
      <c r="U122" s="671"/>
      <c r="V122" s="671"/>
      <c r="W122" s="671"/>
      <c r="X122" s="671"/>
      <c r="Y122" s="671"/>
      <c r="Z122" s="671"/>
      <c r="AA122" s="671"/>
      <c r="AB122" s="671"/>
      <c r="AC122" s="671"/>
      <c r="AD122" s="671"/>
      <c r="AE122" s="671"/>
      <c r="AF122" s="671"/>
      <c r="AG122" s="671"/>
      <c r="AH122" s="671"/>
      <c r="AI122" s="671"/>
      <c r="AJ122" s="671"/>
      <c r="AK122" s="671"/>
      <c r="AL122" s="671"/>
      <c r="AM122" s="671"/>
      <c r="AN122" s="672"/>
    </row>
    <row r="123" spans="1:40" ht="30" customHeight="1">
      <c r="C123" s="645">
        <v>11</v>
      </c>
      <c r="D123" s="646"/>
      <c r="E123" s="697" t="s">
        <v>344</v>
      </c>
      <c r="F123" s="624"/>
      <c r="G123" s="624"/>
      <c r="H123" s="624"/>
      <c r="I123" s="624"/>
      <c r="J123" s="624"/>
      <c r="K123" s="624"/>
      <c r="L123" s="624"/>
      <c r="M123" s="624"/>
      <c r="N123" s="624"/>
      <c r="O123" s="624"/>
      <c r="P123" s="624"/>
      <c r="Q123" s="624"/>
      <c r="R123" s="624"/>
      <c r="S123" s="624"/>
      <c r="T123" s="624"/>
      <c r="U123" s="624"/>
      <c r="V123" s="624"/>
      <c r="W123" s="624"/>
      <c r="X123" s="624"/>
      <c r="Y123" s="624"/>
      <c r="Z123" s="624"/>
      <c r="AA123" s="624"/>
      <c r="AB123" s="624"/>
      <c r="AC123" s="624"/>
      <c r="AD123" s="624"/>
      <c r="AE123" s="624"/>
      <c r="AF123" s="624"/>
      <c r="AG123" s="624"/>
      <c r="AH123" s="624"/>
      <c r="AI123" s="624"/>
      <c r="AJ123" s="624"/>
      <c r="AK123" s="624"/>
      <c r="AL123" s="624"/>
      <c r="AM123" s="624"/>
      <c r="AN123" s="625"/>
    </row>
    <row r="124" spans="1:40" ht="10.050000000000001" customHeight="1">
      <c r="A124" s="275"/>
      <c r="B124" s="275"/>
      <c r="C124" s="647"/>
      <c r="D124" s="648"/>
      <c r="E124" s="631" t="s">
        <v>17</v>
      </c>
      <c r="F124" s="632"/>
      <c r="G124" s="632"/>
      <c r="H124" s="632"/>
      <c r="I124" s="632"/>
      <c r="J124" s="632"/>
      <c r="K124" s="632"/>
      <c r="L124" s="632"/>
      <c r="M124" s="632"/>
      <c r="N124" s="632"/>
      <c r="O124" s="632"/>
      <c r="P124" s="632"/>
      <c r="Q124" s="632"/>
      <c r="R124" s="632"/>
      <c r="S124" s="632"/>
      <c r="T124" s="632"/>
      <c r="U124" s="632"/>
      <c r="V124" s="632"/>
      <c r="W124" s="632"/>
      <c r="X124" s="632"/>
      <c r="Y124" s="632"/>
      <c r="Z124" s="632"/>
      <c r="AA124" s="632"/>
      <c r="AB124" s="632"/>
      <c r="AC124" s="632"/>
      <c r="AD124" s="632"/>
      <c r="AE124" s="632"/>
      <c r="AF124" s="632"/>
      <c r="AG124" s="632"/>
      <c r="AH124" s="632"/>
      <c r="AI124" s="312"/>
      <c r="AJ124" s="312"/>
      <c r="AK124" s="312"/>
      <c r="AL124" s="312"/>
      <c r="AM124" s="312"/>
      <c r="AN124" s="313"/>
    </row>
    <row r="125" spans="1:40" ht="18" customHeight="1">
      <c r="A125" s="275"/>
      <c r="C125" s="647"/>
      <c r="D125" s="648"/>
      <c r="E125" s="670"/>
      <c r="F125" s="671"/>
      <c r="G125" s="671"/>
      <c r="H125" s="671"/>
      <c r="I125" s="671"/>
      <c r="J125" s="671"/>
      <c r="K125" s="671"/>
      <c r="L125" s="671"/>
      <c r="M125" s="671"/>
      <c r="N125" s="671"/>
      <c r="O125" s="671"/>
      <c r="P125" s="671"/>
      <c r="Q125" s="671"/>
      <c r="R125" s="671"/>
      <c r="S125" s="671"/>
      <c r="T125" s="671"/>
      <c r="U125" s="671"/>
      <c r="V125" s="671"/>
      <c r="W125" s="671"/>
      <c r="X125" s="671"/>
      <c r="Y125" s="671"/>
      <c r="Z125" s="671"/>
      <c r="AA125" s="671"/>
      <c r="AB125" s="671"/>
      <c r="AC125" s="671"/>
      <c r="AD125" s="671"/>
      <c r="AE125" s="671"/>
      <c r="AF125" s="671"/>
      <c r="AG125" s="671"/>
      <c r="AH125" s="671"/>
      <c r="AI125" s="671"/>
      <c r="AJ125" s="671"/>
      <c r="AK125" s="671"/>
      <c r="AL125" s="671"/>
      <c r="AM125" s="671"/>
      <c r="AN125" s="672"/>
    </row>
    <row r="126" spans="1:40" s="261" customFormat="1" ht="30" customHeight="1">
      <c r="A126" s="280"/>
      <c r="B126" s="280"/>
      <c r="C126" s="645">
        <v>12</v>
      </c>
      <c r="D126" s="646"/>
      <c r="E126" s="642" t="s">
        <v>345</v>
      </c>
      <c r="F126" s="643"/>
      <c r="G126" s="643"/>
      <c r="H126" s="643"/>
      <c r="I126" s="643"/>
      <c r="J126" s="643"/>
      <c r="K126" s="643"/>
      <c r="L126" s="643"/>
      <c r="M126" s="643"/>
      <c r="N126" s="643"/>
      <c r="O126" s="643"/>
      <c r="P126" s="643"/>
      <c r="Q126" s="643"/>
      <c r="R126" s="643"/>
      <c r="S126" s="643"/>
      <c r="T126" s="643"/>
      <c r="U126" s="643"/>
      <c r="V126" s="643"/>
      <c r="W126" s="643"/>
      <c r="X126" s="643"/>
      <c r="Y126" s="643"/>
      <c r="Z126" s="643"/>
      <c r="AA126" s="643"/>
      <c r="AB126" s="643"/>
      <c r="AC126" s="643"/>
      <c r="AD126" s="643"/>
      <c r="AE126" s="643"/>
      <c r="AF126" s="643"/>
      <c r="AG126" s="643"/>
      <c r="AH126" s="643"/>
      <c r="AI126" s="643"/>
      <c r="AJ126" s="643"/>
      <c r="AK126" s="643"/>
      <c r="AL126" s="643"/>
      <c r="AM126" s="643"/>
      <c r="AN126" s="644"/>
    </row>
    <row r="127" spans="1:40" s="261" customFormat="1" ht="30" customHeight="1">
      <c r="A127" s="280"/>
      <c r="B127" s="280"/>
      <c r="C127" s="647"/>
      <c r="D127" s="594"/>
      <c r="E127" s="631" t="s">
        <v>17</v>
      </c>
      <c r="F127" s="632"/>
      <c r="G127" s="632"/>
      <c r="H127" s="632"/>
      <c r="I127" s="632"/>
      <c r="J127" s="632"/>
      <c r="K127" s="632"/>
      <c r="L127" s="632"/>
      <c r="M127" s="632"/>
      <c r="N127" s="632"/>
      <c r="O127" s="632"/>
      <c r="P127" s="632"/>
      <c r="Q127" s="632"/>
      <c r="R127" s="632"/>
      <c r="S127" s="632"/>
      <c r="T127" s="632"/>
      <c r="U127" s="632"/>
      <c r="V127" s="632"/>
      <c r="W127" s="632"/>
      <c r="X127" s="632"/>
      <c r="Y127" s="632"/>
      <c r="Z127" s="632"/>
      <c r="AA127" s="632"/>
      <c r="AB127" s="632"/>
      <c r="AC127" s="632"/>
      <c r="AD127" s="632"/>
      <c r="AE127" s="632"/>
      <c r="AF127" s="632"/>
      <c r="AG127" s="632"/>
      <c r="AH127" s="632"/>
      <c r="AI127" s="312"/>
      <c r="AJ127" s="312"/>
      <c r="AK127" s="312"/>
      <c r="AL127" s="312"/>
      <c r="AM127" s="312"/>
      <c r="AN127" s="313"/>
    </row>
    <row r="128" spans="1:40" s="261" customFormat="1" ht="20.100000000000001" customHeight="1">
      <c r="A128" s="280"/>
      <c r="B128" s="280"/>
      <c r="C128" s="647"/>
      <c r="D128" s="594"/>
      <c r="E128" s="670"/>
      <c r="F128" s="671"/>
      <c r="G128" s="671"/>
      <c r="H128" s="671"/>
      <c r="I128" s="671"/>
      <c r="J128" s="671"/>
      <c r="K128" s="671"/>
      <c r="L128" s="671"/>
      <c r="M128" s="671"/>
      <c r="N128" s="671"/>
      <c r="O128" s="671"/>
      <c r="P128" s="671"/>
      <c r="Q128" s="671"/>
      <c r="R128" s="671"/>
      <c r="S128" s="671"/>
      <c r="T128" s="671"/>
      <c r="U128" s="671"/>
      <c r="V128" s="671"/>
      <c r="W128" s="671"/>
      <c r="X128" s="671"/>
      <c r="Y128" s="671"/>
      <c r="Z128" s="671"/>
      <c r="AA128" s="671"/>
      <c r="AB128" s="671"/>
      <c r="AC128" s="671"/>
      <c r="AD128" s="671"/>
      <c r="AE128" s="671"/>
      <c r="AF128" s="671"/>
      <c r="AG128" s="671"/>
      <c r="AH128" s="671"/>
      <c r="AI128" s="671"/>
      <c r="AJ128" s="671"/>
      <c r="AK128" s="671"/>
      <c r="AL128" s="671"/>
      <c r="AM128" s="671"/>
      <c r="AN128" s="672"/>
    </row>
    <row r="129" spans="1:40" ht="18" customHeight="1">
      <c r="C129" s="686">
        <v>13</v>
      </c>
      <c r="D129" s="686"/>
      <c r="E129" s="642" t="s">
        <v>346</v>
      </c>
      <c r="F129" s="643"/>
      <c r="G129" s="643"/>
      <c r="H129" s="643"/>
      <c r="I129" s="643"/>
      <c r="J129" s="643"/>
      <c r="K129" s="643"/>
      <c r="L129" s="643"/>
      <c r="M129" s="643"/>
      <c r="N129" s="643"/>
      <c r="O129" s="643"/>
      <c r="P129" s="643"/>
      <c r="Q129" s="643"/>
      <c r="R129" s="643"/>
      <c r="S129" s="643"/>
      <c r="T129" s="643"/>
      <c r="U129" s="643"/>
      <c r="V129" s="643"/>
      <c r="W129" s="643"/>
      <c r="X129" s="643"/>
      <c r="Y129" s="643"/>
      <c r="Z129" s="643"/>
      <c r="AA129" s="643"/>
      <c r="AB129" s="643"/>
      <c r="AC129" s="643"/>
      <c r="AD129" s="643"/>
      <c r="AE129" s="643"/>
      <c r="AF129" s="643"/>
      <c r="AG129" s="643"/>
      <c r="AH129" s="643"/>
      <c r="AI129" s="643"/>
      <c r="AJ129" s="643"/>
      <c r="AK129" s="643"/>
      <c r="AL129" s="643"/>
      <c r="AM129" s="643"/>
      <c r="AN129" s="644"/>
    </row>
    <row r="130" spans="1:40" ht="45" customHeight="1">
      <c r="C130" s="686"/>
      <c r="D130" s="686"/>
      <c r="E130" s="631" t="s">
        <v>17</v>
      </c>
      <c r="F130" s="632"/>
      <c r="G130" s="632"/>
      <c r="H130" s="632"/>
      <c r="I130" s="632"/>
      <c r="J130" s="632"/>
      <c r="K130" s="632"/>
      <c r="L130" s="632"/>
      <c r="M130" s="632"/>
      <c r="N130" s="632"/>
      <c r="O130" s="632"/>
      <c r="P130" s="632"/>
      <c r="Q130" s="632"/>
      <c r="R130" s="632"/>
      <c r="S130" s="632"/>
      <c r="T130" s="632"/>
      <c r="U130" s="632"/>
      <c r="V130" s="632"/>
      <c r="W130" s="632"/>
      <c r="X130" s="632"/>
      <c r="Y130" s="632"/>
      <c r="Z130" s="632"/>
      <c r="AA130" s="632"/>
      <c r="AB130" s="632"/>
      <c r="AC130" s="632"/>
      <c r="AD130" s="632"/>
      <c r="AE130" s="632"/>
      <c r="AF130" s="632"/>
      <c r="AG130" s="632"/>
      <c r="AH130" s="632"/>
      <c r="AI130" s="312"/>
      <c r="AJ130" s="312"/>
      <c r="AK130" s="312"/>
      <c r="AL130" s="312"/>
      <c r="AM130" s="312"/>
      <c r="AN130" s="313"/>
    </row>
    <row r="131" spans="1:40" ht="10.050000000000001" customHeight="1">
      <c r="A131" s="275"/>
      <c r="B131" s="275"/>
      <c r="C131" s="686"/>
      <c r="D131" s="686"/>
      <c r="E131" s="670"/>
      <c r="F131" s="671"/>
      <c r="G131" s="671"/>
      <c r="H131" s="671"/>
      <c r="I131" s="671"/>
      <c r="J131" s="671"/>
      <c r="K131" s="671"/>
      <c r="L131" s="671"/>
      <c r="M131" s="671"/>
      <c r="N131" s="671"/>
      <c r="O131" s="671"/>
      <c r="P131" s="671"/>
      <c r="Q131" s="671"/>
      <c r="R131" s="671"/>
      <c r="S131" s="671"/>
      <c r="T131" s="671"/>
      <c r="U131" s="671"/>
      <c r="V131" s="671"/>
      <c r="W131" s="671"/>
      <c r="X131" s="671"/>
      <c r="Y131" s="671"/>
      <c r="Z131" s="671"/>
      <c r="AA131" s="671"/>
      <c r="AB131" s="671"/>
      <c r="AC131" s="671"/>
      <c r="AD131" s="671"/>
      <c r="AE131" s="671"/>
      <c r="AF131" s="671"/>
      <c r="AG131" s="671"/>
      <c r="AH131" s="671"/>
      <c r="AI131" s="671"/>
      <c r="AJ131" s="671"/>
      <c r="AK131" s="671"/>
      <c r="AL131" s="671"/>
      <c r="AM131" s="671"/>
      <c r="AN131" s="672"/>
    </row>
    <row r="132" spans="1:40" ht="18" customHeight="1">
      <c r="A132" s="275"/>
      <c r="C132" s="645">
        <v>14</v>
      </c>
      <c r="D132" s="646"/>
      <c r="E132" s="642" t="s">
        <v>347</v>
      </c>
      <c r="F132" s="643"/>
      <c r="G132" s="643"/>
      <c r="H132" s="643"/>
      <c r="I132" s="643"/>
      <c r="J132" s="643"/>
      <c r="K132" s="643"/>
      <c r="L132" s="643"/>
      <c r="M132" s="643"/>
      <c r="N132" s="643"/>
      <c r="O132" s="643"/>
      <c r="P132" s="643"/>
      <c r="Q132" s="643"/>
      <c r="R132" s="643"/>
      <c r="S132" s="643"/>
      <c r="T132" s="643"/>
      <c r="U132" s="643"/>
      <c r="V132" s="643"/>
      <c r="W132" s="643"/>
      <c r="X132" s="643"/>
      <c r="Y132" s="643"/>
      <c r="Z132" s="643"/>
      <c r="AA132" s="643"/>
      <c r="AB132" s="643"/>
      <c r="AC132" s="643"/>
      <c r="AD132" s="643"/>
      <c r="AE132" s="643"/>
      <c r="AF132" s="643"/>
      <c r="AG132" s="643"/>
      <c r="AH132" s="643"/>
      <c r="AI132" s="643"/>
      <c r="AJ132" s="643"/>
      <c r="AK132" s="643"/>
      <c r="AL132" s="643"/>
      <c r="AM132" s="643"/>
      <c r="AN132" s="644"/>
    </row>
    <row r="133" spans="1:40" s="309" customFormat="1" ht="45" customHeight="1">
      <c r="A133" s="280"/>
      <c r="B133" s="280"/>
      <c r="C133" s="647"/>
      <c r="D133" s="648"/>
      <c r="E133" s="631" t="s">
        <v>17</v>
      </c>
      <c r="F133" s="632"/>
      <c r="G133" s="632"/>
      <c r="H133" s="632"/>
      <c r="I133" s="632"/>
      <c r="J133" s="632"/>
      <c r="K133" s="632"/>
      <c r="L133" s="632"/>
      <c r="M133" s="632"/>
      <c r="N133" s="632"/>
      <c r="O133" s="632"/>
      <c r="P133" s="632"/>
      <c r="Q133" s="632"/>
      <c r="R133" s="632"/>
      <c r="S133" s="632"/>
      <c r="T133" s="632"/>
      <c r="U133" s="632"/>
      <c r="V133" s="632"/>
      <c r="W133" s="632"/>
      <c r="X133" s="632"/>
      <c r="Y133" s="632"/>
      <c r="Z133" s="632"/>
      <c r="AA133" s="632"/>
      <c r="AB133" s="632"/>
      <c r="AC133" s="632"/>
      <c r="AD133" s="632"/>
      <c r="AE133" s="632"/>
      <c r="AF133" s="632"/>
      <c r="AG133" s="632"/>
      <c r="AH133" s="632"/>
      <c r="AI133" s="312"/>
      <c r="AJ133" s="312"/>
      <c r="AK133" s="312"/>
      <c r="AL133" s="312"/>
      <c r="AM133" s="312"/>
      <c r="AN133" s="313"/>
    </row>
    <row r="134" spans="1:40" ht="10.050000000000001" customHeight="1">
      <c r="A134" s="275"/>
      <c r="B134" s="275"/>
      <c r="C134" s="647"/>
      <c r="D134" s="648"/>
      <c r="E134" s="670"/>
      <c r="F134" s="671"/>
      <c r="G134" s="671"/>
      <c r="H134" s="671"/>
      <c r="I134" s="671"/>
      <c r="J134" s="671"/>
      <c r="K134" s="671"/>
      <c r="L134" s="671"/>
      <c r="M134" s="671"/>
      <c r="N134" s="671"/>
      <c r="O134" s="671"/>
      <c r="P134" s="671"/>
      <c r="Q134" s="671"/>
      <c r="R134" s="671"/>
      <c r="S134" s="671"/>
      <c r="T134" s="671"/>
      <c r="U134" s="671"/>
      <c r="V134" s="671"/>
      <c r="W134" s="671"/>
      <c r="X134" s="671"/>
      <c r="Y134" s="671"/>
      <c r="Z134" s="671"/>
      <c r="AA134" s="671"/>
      <c r="AB134" s="671"/>
      <c r="AC134" s="671"/>
      <c r="AD134" s="671"/>
      <c r="AE134" s="671"/>
      <c r="AF134" s="671"/>
      <c r="AG134" s="671"/>
      <c r="AH134" s="671"/>
      <c r="AI134" s="671"/>
      <c r="AJ134" s="671"/>
      <c r="AK134" s="671"/>
      <c r="AL134" s="671"/>
      <c r="AM134" s="671"/>
      <c r="AN134" s="672"/>
    </row>
    <row r="135" spans="1:40" s="261" customFormat="1" ht="17.25" customHeight="1">
      <c r="A135" s="280"/>
      <c r="C135" s="645">
        <v>15</v>
      </c>
      <c r="D135" s="646"/>
      <c r="E135" s="642" t="s">
        <v>348</v>
      </c>
      <c r="F135" s="643"/>
      <c r="G135" s="643"/>
      <c r="H135" s="643"/>
      <c r="I135" s="643"/>
      <c r="J135" s="643"/>
      <c r="K135" s="643"/>
      <c r="L135" s="643"/>
      <c r="M135" s="643"/>
      <c r="N135" s="643"/>
      <c r="O135" s="643"/>
      <c r="P135" s="643"/>
      <c r="Q135" s="643"/>
      <c r="R135" s="643"/>
      <c r="S135" s="643"/>
      <c r="T135" s="643"/>
      <c r="U135" s="643"/>
      <c r="V135" s="643"/>
      <c r="W135" s="643"/>
      <c r="X135" s="643"/>
      <c r="Y135" s="643"/>
      <c r="Z135" s="643"/>
      <c r="AA135" s="643"/>
      <c r="AB135" s="643"/>
      <c r="AC135" s="643"/>
      <c r="AD135" s="643"/>
      <c r="AE135" s="643"/>
      <c r="AF135" s="643"/>
      <c r="AG135" s="643"/>
      <c r="AH135" s="643"/>
      <c r="AI135" s="643"/>
      <c r="AJ135" s="643"/>
      <c r="AK135" s="643"/>
      <c r="AL135" s="643"/>
      <c r="AM135" s="643"/>
      <c r="AN135" s="644"/>
    </row>
    <row r="136" spans="1:40" s="261" customFormat="1" ht="30" customHeight="1">
      <c r="A136" s="280"/>
      <c r="B136" s="280"/>
      <c r="C136" s="647"/>
      <c r="D136" s="648"/>
      <c r="E136" s="631" t="s">
        <v>17</v>
      </c>
      <c r="F136" s="632"/>
      <c r="G136" s="632"/>
      <c r="H136" s="632"/>
      <c r="I136" s="632"/>
      <c r="J136" s="632"/>
      <c r="K136" s="632"/>
      <c r="L136" s="632"/>
      <c r="M136" s="632"/>
      <c r="N136" s="632"/>
      <c r="O136" s="632"/>
      <c r="P136" s="632"/>
      <c r="Q136" s="632"/>
      <c r="R136" s="632"/>
      <c r="S136" s="632"/>
      <c r="T136" s="632"/>
      <c r="U136" s="632"/>
      <c r="V136" s="632"/>
      <c r="W136" s="632"/>
      <c r="X136" s="632"/>
      <c r="Y136" s="632"/>
      <c r="Z136" s="632"/>
      <c r="AA136" s="632"/>
      <c r="AB136" s="632"/>
      <c r="AC136" s="632"/>
      <c r="AD136" s="632"/>
      <c r="AE136" s="632"/>
      <c r="AF136" s="632"/>
      <c r="AG136" s="632"/>
      <c r="AH136" s="632"/>
      <c r="AI136" s="312"/>
      <c r="AJ136" s="312"/>
      <c r="AK136" s="312"/>
      <c r="AL136" s="312"/>
      <c r="AM136" s="312"/>
      <c r="AN136" s="313"/>
    </row>
    <row r="137" spans="1:40" s="261" customFormat="1" ht="30" customHeight="1">
      <c r="A137" s="280"/>
      <c r="B137" s="280"/>
      <c r="C137" s="647"/>
      <c r="D137" s="648"/>
      <c r="E137" s="670"/>
      <c r="F137" s="671"/>
      <c r="G137" s="671"/>
      <c r="H137" s="671"/>
      <c r="I137" s="671"/>
      <c r="J137" s="671"/>
      <c r="K137" s="671"/>
      <c r="L137" s="671"/>
      <c r="M137" s="671"/>
      <c r="N137" s="671"/>
      <c r="O137" s="671"/>
      <c r="P137" s="671"/>
      <c r="Q137" s="671"/>
      <c r="R137" s="671"/>
      <c r="S137" s="671"/>
      <c r="T137" s="671"/>
      <c r="U137" s="671"/>
      <c r="V137" s="671"/>
      <c r="W137" s="671"/>
      <c r="X137" s="671"/>
      <c r="Y137" s="671"/>
      <c r="Z137" s="671"/>
      <c r="AA137" s="671"/>
      <c r="AB137" s="671"/>
      <c r="AC137" s="671"/>
      <c r="AD137" s="671"/>
      <c r="AE137" s="671"/>
      <c r="AF137" s="671"/>
      <c r="AG137" s="671"/>
      <c r="AH137" s="671"/>
      <c r="AI137" s="671"/>
      <c r="AJ137" s="671"/>
      <c r="AK137" s="671"/>
      <c r="AL137" s="671"/>
      <c r="AM137" s="671"/>
      <c r="AN137" s="672"/>
    </row>
    <row r="138" spans="1:40" s="261" customFormat="1" ht="30" customHeight="1">
      <c r="A138" s="280"/>
      <c r="B138" s="280"/>
      <c r="C138" s="686">
        <v>16</v>
      </c>
      <c r="D138" s="686"/>
      <c r="E138" s="687" t="s">
        <v>349</v>
      </c>
      <c r="F138" s="687"/>
      <c r="G138" s="687"/>
      <c r="H138" s="687"/>
      <c r="I138" s="687"/>
      <c r="J138" s="687"/>
      <c r="K138" s="687"/>
      <c r="L138" s="687"/>
      <c r="M138" s="687"/>
      <c r="N138" s="687"/>
      <c r="O138" s="687"/>
      <c r="P138" s="687"/>
      <c r="Q138" s="687"/>
      <c r="R138" s="687"/>
      <c r="S138" s="687"/>
      <c r="T138" s="687"/>
      <c r="U138" s="687"/>
      <c r="V138" s="687"/>
      <c r="W138" s="687"/>
      <c r="X138" s="687"/>
      <c r="Y138" s="687"/>
      <c r="Z138" s="687"/>
      <c r="AA138" s="687"/>
      <c r="AB138" s="687"/>
      <c r="AC138" s="687"/>
      <c r="AD138" s="687"/>
      <c r="AE138" s="687"/>
      <c r="AF138" s="687"/>
      <c r="AG138" s="687"/>
      <c r="AH138" s="687"/>
      <c r="AI138" s="687"/>
      <c r="AJ138" s="687"/>
      <c r="AK138" s="687"/>
      <c r="AL138" s="687"/>
      <c r="AM138" s="687"/>
      <c r="AN138" s="687"/>
    </row>
    <row r="139" spans="1:40" s="261" customFormat="1" ht="30" customHeight="1">
      <c r="A139" s="280"/>
      <c r="B139" s="280"/>
      <c r="C139" s="686"/>
      <c r="D139" s="680"/>
      <c r="E139" s="688" t="s">
        <v>17</v>
      </c>
      <c r="F139" s="689"/>
      <c r="G139" s="689"/>
      <c r="H139" s="689"/>
      <c r="I139" s="689"/>
      <c r="J139" s="689"/>
      <c r="K139" s="689"/>
      <c r="L139" s="689"/>
      <c r="M139" s="689"/>
      <c r="N139" s="689"/>
      <c r="O139" s="689"/>
      <c r="P139" s="689"/>
      <c r="Q139" s="689"/>
      <c r="R139" s="689"/>
      <c r="S139" s="689"/>
      <c r="T139" s="689"/>
      <c r="U139" s="689"/>
      <c r="V139" s="689"/>
      <c r="W139" s="689"/>
      <c r="X139" s="689"/>
      <c r="Y139" s="689"/>
      <c r="Z139" s="689"/>
      <c r="AA139" s="689"/>
      <c r="AB139" s="689"/>
      <c r="AC139" s="689"/>
      <c r="AD139" s="689"/>
      <c r="AE139" s="689"/>
      <c r="AF139" s="689"/>
      <c r="AG139" s="689"/>
      <c r="AH139" s="689"/>
      <c r="AI139" s="327"/>
      <c r="AJ139" s="327"/>
      <c r="AK139" s="327"/>
      <c r="AL139" s="327"/>
      <c r="AM139" s="327"/>
      <c r="AN139" s="277"/>
    </row>
    <row r="140" spans="1:40" s="261" customFormat="1" ht="30" customHeight="1">
      <c r="A140" s="280"/>
      <c r="B140" s="280"/>
      <c r="C140" s="686"/>
      <c r="D140" s="686"/>
      <c r="E140" s="679"/>
      <c r="F140" s="679"/>
      <c r="G140" s="679"/>
      <c r="H140" s="679"/>
      <c r="I140" s="679"/>
      <c r="J140" s="679"/>
      <c r="K140" s="679"/>
      <c r="L140" s="679"/>
      <c r="M140" s="679"/>
      <c r="N140" s="679"/>
      <c r="O140" s="679"/>
      <c r="P140" s="679"/>
      <c r="Q140" s="679"/>
      <c r="R140" s="679"/>
      <c r="S140" s="679"/>
      <c r="T140" s="679"/>
      <c r="U140" s="679"/>
      <c r="V140" s="679"/>
      <c r="W140" s="679"/>
      <c r="X140" s="679"/>
      <c r="Y140" s="679"/>
      <c r="Z140" s="679"/>
      <c r="AA140" s="679"/>
      <c r="AB140" s="679"/>
      <c r="AC140" s="679"/>
      <c r="AD140" s="679"/>
      <c r="AE140" s="679"/>
      <c r="AF140" s="679"/>
      <c r="AG140" s="679"/>
      <c r="AH140" s="679"/>
      <c r="AI140" s="679"/>
      <c r="AJ140" s="679"/>
      <c r="AK140" s="679"/>
      <c r="AL140" s="679"/>
      <c r="AM140" s="679"/>
      <c r="AN140" s="679"/>
    </row>
    <row r="141" spans="1:40" s="261" customFormat="1" ht="30" customHeight="1">
      <c r="A141" s="280"/>
      <c r="B141" s="280"/>
      <c r="C141" s="274"/>
      <c r="D141" s="274"/>
      <c r="E141" s="310"/>
      <c r="F141" s="310"/>
      <c r="G141" s="310"/>
      <c r="H141" s="310"/>
      <c r="I141" s="310"/>
      <c r="J141" s="310"/>
      <c r="K141" s="310"/>
      <c r="L141" s="310"/>
      <c r="M141" s="310"/>
      <c r="N141" s="310"/>
      <c r="O141" s="310"/>
      <c r="P141" s="310"/>
      <c r="Q141" s="310"/>
      <c r="R141" s="310"/>
      <c r="S141" s="310"/>
      <c r="T141" s="310"/>
      <c r="U141" s="310"/>
      <c r="V141" s="310"/>
      <c r="W141" s="310"/>
      <c r="X141" s="310"/>
      <c r="Y141" s="310"/>
      <c r="Z141" s="310"/>
      <c r="AA141" s="310"/>
      <c r="AB141" s="310"/>
      <c r="AC141" s="310"/>
      <c r="AD141" s="310"/>
      <c r="AE141" s="310"/>
      <c r="AF141" s="310"/>
      <c r="AG141" s="310"/>
      <c r="AH141" s="310"/>
      <c r="AI141" s="274"/>
      <c r="AJ141" s="274"/>
      <c r="AK141" s="274"/>
      <c r="AL141" s="274"/>
      <c r="AM141" s="274"/>
      <c r="AN141" s="274"/>
    </row>
    <row r="142" spans="1:40" ht="22.05" customHeight="1">
      <c r="A142" s="275"/>
      <c r="B142" s="396" t="s">
        <v>338</v>
      </c>
      <c r="C142" s="274"/>
      <c r="D142" s="274"/>
      <c r="E142" s="306"/>
      <c r="F142" s="306"/>
      <c r="G142" s="306"/>
      <c r="H142" s="306"/>
      <c r="I142" s="306"/>
      <c r="J142" s="306"/>
      <c r="K142" s="306"/>
      <c r="L142" s="306"/>
      <c r="M142" s="306"/>
      <c r="N142" s="306"/>
      <c r="O142" s="306"/>
      <c r="P142" s="306"/>
      <c r="Q142" s="306"/>
      <c r="R142" s="306"/>
      <c r="S142" s="306"/>
      <c r="T142" s="306"/>
      <c r="U142" s="306"/>
      <c r="V142" s="306"/>
      <c r="W142" s="306"/>
      <c r="X142" s="306"/>
      <c r="Y142" s="306"/>
      <c r="Z142" s="306"/>
      <c r="AA142" s="306"/>
      <c r="AB142" s="306"/>
      <c r="AC142" s="306"/>
      <c r="AD142" s="306"/>
      <c r="AE142" s="306"/>
      <c r="AF142" s="306"/>
      <c r="AG142" s="306"/>
      <c r="AH142" s="306"/>
      <c r="AI142" s="275"/>
      <c r="AJ142" s="275"/>
      <c r="AK142" s="275"/>
      <c r="AL142" s="275"/>
      <c r="AM142" s="275"/>
      <c r="AN142" s="275"/>
    </row>
    <row r="143" spans="1:40" ht="45" customHeight="1">
      <c r="A143" s="275"/>
      <c r="B143" s="308"/>
      <c r="C143" s="686">
        <v>1</v>
      </c>
      <c r="D143" s="686"/>
      <c r="E143" s="673" t="s">
        <v>198</v>
      </c>
      <c r="F143" s="673"/>
      <c r="G143" s="673"/>
      <c r="H143" s="673"/>
      <c r="I143" s="673"/>
      <c r="J143" s="673"/>
      <c r="K143" s="673"/>
      <c r="L143" s="673"/>
      <c r="M143" s="673"/>
      <c r="N143" s="673"/>
      <c r="O143" s="673"/>
      <c r="P143" s="673"/>
      <c r="Q143" s="673"/>
      <c r="R143" s="673"/>
      <c r="S143" s="673"/>
      <c r="T143" s="673"/>
      <c r="U143" s="673"/>
      <c r="V143" s="673"/>
      <c r="W143" s="673"/>
      <c r="X143" s="673"/>
      <c r="Y143" s="673"/>
      <c r="Z143" s="673"/>
      <c r="AA143" s="673"/>
      <c r="AB143" s="673"/>
      <c r="AC143" s="673"/>
      <c r="AD143" s="673"/>
      <c r="AE143" s="673"/>
      <c r="AF143" s="673"/>
      <c r="AG143" s="673"/>
      <c r="AH143" s="673"/>
      <c r="AI143" s="498"/>
      <c r="AJ143" s="498"/>
      <c r="AK143" s="498"/>
      <c r="AL143" s="498"/>
      <c r="AM143" s="498"/>
      <c r="AN143" s="498"/>
    </row>
    <row r="144" spans="1:40" s="261" customFormat="1" ht="30" customHeight="1">
      <c r="A144" s="280"/>
      <c r="B144" s="280"/>
      <c r="C144" s="686">
        <v>2</v>
      </c>
      <c r="D144" s="686"/>
      <c r="E144" s="673" t="s">
        <v>199</v>
      </c>
      <c r="F144" s="673"/>
      <c r="G144" s="673"/>
      <c r="H144" s="673"/>
      <c r="I144" s="673"/>
      <c r="J144" s="673"/>
      <c r="K144" s="673"/>
      <c r="L144" s="673"/>
      <c r="M144" s="673"/>
      <c r="N144" s="673"/>
      <c r="O144" s="673"/>
      <c r="P144" s="673"/>
      <c r="Q144" s="673"/>
      <c r="R144" s="673"/>
      <c r="S144" s="673"/>
      <c r="T144" s="673"/>
      <c r="U144" s="673"/>
      <c r="V144" s="673"/>
      <c r="W144" s="673"/>
      <c r="X144" s="673"/>
      <c r="Y144" s="673"/>
      <c r="Z144" s="673"/>
      <c r="AA144" s="673"/>
      <c r="AB144" s="673"/>
      <c r="AC144" s="673"/>
      <c r="AD144" s="673"/>
      <c r="AE144" s="673"/>
      <c r="AF144" s="673"/>
      <c r="AG144" s="673"/>
      <c r="AH144" s="673"/>
      <c r="AI144" s="498"/>
      <c r="AJ144" s="498"/>
      <c r="AK144" s="498"/>
      <c r="AL144" s="498"/>
      <c r="AM144" s="498"/>
      <c r="AN144" s="498"/>
    </row>
    <row r="145" spans="1:40" s="261" customFormat="1" ht="30" customHeight="1">
      <c r="A145" s="280"/>
      <c r="B145" s="280"/>
      <c r="C145" s="645">
        <v>3</v>
      </c>
      <c r="D145" s="646"/>
      <c r="E145" s="673" t="s">
        <v>200</v>
      </c>
      <c r="F145" s="673"/>
      <c r="G145" s="673"/>
      <c r="H145" s="673"/>
      <c r="I145" s="673"/>
      <c r="J145" s="673"/>
      <c r="K145" s="673"/>
      <c r="L145" s="673"/>
      <c r="M145" s="673"/>
      <c r="N145" s="673"/>
      <c r="O145" s="673"/>
      <c r="P145" s="673"/>
      <c r="Q145" s="673"/>
      <c r="R145" s="673"/>
      <c r="S145" s="673"/>
      <c r="T145" s="673"/>
      <c r="U145" s="673"/>
      <c r="V145" s="673"/>
      <c r="W145" s="673"/>
      <c r="X145" s="673"/>
      <c r="Y145" s="673"/>
      <c r="Z145" s="673"/>
      <c r="AA145" s="673"/>
      <c r="AB145" s="673"/>
      <c r="AC145" s="673"/>
      <c r="AD145" s="673"/>
      <c r="AE145" s="673"/>
      <c r="AF145" s="673"/>
      <c r="AG145" s="673"/>
      <c r="AH145" s="673"/>
      <c r="AI145" s="498"/>
      <c r="AJ145" s="498"/>
      <c r="AK145" s="498"/>
      <c r="AL145" s="498"/>
      <c r="AM145" s="498"/>
      <c r="AN145" s="498"/>
    </row>
    <row r="146" spans="1:40" s="261" customFormat="1" ht="30" customHeight="1">
      <c r="A146" s="280"/>
      <c r="B146" s="280"/>
      <c r="C146" s="647"/>
      <c r="D146" s="648"/>
      <c r="E146" s="631" t="s">
        <v>201</v>
      </c>
      <c r="F146" s="632"/>
      <c r="G146" s="632"/>
      <c r="H146" s="632"/>
      <c r="I146" s="632"/>
      <c r="J146" s="632"/>
      <c r="K146" s="632"/>
      <c r="L146" s="632"/>
      <c r="M146" s="632"/>
      <c r="N146" s="632"/>
      <c r="O146" s="632"/>
      <c r="P146" s="632"/>
      <c r="Q146" s="632"/>
      <c r="R146" s="632"/>
      <c r="S146" s="632"/>
      <c r="T146" s="632"/>
      <c r="U146" s="632"/>
      <c r="V146" s="632"/>
      <c r="W146" s="632"/>
      <c r="X146" s="311"/>
      <c r="Y146" s="311"/>
      <c r="Z146" s="311"/>
      <c r="AA146" s="311"/>
      <c r="AB146" s="311"/>
      <c r="AC146" s="311"/>
      <c r="AD146" s="311"/>
      <c r="AE146" s="311"/>
      <c r="AF146" s="311"/>
      <c r="AG146" s="311"/>
      <c r="AH146" s="311"/>
      <c r="AI146" s="312"/>
      <c r="AJ146" s="312"/>
      <c r="AK146" s="312"/>
      <c r="AL146" s="312"/>
      <c r="AM146" s="312"/>
      <c r="AN146" s="313"/>
    </row>
    <row r="147" spans="1:40" s="261" customFormat="1" ht="30" customHeight="1">
      <c r="A147" s="280"/>
      <c r="B147" s="280"/>
      <c r="C147" s="633"/>
      <c r="D147" s="635"/>
      <c r="E147" s="670"/>
      <c r="F147" s="671"/>
      <c r="G147" s="671"/>
      <c r="H147" s="671"/>
      <c r="I147" s="671"/>
      <c r="J147" s="671"/>
      <c r="K147" s="671"/>
      <c r="L147" s="671"/>
      <c r="M147" s="671"/>
      <c r="N147" s="671"/>
      <c r="O147" s="671"/>
      <c r="P147" s="671"/>
      <c r="Q147" s="671"/>
      <c r="R147" s="671"/>
      <c r="S147" s="671"/>
      <c r="T147" s="671"/>
      <c r="U147" s="671"/>
      <c r="V147" s="671"/>
      <c r="W147" s="671"/>
      <c r="X147" s="671"/>
      <c r="Y147" s="671"/>
      <c r="Z147" s="671"/>
      <c r="AA147" s="671"/>
      <c r="AB147" s="671"/>
      <c r="AC147" s="671"/>
      <c r="AD147" s="671"/>
      <c r="AE147" s="671"/>
      <c r="AF147" s="671"/>
      <c r="AG147" s="671"/>
      <c r="AH147" s="671"/>
      <c r="AI147" s="671"/>
      <c r="AJ147" s="671"/>
      <c r="AK147" s="671"/>
      <c r="AL147" s="671"/>
      <c r="AM147" s="671"/>
      <c r="AN147" s="672"/>
    </row>
    <row r="148" spans="1:40" s="261" customFormat="1" ht="30" customHeight="1">
      <c r="A148" s="280"/>
      <c r="B148" s="280"/>
      <c r="C148" s="274"/>
      <c r="D148" s="274"/>
      <c r="E148" s="306"/>
      <c r="F148" s="306"/>
      <c r="G148" s="306"/>
      <c r="H148" s="306"/>
      <c r="I148" s="306"/>
      <c r="J148" s="306"/>
      <c r="K148" s="306"/>
      <c r="L148" s="306"/>
      <c r="M148" s="306"/>
      <c r="N148" s="306"/>
      <c r="O148" s="306"/>
      <c r="P148" s="306"/>
      <c r="Q148" s="306"/>
      <c r="R148" s="306"/>
      <c r="S148" s="306"/>
      <c r="T148" s="306"/>
      <c r="U148" s="306"/>
      <c r="V148" s="306"/>
      <c r="W148" s="306"/>
      <c r="X148" s="306"/>
      <c r="Y148" s="306"/>
      <c r="Z148" s="306"/>
      <c r="AA148" s="306"/>
      <c r="AB148" s="306"/>
      <c r="AC148" s="306"/>
      <c r="AD148" s="306"/>
      <c r="AE148" s="306"/>
      <c r="AF148" s="306"/>
      <c r="AG148" s="306"/>
      <c r="AH148" s="306"/>
      <c r="AI148" s="275"/>
      <c r="AJ148" s="275"/>
      <c r="AK148" s="275"/>
      <c r="AL148" s="275"/>
      <c r="AM148" s="275"/>
      <c r="AN148" s="275"/>
    </row>
    <row r="149" spans="1:40" s="261" customFormat="1" ht="17.25" customHeight="1">
      <c r="A149" s="280"/>
      <c r="B149" s="396" t="s">
        <v>339</v>
      </c>
      <c r="C149" s="274"/>
      <c r="D149" s="274"/>
      <c r="E149" s="306"/>
      <c r="F149" s="306"/>
      <c r="G149" s="306"/>
      <c r="H149" s="306"/>
      <c r="I149" s="306"/>
      <c r="J149" s="306"/>
      <c r="K149" s="306"/>
      <c r="L149" s="306"/>
      <c r="M149" s="306"/>
      <c r="N149" s="306"/>
      <c r="O149" s="306"/>
      <c r="P149" s="306"/>
      <c r="Q149" s="306"/>
      <c r="R149" s="306"/>
      <c r="S149" s="306"/>
      <c r="T149" s="306"/>
      <c r="U149" s="306"/>
      <c r="V149" s="306"/>
      <c r="W149" s="306"/>
      <c r="X149" s="306"/>
      <c r="Y149" s="306"/>
      <c r="Z149" s="306"/>
      <c r="AA149" s="306"/>
      <c r="AB149" s="306"/>
      <c r="AC149" s="306"/>
      <c r="AD149" s="306"/>
      <c r="AE149" s="306"/>
      <c r="AF149" s="306"/>
      <c r="AG149" s="306"/>
      <c r="AH149" s="306"/>
      <c r="AI149" s="275"/>
      <c r="AJ149" s="275"/>
      <c r="AK149" s="275"/>
      <c r="AL149" s="275"/>
      <c r="AM149" s="275"/>
      <c r="AN149" s="275"/>
    </row>
    <row r="150" spans="1:40" ht="58.95" customHeight="1">
      <c r="A150" s="275"/>
      <c r="B150" s="275"/>
      <c r="C150" s="686">
        <v>1</v>
      </c>
      <c r="D150" s="686"/>
      <c r="E150" s="673" t="s">
        <v>202</v>
      </c>
      <c r="F150" s="673"/>
      <c r="G150" s="673"/>
      <c r="H150" s="673"/>
      <c r="I150" s="673"/>
      <c r="J150" s="673"/>
      <c r="K150" s="673"/>
      <c r="L150" s="673"/>
      <c r="M150" s="673"/>
      <c r="N150" s="673"/>
      <c r="O150" s="673"/>
      <c r="P150" s="673"/>
      <c r="Q150" s="673"/>
      <c r="R150" s="673"/>
      <c r="S150" s="673"/>
      <c r="T150" s="673"/>
      <c r="U150" s="673"/>
      <c r="V150" s="673"/>
      <c r="W150" s="673"/>
      <c r="X150" s="673"/>
      <c r="Y150" s="673"/>
      <c r="Z150" s="673"/>
      <c r="AA150" s="673"/>
      <c r="AB150" s="673"/>
      <c r="AC150" s="673"/>
      <c r="AD150" s="673"/>
      <c r="AE150" s="673"/>
      <c r="AF150" s="673"/>
      <c r="AG150" s="673"/>
      <c r="AH150" s="673"/>
      <c r="AI150" s="616"/>
      <c r="AJ150" s="616"/>
      <c r="AK150" s="616"/>
      <c r="AL150" s="616"/>
      <c r="AM150" s="616"/>
      <c r="AN150" s="616"/>
    </row>
    <row r="151" spans="1:40" ht="18" customHeight="1">
      <c r="A151" s="275"/>
      <c r="B151" s="308"/>
      <c r="C151" s="274"/>
      <c r="D151" s="274"/>
      <c r="E151" s="306"/>
      <c r="F151" s="306"/>
      <c r="G151" s="306"/>
      <c r="H151" s="306"/>
      <c r="I151" s="306"/>
      <c r="J151" s="306"/>
      <c r="K151" s="306"/>
      <c r="L151" s="306"/>
      <c r="M151" s="306"/>
      <c r="N151" s="306"/>
      <c r="O151" s="306"/>
      <c r="P151" s="306"/>
      <c r="Q151" s="306"/>
      <c r="R151" s="306"/>
      <c r="S151" s="306"/>
      <c r="T151" s="306"/>
      <c r="U151" s="306"/>
      <c r="V151" s="306"/>
      <c r="W151" s="306"/>
      <c r="X151" s="306"/>
      <c r="Y151" s="306"/>
      <c r="Z151" s="306"/>
      <c r="AA151" s="306"/>
      <c r="AB151" s="306"/>
      <c r="AC151" s="306"/>
      <c r="AD151" s="306"/>
      <c r="AE151" s="306"/>
      <c r="AF151" s="306"/>
      <c r="AG151" s="306"/>
      <c r="AH151" s="306"/>
      <c r="AI151" s="274"/>
      <c r="AJ151" s="274"/>
      <c r="AK151" s="274"/>
      <c r="AL151" s="274"/>
      <c r="AM151" s="274"/>
      <c r="AN151" s="274"/>
    </row>
    <row r="152" spans="1:40" s="261" customFormat="1" ht="25.95" customHeight="1">
      <c r="A152" s="280"/>
      <c r="B152" s="396" t="s">
        <v>340</v>
      </c>
      <c r="C152" s="274"/>
      <c r="D152" s="274"/>
      <c r="E152" s="306"/>
      <c r="F152" s="306"/>
      <c r="G152" s="306"/>
      <c r="H152" s="306"/>
      <c r="I152" s="306"/>
      <c r="J152" s="306"/>
      <c r="K152" s="306"/>
      <c r="L152" s="306"/>
      <c r="M152" s="306"/>
      <c r="N152" s="306"/>
      <c r="O152" s="306"/>
      <c r="P152" s="306"/>
      <c r="Q152" s="306"/>
      <c r="R152" s="306"/>
      <c r="S152" s="306"/>
      <c r="T152" s="306"/>
      <c r="U152" s="306"/>
      <c r="V152" s="306"/>
      <c r="W152" s="306"/>
      <c r="X152" s="306"/>
      <c r="Y152" s="306"/>
      <c r="Z152" s="306"/>
      <c r="AA152" s="306"/>
      <c r="AB152" s="306"/>
      <c r="AC152" s="306"/>
      <c r="AD152" s="306"/>
      <c r="AE152" s="306"/>
      <c r="AF152" s="306"/>
      <c r="AG152" s="306"/>
      <c r="AH152" s="306"/>
      <c r="AI152" s="275"/>
      <c r="AJ152" s="275"/>
      <c r="AK152" s="275"/>
      <c r="AL152" s="275"/>
      <c r="AM152" s="275"/>
      <c r="AN152" s="275"/>
    </row>
    <row r="153" spans="1:40" s="261" customFormat="1" ht="30" customHeight="1">
      <c r="A153" s="280"/>
      <c r="B153" s="280"/>
      <c r="C153" s="686">
        <v>1</v>
      </c>
      <c r="D153" s="686"/>
      <c r="E153" s="673" t="s">
        <v>203</v>
      </c>
      <c r="F153" s="673"/>
      <c r="G153" s="673"/>
      <c r="H153" s="673"/>
      <c r="I153" s="673"/>
      <c r="J153" s="673"/>
      <c r="K153" s="673"/>
      <c r="L153" s="673"/>
      <c r="M153" s="673"/>
      <c r="N153" s="673"/>
      <c r="O153" s="673"/>
      <c r="P153" s="673"/>
      <c r="Q153" s="673"/>
      <c r="R153" s="673"/>
      <c r="S153" s="673"/>
      <c r="T153" s="673"/>
      <c r="U153" s="673"/>
      <c r="V153" s="673"/>
      <c r="W153" s="673"/>
      <c r="X153" s="673"/>
      <c r="Y153" s="673"/>
      <c r="Z153" s="673"/>
      <c r="AA153" s="673"/>
      <c r="AB153" s="673"/>
      <c r="AC153" s="673"/>
      <c r="AD153" s="673"/>
      <c r="AE153" s="673"/>
      <c r="AF153" s="673"/>
      <c r="AG153" s="673"/>
      <c r="AH153" s="673"/>
      <c r="AI153" s="498"/>
      <c r="AJ153" s="498"/>
      <c r="AK153" s="498"/>
      <c r="AL153" s="498"/>
      <c r="AM153" s="498"/>
      <c r="AN153" s="498"/>
    </row>
    <row r="154" spans="1:40" s="261" customFormat="1" ht="30" customHeight="1">
      <c r="A154" s="280"/>
      <c r="B154" s="328"/>
      <c r="C154" s="686">
        <v>2</v>
      </c>
      <c r="D154" s="686"/>
      <c r="E154" s="673" t="s">
        <v>204</v>
      </c>
      <c r="F154" s="673"/>
      <c r="G154" s="673"/>
      <c r="H154" s="673"/>
      <c r="I154" s="673"/>
      <c r="J154" s="673"/>
      <c r="K154" s="673"/>
      <c r="L154" s="673"/>
      <c r="M154" s="673"/>
      <c r="N154" s="673"/>
      <c r="O154" s="673"/>
      <c r="P154" s="673"/>
      <c r="Q154" s="673"/>
      <c r="R154" s="673"/>
      <c r="S154" s="673"/>
      <c r="T154" s="673"/>
      <c r="U154" s="673"/>
      <c r="V154" s="673"/>
      <c r="W154" s="673"/>
      <c r="X154" s="673"/>
      <c r="Y154" s="673"/>
      <c r="Z154" s="673"/>
      <c r="AA154" s="673"/>
      <c r="AB154" s="673"/>
      <c r="AC154" s="673"/>
      <c r="AD154" s="673"/>
      <c r="AE154" s="673"/>
      <c r="AF154" s="673"/>
      <c r="AG154" s="673"/>
      <c r="AH154" s="673"/>
      <c r="AI154" s="498"/>
      <c r="AJ154" s="498"/>
      <c r="AK154" s="498"/>
      <c r="AL154" s="498"/>
      <c r="AM154" s="498"/>
      <c r="AN154" s="498"/>
    </row>
    <row r="155" spans="1:40" s="261" customFormat="1" ht="30" customHeight="1">
      <c r="A155" s="280"/>
      <c r="B155" s="280"/>
      <c r="C155" s="686">
        <v>3</v>
      </c>
      <c r="D155" s="686"/>
      <c r="E155" s="673" t="s">
        <v>208</v>
      </c>
      <c r="F155" s="673"/>
      <c r="G155" s="673"/>
      <c r="H155" s="673"/>
      <c r="I155" s="673"/>
      <c r="J155" s="673"/>
      <c r="K155" s="673"/>
      <c r="L155" s="673"/>
      <c r="M155" s="673"/>
      <c r="N155" s="673"/>
      <c r="O155" s="673"/>
      <c r="P155" s="673"/>
      <c r="Q155" s="673"/>
      <c r="R155" s="673"/>
      <c r="S155" s="673"/>
      <c r="T155" s="673"/>
      <c r="U155" s="673"/>
      <c r="V155" s="673"/>
      <c r="W155" s="673"/>
      <c r="X155" s="673"/>
      <c r="Y155" s="673"/>
      <c r="Z155" s="673"/>
      <c r="AA155" s="673"/>
      <c r="AB155" s="673"/>
      <c r="AC155" s="673"/>
      <c r="AD155" s="673"/>
      <c r="AE155" s="673"/>
      <c r="AF155" s="673"/>
      <c r="AG155" s="673"/>
      <c r="AH155" s="673"/>
      <c r="AI155" s="498"/>
      <c r="AJ155" s="498"/>
      <c r="AK155" s="498"/>
      <c r="AL155" s="498"/>
      <c r="AM155" s="498"/>
      <c r="AN155" s="498"/>
    </row>
    <row r="156" spans="1:40" s="261" customFormat="1" ht="30" customHeight="1">
      <c r="A156" s="280"/>
      <c r="B156" s="280"/>
      <c r="C156" s="686">
        <v>4</v>
      </c>
      <c r="D156" s="686"/>
      <c r="E156" s="673" t="s">
        <v>205</v>
      </c>
      <c r="F156" s="673"/>
      <c r="G156" s="673"/>
      <c r="H156" s="673"/>
      <c r="I156" s="673"/>
      <c r="J156" s="673"/>
      <c r="K156" s="673"/>
      <c r="L156" s="673"/>
      <c r="M156" s="673"/>
      <c r="N156" s="673"/>
      <c r="O156" s="673"/>
      <c r="P156" s="673"/>
      <c r="Q156" s="673"/>
      <c r="R156" s="673"/>
      <c r="S156" s="673"/>
      <c r="T156" s="673"/>
      <c r="U156" s="673"/>
      <c r="V156" s="673"/>
      <c r="W156" s="673"/>
      <c r="X156" s="673"/>
      <c r="Y156" s="673"/>
      <c r="Z156" s="673"/>
      <c r="AA156" s="673"/>
      <c r="AB156" s="673"/>
      <c r="AC156" s="673"/>
      <c r="AD156" s="673"/>
      <c r="AE156" s="673"/>
      <c r="AF156" s="673"/>
      <c r="AG156" s="673"/>
      <c r="AH156" s="673"/>
      <c r="AI156" s="498"/>
      <c r="AJ156" s="498"/>
      <c r="AK156" s="498"/>
      <c r="AL156" s="498"/>
      <c r="AM156" s="498"/>
      <c r="AN156" s="498"/>
    </row>
    <row r="157" spans="1:40" s="261" customFormat="1" ht="30" customHeight="1">
      <c r="A157" s="280"/>
      <c r="B157" s="280"/>
      <c r="C157" s="686">
        <v>5</v>
      </c>
      <c r="D157" s="686"/>
      <c r="E157" s="673" t="s">
        <v>206</v>
      </c>
      <c r="F157" s="673"/>
      <c r="G157" s="673"/>
      <c r="H157" s="673"/>
      <c r="I157" s="673"/>
      <c r="J157" s="673"/>
      <c r="K157" s="673"/>
      <c r="L157" s="673"/>
      <c r="M157" s="673"/>
      <c r="N157" s="673"/>
      <c r="O157" s="673"/>
      <c r="P157" s="673"/>
      <c r="Q157" s="673"/>
      <c r="R157" s="673"/>
      <c r="S157" s="673"/>
      <c r="T157" s="673"/>
      <c r="U157" s="673"/>
      <c r="V157" s="673"/>
      <c r="W157" s="673"/>
      <c r="X157" s="673"/>
      <c r="Y157" s="673"/>
      <c r="Z157" s="673"/>
      <c r="AA157" s="673"/>
      <c r="AB157" s="673"/>
      <c r="AC157" s="673"/>
      <c r="AD157" s="673"/>
      <c r="AE157" s="673"/>
      <c r="AF157" s="673"/>
      <c r="AG157" s="673"/>
      <c r="AH157" s="673"/>
      <c r="AI157" s="498"/>
      <c r="AJ157" s="498"/>
      <c r="AK157" s="498"/>
      <c r="AL157" s="498"/>
      <c r="AM157" s="498"/>
      <c r="AN157" s="498"/>
    </row>
    <row r="158" spans="1:40" s="261" customFormat="1" ht="30" customHeight="1">
      <c r="A158" s="280"/>
      <c r="B158" s="280"/>
      <c r="C158" s="686">
        <v>6</v>
      </c>
      <c r="D158" s="686"/>
      <c r="E158" s="673" t="s">
        <v>207</v>
      </c>
      <c r="F158" s="673"/>
      <c r="G158" s="673"/>
      <c r="H158" s="673"/>
      <c r="I158" s="673"/>
      <c r="J158" s="673"/>
      <c r="K158" s="673"/>
      <c r="L158" s="673"/>
      <c r="M158" s="673"/>
      <c r="N158" s="673"/>
      <c r="O158" s="673"/>
      <c r="P158" s="673"/>
      <c r="Q158" s="673"/>
      <c r="R158" s="673"/>
      <c r="S158" s="673"/>
      <c r="T158" s="673"/>
      <c r="U158" s="673"/>
      <c r="V158" s="673"/>
      <c r="W158" s="673"/>
      <c r="X158" s="673"/>
      <c r="Y158" s="673"/>
      <c r="Z158" s="673"/>
      <c r="AA158" s="673"/>
      <c r="AB158" s="673"/>
      <c r="AC158" s="673"/>
      <c r="AD158" s="673"/>
      <c r="AE158" s="673"/>
      <c r="AF158" s="673"/>
      <c r="AG158" s="673"/>
      <c r="AH158" s="673"/>
      <c r="AI158" s="498"/>
      <c r="AJ158" s="498"/>
      <c r="AK158" s="498"/>
      <c r="AL158" s="498"/>
      <c r="AM158" s="498"/>
      <c r="AN158" s="498"/>
    </row>
    <row r="159" spans="1:40" s="261" customFormat="1" ht="15" customHeight="1">
      <c r="A159" s="280"/>
      <c r="B159" s="280"/>
      <c r="C159" s="274"/>
      <c r="D159" s="274"/>
      <c r="E159" s="306"/>
      <c r="F159" s="306"/>
      <c r="G159" s="306"/>
      <c r="H159" s="306"/>
      <c r="I159" s="306"/>
      <c r="J159" s="306"/>
      <c r="K159" s="306"/>
      <c r="L159" s="306"/>
      <c r="M159" s="306"/>
      <c r="N159" s="306"/>
      <c r="O159" s="306"/>
      <c r="P159" s="306"/>
      <c r="Q159" s="306"/>
      <c r="R159" s="306"/>
      <c r="S159" s="306"/>
      <c r="T159" s="306"/>
      <c r="U159" s="306"/>
      <c r="V159" s="306"/>
      <c r="W159" s="306"/>
      <c r="X159" s="306"/>
      <c r="Y159" s="306"/>
      <c r="Z159" s="306"/>
      <c r="AA159" s="306"/>
      <c r="AB159" s="306"/>
      <c r="AC159" s="306"/>
      <c r="AD159" s="306"/>
      <c r="AE159" s="306"/>
      <c r="AF159" s="306"/>
      <c r="AG159" s="306"/>
      <c r="AH159" s="306"/>
      <c r="AI159" s="274"/>
      <c r="AJ159" s="274"/>
      <c r="AK159" s="274"/>
      <c r="AL159" s="274"/>
      <c r="AM159" s="274"/>
      <c r="AN159" s="274"/>
    </row>
    <row r="160" spans="1:40" s="261" customFormat="1" ht="15" customHeight="1">
      <c r="A160" s="280"/>
      <c r="B160" s="396" t="s">
        <v>215</v>
      </c>
      <c r="C160" s="274"/>
      <c r="D160" s="274"/>
      <c r="E160" s="306"/>
      <c r="F160" s="306"/>
      <c r="G160" s="306"/>
      <c r="H160" s="306"/>
      <c r="I160" s="306"/>
      <c r="J160" s="306"/>
      <c r="K160" s="306"/>
      <c r="L160" s="306"/>
      <c r="M160" s="306"/>
      <c r="N160" s="306"/>
      <c r="O160" s="306"/>
      <c r="P160" s="306"/>
      <c r="Q160" s="306"/>
      <c r="R160" s="306"/>
      <c r="S160" s="306"/>
      <c r="T160" s="306"/>
      <c r="U160" s="306"/>
      <c r="V160" s="306"/>
      <c r="W160" s="306"/>
      <c r="X160" s="306"/>
      <c r="Y160" s="306"/>
      <c r="Z160" s="306"/>
      <c r="AA160" s="306"/>
      <c r="AB160" s="306"/>
      <c r="AC160" s="306"/>
      <c r="AD160" s="306"/>
      <c r="AE160" s="306"/>
      <c r="AF160" s="306"/>
      <c r="AG160" s="306"/>
      <c r="AH160" s="306"/>
      <c r="AI160" s="275"/>
      <c r="AJ160" s="275"/>
      <c r="AK160" s="275"/>
      <c r="AL160" s="275"/>
      <c r="AM160" s="275"/>
      <c r="AN160" s="275"/>
    </row>
    <row r="161" spans="1:40" s="261" customFormat="1" ht="30" customHeight="1">
      <c r="A161" s="280"/>
      <c r="B161" s="280"/>
      <c r="C161" s="686">
        <v>1</v>
      </c>
      <c r="D161" s="686"/>
      <c r="E161" s="673" t="s">
        <v>209</v>
      </c>
      <c r="F161" s="673"/>
      <c r="G161" s="673"/>
      <c r="H161" s="673"/>
      <c r="I161" s="673"/>
      <c r="J161" s="673"/>
      <c r="K161" s="673"/>
      <c r="L161" s="673"/>
      <c r="M161" s="673"/>
      <c r="N161" s="673"/>
      <c r="O161" s="673"/>
      <c r="P161" s="673"/>
      <c r="Q161" s="673"/>
      <c r="R161" s="673"/>
      <c r="S161" s="673"/>
      <c r="T161" s="673"/>
      <c r="U161" s="673"/>
      <c r="V161" s="673"/>
      <c r="W161" s="673"/>
      <c r="X161" s="673"/>
      <c r="Y161" s="673"/>
      <c r="Z161" s="673"/>
      <c r="AA161" s="673"/>
      <c r="AB161" s="673"/>
      <c r="AC161" s="673"/>
      <c r="AD161" s="673"/>
      <c r="AE161" s="673"/>
      <c r="AF161" s="673"/>
      <c r="AG161" s="673"/>
      <c r="AH161" s="673"/>
      <c r="AI161" s="498"/>
      <c r="AJ161" s="498"/>
      <c r="AK161" s="498"/>
      <c r="AL161" s="498"/>
      <c r="AM161" s="498"/>
      <c r="AN161" s="498"/>
    </row>
    <row r="162" spans="1:40" s="261" customFormat="1" ht="30" customHeight="1">
      <c r="A162" s="280"/>
      <c r="B162" s="280"/>
      <c r="C162" s="686">
        <v>2</v>
      </c>
      <c r="D162" s="686"/>
      <c r="E162" s="673" t="s">
        <v>210</v>
      </c>
      <c r="F162" s="673"/>
      <c r="G162" s="673"/>
      <c r="H162" s="673"/>
      <c r="I162" s="673"/>
      <c r="J162" s="673"/>
      <c r="K162" s="673"/>
      <c r="L162" s="673"/>
      <c r="M162" s="673"/>
      <c r="N162" s="673"/>
      <c r="O162" s="673"/>
      <c r="P162" s="673"/>
      <c r="Q162" s="673"/>
      <c r="R162" s="673"/>
      <c r="S162" s="673"/>
      <c r="T162" s="673"/>
      <c r="U162" s="673"/>
      <c r="V162" s="673"/>
      <c r="W162" s="673"/>
      <c r="X162" s="673"/>
      <c r="Y162" s="673"/>
      <c r="Z162" s="673"/>
      <c r="AA162" s="673"/>
      <c r="AB162" s="673"/>
      <c r="AC162" s="673"/>
      <c r="AD162" s="673"/>
      <c r="AE162" s="673"/>
      <c r="AF162" s="673"/>
      <c r="AG162" s="673"/>
      <c r="AH162" s="673"/>
      <c r="AI162" s="498"/>
      <c r="AJ162" s="498"/>
      <c r="AK162" s="498"/>
      <c r="AL162" s="498"/>
      <c r="AM162" s="498"/>
      <c r="AN162" s="498"/>
    </row>
    <row r="163" spans="1:40" s="261" customFormat="1" ht="30" customHeight="1">
      <c r="A163" s="280"/>
      <c r="B163" s="280"/>
      <c r="C163" s="686">
        <v>3</v>
      </c>
      <c r="D163" s="686"/>
      <c r="E163" s="673" t="s">
        <v>211</v>
      </c>
      <c r="F163" s="673"/>
      <c r="G163" s="673"/>
      <c r="H163" s="673"/>
      <c r="I163" s="673"/>
      <c r="J163" s="673"/>
      <c r="K163" s="673"/>
      <c r="L163" s="673"/>
      <c r="M163" s="673"/>
      <c r="N163" s="673"/>
      <c r="O163" s="673"/>
      <c r="P163" s="673"/>
      <c r="Q163" s="673"/>
      <c r="R163" s="673"/>
      <c r="S163" s="673"/>
      <c r="T163" s="673"/>
      <c r="U163" s="673"/>
      <c r="V163" s="673"/>
      <c r="W163" s="673"/>
      <c r="X163" s="673"/>
      <c r="Y163" s="673"/>
      <c r="Z163" s="673"/>
      <c r="AA163" s="673"/>
      <c r="AB163" s="673"/>
      <c r="AC163" s="673"/>
      <c r="AD163" s="673"/>
      <c r="AE163" s="673"/>
      <c r="AF163" s="673"/>
      <c r="AG163" s="673"/>
      <c r="AH163" s="673"/>
      <c r="AI163" s="498"/>
      <c r="AJ163" s="498"/>
      <c r="AK163" s="498"/>
      <c r="AL163" s="498"/>
      <c r="AM163" s="498"/>
      <c r="AN163" s="498"/>
    </row>
    <row r="164" spans="1:40" s="261" customFormat="1" ht="30" customHeight="1">
      <c r="A164" s="280"/>
      <c r="B164" s="280"/>
      <c r="C164" s="686">
        <v>4</v>
      </c>
      <c r="D164" s="686"/>
      <c r="E164" s="673" t="s">
        <v>212</v>
      </c>
      <c r="F164" s="673"/>
      <c r="G164" s="673"/>
      <c r="H164" s="673"/>
      <c r="I164" s="673"/>
      <c r="J164" s="673"/>
      <c r="K164" s="673"/>
      <c r="L164" s="673"/>
      <c r="M164" s="673"/>
      <c r="N164" s="673"/>
      <c r="O164" s="673"/>
      <c r="P164" s="673"/>
      <c r="Q164" s="673"/>
      <c r="R164" s="673"/>
      <c r="S164" s="673"/>
      <c r="T164" s="673"/>
      <c r="U164" s="673"/>
      <c r="V164" s="673"/>
      <c r="W164" s="673"/>
      <c r="X164" s="673"/>
      <c r="Y164" s="673"/>
      <c r="Z164" s="673"/>
      <c r="AA164" s="673"/>
      <c r="AB164" s="673"/>
      <c r="AC164" s="673"/>
      <c r="AD164" s="673"/>
      <c r="AE164" s="673"/>
      <c r="AF164" s="673"/>
      <c r="AG164" s="673"/>
      <c r="AH164" s="673"/>
      <c r="AI164" s="498"/>
      <c r="AJ164" s="498"/>
      <c r="AK164" s="498"/>
      <c r="AL164" s="498"/>
      <c r="AM164" s="498"/>
      <c r="AN164" s="498"/>
    </row>
    <row r="165" spans="1:40" s="261" customFormat="1" ht="30" customHeight="1">
      <c r="A165" s="280"/>
      <c r="B165" s="280"/>
      <c r="C165" s="686">
        <v>5</v>
      </c>
      <c r="D165" s="686"/>
      <c r="E165" s="673" t="s">
        <v>213</v>
      </c>
      <c r="F165" s="673"/>
      <c r="G165" s="673"/>
      <c r="H165" s="673"/>
      <c r="I165" s="673"/>
      <c r="J165" s="673"/>
      <c r="K165" s="673"/>
      <c r="L165" s="673"/>
      <c r="M165" s="673"/>
      <c r="N165" s="673"/>
      <c r="O165" s="673"/>
      <c r="P165" s="673"/>
      <c r="Q165" s="673"/>
      <c r="R165" s="673"/>
      <c r="S165" s="673"/>
      <c r="T165" s="673"/>
      <c r="U165" s="673"/>
      <c r="V165" s="673"/>
      <c r="W165" s="673"/>
      <c r="X165" s="673"/>
      <c r="Y165" s="673"/>
      <c r="Z165" s="673"/>
      <c r="AA165" s="673"/>
      <c r="AB165" s="673"/>
      <c r="AC165" s="673"/>
      <c r="AD165" s="673"/>
      <c r="AE165" s="673"/>
      <c r="AF165" s="673"/>
      <c r="AG165" s="673"/>
      <c r="AH165" s="673"/>
      <c r="AI165" s="498"/>
      <c r="AJ165" s="498"/>
      <c r="AK165" s="498"/>
      <c r="AL165" s="498"/>
      <c r="AM165" s="498"/>
      <c r="AN165" s="498"/>
    </row>
    <row r="166" spans="1:40" ht="10.050000000000001" customHeight="1">
      <c r="A166" s="275" t="s">
        <v>336</v>
      </c>
      <c r="B166" s="275"/>
      <c r="C166" s="274"/>
      <c r="D166" s="274"/>
      <c r="E166" s="717" t="s">
        <v>214</v>
      </c>
      <c r="F166" s="717"/>
      <c r="G166" s="717"/>
      <c r="H166" s="717"/>
      <c r="I166" s="717"/>
      <c r="J166" s="717"/>
      <c r="K166" s="717"/>
      <c r="L166" s="717"/>
      <c r="M166" s="717"/>
      <c r="N166" s="717"/>
      <c r="O166" s="717"/>
      <c r="P166" s="717"/>
      <c r="Q166" s="717"/>
      <c r="R166" s="717"/>
      <c r="S166" s="717"/>
      <c r="T166" s="717"/>
      <c r="U166" s="717"/>
      <c r="V166" s="717"/>
      <c r="W166" s="717"/>
      <c r="X166" s="717"/>
      <c r="Y166" s="717"/>
      <c r="Z166" s="717"/>
      <c r="AA166" s="717"/>
      <c r="AB166" s="717"/>
      <c r="AC166" s="717"/>
      <c r="AD166" s="717"/>
      <c r="AE166" s="717"/>
      <c r="AF166" s="717"/>
      <c r="AG166" s="717"/>
      <c r="AH166" s="717"/>
      <c r="AI166" s="717"/>
      <c r="AJ166" s="717"/>
      <c r="AK166" s="717"/>
      <c r="AL166" s="717"/>
      <c r="AM166" s="717"/>
      <c r="AN166" s="717"/>
    </row>
    <row r="167" spans="1:40" ht="18" customHeight="1">
      <c r="A167" s="275"/>
      <c r="B167" s="308"/>
      <c r="C167" s="274"/>
      <c r="D167" s="274"/>
      <c r="E167" s="306"/>
      <c r="F167" s="306"/>
      <c r="G167" s="306"/>
      <c r="H167" s="306"/>
      <c r="I167" s="306"/>
      <c r="J167" s="306"/>
      <c r="K167" s="306"/>
      <c r="L167" s="306"/>
      <c r="M167" s="306"/>
      <c r="N167" s="306"/>
      <c r="O167" s="306"/>
      <c r="P167" s="306"/>
      <c r="Q167" s="306"/>
      <c r="R167" s="306"/>
      <c r="S167" s="306"/>
      <c r="T167" s="306"/>
      <c r="U167" s="306"/>
      <c r="V167" s="306"/>
      <c r="W167" s="306"/>
      <c r="X167" s="306"/>
      <c r="Y167" s="306"/>
      <c r="Z167" s="306"/>
      <c r="AA167" s="306"/>
      <c r="AB167" s="306"/>
      <c r="AC167" s="306"/>
      <c r="AD167" s="306"/>
      <c r="AE167" s="306"/>
      <c r="AF167" s="306"/>
      <c r="AG167" s="306"/>
      <c r="AH167" s="306"/>
      <c r="AI167" s="275"/>
      <c r="AJ167" s="275"/>
      <c r="AK167" s="275"/>
      <c r="AL167" s="275"/>
      <c r="AM167" s="275"/>
      <c r="AN167" s="275"/>
    </row>
    <row r="168" spans="1:40" s="261" customFormat="1" ht="30" customHeight="1">
      <c r="B168" s="396" t="s">
        <v>341</v>
      </c>
      <c r="C168" s="274"/>
      <c r="D168" s="274"/>
      <c r="E168" s="306"/>
      <c r="F168" s="306"/>
      <c r="G168" s="306"/>
      <c r="H168" s="306"/>
      <c r="I168" s="306"/>
      <c r="J168" s="306"/>
      <c r="K168" s="306"/>
      <c r="L168" s="306"/>
      <c r="M168" s="306"/>
      <c r="N168" s="306"/>
      <c r="O168" s="306"/>
      <c r="P168" s="306"/>
      <c r="Q168" s="306"/>
      <c r="R168" s="306"/>
      <c r="S168" s="306"/>
      <c r="T168" s="306"/>
      <c r="U168" s="306"/>
      <c r="V168" s="306"/>
      <c r="W168" s="306"/>
      <c r="X168" s="306"/>
      <c r="Y168" s="306"/>
      <c r="Z168" s="306"/>
      <c r="AA168" s="306"/>
      <c r="AB168" s="306"/>
      <c r="AC168" s="306"/>
      <c r="AD168" s="306"/>
      <c r="AE168" s="306"/>
      <c r="AF168" s="306"/>
      <c r="AG168" s="306"/>
      <c r="AH168" s="306"/>
      <c r="AI168" s="275"/>
      <c r="AJ168" s="275"/>
      <c r="AK168" s="275"/>
      <c r="AL168" s="275"/>
      <c r="AM168" s="275"/>
      <c r="AN168" s="275"/>
    </row>
    <row r="169" spans="1:40" s="261" customFormat="1" ht="50.55" customHeight="1">
      <c r="C169" s="686">
        <v>1</v>
      </c>
      <c r="D169" s="686"/>
      <c r="E169" s="673" t="s">
        <v>747</v>
      </c>
      <c r="F169" s="673"/>
      <c r="G169" s="673"/>
      <c r="H169" s="673"/>
      <c r="I169" s="673"/>
      <c r="J169" s="673"/>
      <c r="K169" s="673"/>
      <c r="L169" s="673"/>
      <c r="M169" s="673"/>
      <c r="N169" s="673"/>
      <c r="O169" s="673"/>
      <c r="P169" s="673"/>
      <c r="Q169" s="673"/>
      <c r="R169" s="673"/>
      <c r="S169" s="673"/>
      <c r="T169" s="673"/>
      <c r="U169" s="673"/>
      <c r="V169" s="673"/>
      <c r="W169" s="673"/>
      <c r="X169" s="673"/>
      <c r="Y169" s="673"/>
      <c r="Z169" s="673"/>
      <c r="AA169" s="673"/>
      <c r="AB169" s="673"/>
      <c r="AC169" s="673"/>
      <c r="AD169" s="673"/>
      <c r="AE169" s="673"/>
      <c r="AF169" s="673"/>
      <c r="AG169" s="673"/>
      <c r="AH169" s="673"/>
      <c r="AI169" s="498"/>
      <c r="AJ169" s="498"/>
      <c r="AK169" s="498"/>
      <c r="AL169" s="498"/>
      <c r="AM169" s="498"/>
      <c r="AN169" s="498"/>
    </row>
    <row r="170" spans="1:40" s="261" customFormat="1" ht="20.100000000000001" customHeight="1">
      <c r="A170" s="280"/>
      <c r="B170" s="280"/>
      <c r="C170" s="274"/>
      <c r="D170" s="274"/>
      <c r="E170" s="306"/>
      <c r="F170" s="306"/>
      <c r="G170" s="306"/>
      <c r="H170" s="306"/>
      <c r="I170" s="306"/>
      <c r="J170" s="306"/>
      <c r="K170" s="306"/>
      <c r="L170" s="306"/>
      <c r="M170" s="306"/>
      <c r="N170" s="306"/>
      <c r="O170" s="306"/>
      <c r="P170" s="306"/>
      <c r="Q170" s="306"/>
      <c r="R170" s="306"/>
      <c r="S170" s="306"/>
      <c r="T170" s="306"/>
      <c r="U170" s="306"/>
      <c r="V170" s="306"/>
      <c r="W170" s="306"/>
      <c r="X170" s="306"/>
      <c r="Y170" s="306"/>
      <c r="Z170" s="306"/>
      <c r="AA170" s="306"/>
      <c r="AB170" s="306"/>
      <c r="AC170" s="306"/>
      <c r="AD170" s="306"/>
      <c r="AE170" s="306"/>
      <c r="AF170" s="306"/>
      <c r="AG170" s="306"/>
      <c r="AH170" s="306"/>
      <c r="AI170" s="266"/>
      <c r="AJ170" s="266"/>
      <c r="AK170" s="266"/>
      <c r="AL170" s="266"/>
      <c r="AM170" s="266"/>
      <c r="AN170" s="266"/>
    </row>
    <row r="171" spans="1:40" s="261" customFormat="1" ht="17.25" customHeight="1">
      <c r="A171" s="280"/>
      <c r="B171" s="396" t="s">
        <v>342</v>
      </c>
      <c r="C171" s="274"/>
      <c r="D171" s="274"/>
      <c r="E171" s="306"/>
      <c r="F171" s="306"/>
      <c r="G171" s="306"/>
      <c r="H171" s="306"/>
      <c r="I171" s="306"/>
      <c r="J171" s="306"/>
      <c r="K171" s="306"/>
      <c r="L171" s="306"/>
      <c r="M171" s="306"/>
      <c r="N171" s="306"/>
      <c r="O171" s="306"/>
      <c r="P171" s="306"/>
      <c r="Q171" s="306"/>
      <c r="R171" s="306"/>
      <c r="S171" s="306"/>
      <c r="T171" s="306"/>
      <c r="U171" s="306"/>
      <c r="V171" s="306"/>
      <c r="W171" s="306"/>
      <c r="X171" s="306"/>
      <c r="Y171" s="306"/>
      <c r="Z171" s="306"/>
      <c r="AA171" s="306"/>
      <c r="AB171" s="306"/>
      <c r="AC171" s="306"/>
      <c r="AD171" s="306"/>
      <c r="AE171" s="306"/>
      <c r="AF171" s="306"/>
      <c r="AG171" s="306"/>
      <c r="AH171" s="306"/>
      <c r="AI171" s="275"/>
      <c r="AJ171" s="275"/>
      <c r="AK171" s="275"/>
      <c r="AL171" s="275"/>
      <c r="AM171" s="275"/>
      <c r="AN171" s="275"/>
    </row>
    <row r="172" spans="1:40" s="261" customFormat="1" ht="31.95" customHeight="1">
      <c r="A172" s="280"/>
      <c r="B172" s="280"/>
      <c r="C172" s="645">
        <v>1</v>
      </c>
      <c r="D172" s="646"/>
      <c r="E172" s="642" t="s">
        <v>216</v>
      </c>
      <c r="F172" s="643"/>
      <c r="G172" s="643"/>
      <c r="H172" s="643"/>
      <c r="I172" s="643"/>
      <c r="J172" s="643"/>
      <c r="K172" s="643"/>
      <c r="L172" s="643"/>
      <c r="M172" s="643"/>
      <c r="N172" s="643"/>
      <c r="O172" s="643"/>
      <c r="P172" s="643"/>
      <c r="Q172" s="643"/>
      <c r="R172" s="643"/>
      <c r="S172" s="643"/>
      <c r="T172" s="643"/>
      <c r="U172" s="643"/>
      <c r="V172" s="643"/>
      <c r="W172" s="643"/>
      <c r="X172" s="643"/>
      <c r="Y172" s="643"/>
      <c r="Z172" s="643"/>
      <c r="AA172" s="643"/>
      <c r="AB172" s="643"/>
      <c r="AC172" s="643"/>
      <c r="AD172" s="643"/>
      <c r="AE172" s="643"/>
      <c r="AF172" s="643"/>
      <c r="AG172" s="643"/>
      <c r="AH172" s="644"/>
      <c r="AI172" s="498"/>
      <c r="AJ172" s="498"/>
      <c r="AK172" s="498"/>
      <c r="AL172" s="498"/>
      <c r="AM172" s="498"/>
      <c r="AN172" s="498"/>
    </row>
    <row r="173" spans="1:40" s="261" customFormat="1" ht="17.25" customHeight="1">
      <c r="A173" s="280"/>
      <c r="B173" s="280"/>
      <c r="C173" s="645">
        <v>2</v>
      </c>
      <c r="D173" s="646"/>
      <c r="E173" s="643" t="s">
        <v>217</v>
      </c>
      <c r="F173" s="643"/>
      <c r="G173" s="643"/>
      <c r="H173" s="643"/>
      <c r="I173" s="643"/>
      <c r="J173" s="643"/>
      <c r="K173" s="643"/>
      <c r="L173" s="643"/>
      <c r="M173" s="643"/>
      <c r="N173" s="643"/>
      <c r="O173" s="643"/>
      <c r="P173" s="643"/>
      <c r="Q173" s="643"/>
      <c r="R173" s="643"/>
      <c r="S173" s="643"/>
      <c r="T173" s="643"/>
      <c r="U173" s="643"/>
      <c r="V173" s="643"/>
      <c r="W173" s="643"/>
      <c r="X173" s="643"/>
      <c r="Y173" s="643"/>
      <c r="Z173" s="643"/>
      <c r="AA173" s="643"/>
      <c r="AB173" s="643"/>
      <c r="AC173" s="643"/>
      <c r="AD173" s="643"/>
      <c r="AE173" s="643"/>
      <c r="AF173" s="643"/>
      <c r="AG173" s="643"/>
      <c r="AH173" s="643"/>
      <c r="AI173" s="643"/>
      <c r="AJ173" s="643"/>
      <c r="AK173" s="643"/>
      <c r="AL173" s="643"/>
      <c r="AM173" s="643"/>
      <c r="AN173" s="644"/>
    </row>
    <row r="174" spans="1:40" s="261" customFormat="1" ht="17.25" customHeight="1">
      <c r="A174" s="280"/>
      <c r="B174" s="280"/>
      <c r="C174" s="647"/>
      <c r="D174" s="648"/>
      <c r="E174" s="329" t="s">
        <v>218</v>
      </c>
      <c r="F174" s="330"/>
      <c r="G174" s="331" t="s">
        <v>219</v>
      </c>
      <c r="H174" s="624" t="s">
        <v>220</v>
      </c>
      <c r="I174" s="624"/>
      <c r="J174" s="624"/>
      <c r="K174" s="624"/>
      <c r="L174" s="624"/>
      <c r="M174" s="624"/>
      <c r="N174" s="624"/>
      <c r="O174" s="624"/>
      <c r="P174" s="624"/>
      <c r="Q174" s="624"/>
      <c r="R174" s="624"/>
      <c r="S174" s="624"/>
      <c r="T174" s="624"/>
      <c r="U174" s="624"/>
      <c r="V174" s="624"/>
      <c r="W174" s="624"/>
      <c r="X174" s="624"/>
      <c r="Y174" s="624"/>
      <c r="Z174" s="624"/>
      <c r="AA174" s="624"/>
      <c r="AB174" s="624"/>
      <c r="AC174" s="624"/>
      <c r="AD174" s="624"/>
      <c r="AE174" s="624"/>
      <c r="AF174" s="624"/>
      <c r="AG174" s="624"/>
      <c r="AH174" s="624"/>
      <c r="AI174" s="624"/>
      <c r="AJ174" s="624"/>
      <c r="AK174" s="624"/>
      <c r="AL174" s="624"/>
      <c r="AM174" s="624"/>
      <c r="AN174" s="625"/>
    </row>
    <row r="175" spans="1:40" s="261" customFormat="1" ht="15" customHeight="1">
      <c r="A175" s="280"/>
      <c r="B175" s="280"/>
      <c r="C175" s="647"/>
      <c r="D175" s="648"/>
      <c r="E175" s="329" t="s">
        <v>218</v>
      </c>
      <c r="F175" s="330"/>
      <c r="G175" s="331" t="s">
        <v>219</v>
      </c>
      <c r="H175" s="624" t="s">
        <v>221</v>
      </c>
      <c r="I175" s="624"/>
      <c r="J175" s="624"/>
      <c r="K175" s="624"/>
      <c r="L175" s="624"/>
      <c r="M175" s="624"/>
      <c r="N175" s="624"/>
      <c r="O175" s="624"/>
      <c r="P175" s="624"/>
      <c r="Q175" s="624"/>
      <c r="R175" s="624"/>
      <c r="S175" s="624"/>
      <c r="T175" s="624"/>
      <c r="U175" s="624"/>
      <c r="V175" s="624"/>
      <c r="W175" s="624"/>
      <c r="X175" s="624"/>
      <c r="Y175" s="624"/>
      <c r="Z175" s="624"/>
      <c r="AA175" s="624"/>
      <c r="AB175" s="624"/>
      <c r="AC175" s="624"/>
      <c r="AD175" s="624"/>
      <c r="AE175" s="624"/>
      <c r="AF175" s="624"/>
      <c r="AG175" s="624"/>
      <c r="AH175" s="624"/>
      <c r="AI175" s="624"/>
      <c r="AJ175" s="624"/>
      <c r="AK175" s="624"/>
      <c r="AL175" s="624"/>
      <c r="AM175" s="624"/>
      <c r="AN175" s="625"/>
    </row>
    <row r="176" spans="1:40" s="261" customFormat="1" ht="15" customHeight="1">
      <c r="A176" s="280"/>
      <c r="B176" s="280"/>
      <c r="C176" s="647"/>
      <c r="D176" s="648"/>
      <c r="E176" s="329" t="s">
        <v>218</v>
      </c>
      <c r="F176" s="330"/>
      <c r="G176" s="331" t="s">
        <v>219</v>
      </c>
      <c r="H176" s="696" t="s">
        <v>224</v>
      </c>
      <c r="I176" s="696"/>
      <c r="J176" s="696"/>
      <c r="K176" s="696"/>
      <c r="L176" s="696"/>
      <c r="M176" s="696"/>
      <c r="N176" s="696"/>
      <c r="O176" s="696"/>
      <c r="P176" s="696"/>
      <c r="Q176" s="696"/>
      <c r="R176" s="696"/>
      <c r="S176" s="696"/>
      <c r="T176" s="696"/>
      <c r="U176" s="696"/>
      <c r="V176" s="696"/>
      <c r="W176" s="696"/>
      <c r="X176" s="696"/>
      <c r="Y176" s="696"/>
      <c r="Z176" s="696"/>
      <c r="AA176" s="696"/>
      <c r="AB176" s="696"/>
      <c r="AC176" s="696"/>
      <c r="AD176" s="696"/>
      <c r="AE176" s="696"/>
      <c r="AF176" s="696"/>
      <c r="AG176" s="696"/>
      <c r="AH176" s="696"/>
      <c r="AI176" s="696"/>
      <c r="AJ176" s="696"/>
      <c r="AK176" s="696"/>
      <c r="AL176" s="696"/>
      <c r="AM176" s="696"/>
      <c r="AN176" s="720"/>
    </row>
    <row r="177" spans="1:40" s="261" customFormat="1" ht="15" customHeight="1">
      <c r="A177" s="280"/>
      <c r="B177" s="280"/>
      <c r="C177" s="647"/>
      <c r="D177" s="648"/>
      <c r="E177" s="329" t="s">
        <v>218</v>
      </c>
      <c r="F177" s="330"/>
      <c r="G177" s="331" t="s">
        <v>219</v>
      </c>
      <c r="H177" s="624" t="s">
        <v>225</v>
      </c>
      <c r="I177" s="624"/>
      <c r="J177" s="624"/>
      <c r="K177" s="624"/>
      <c r="L177" s="624"/>
      <c r="M177" s="624"/>
      <c r="N177" s="624"/>
      <c r="O177" s="624"/>
      <c r="P177" s="624"/>
      <c r="Q177" s="624"/>
      <c r="R177" s="624"/>
      <c r="S177" s="624"/>
      <c r="T177" s="624"/>
      <c r="U177" s="624"/>
      <c r="V177" s="624"/>
      <c r="W177" s="624"/>
      <c r="X177" s="624"/>
      <c r="Y177" s="624"/>
      <c r="Z177" s="624"/>
      <c r="AA177" s="624"/>
      <c r="AB177" s="624"/>
      <c r="AC177" s="624"/>
      <c r="AD177" s="624"/>
      <c r="AE177" s="624"/>
      <c r="AF177" s="624"/>
      <c r="AG177" s="624"/>
      <c r="AH177" s="624"/>
      <c r="AI177" s="624"/>
      <c r="AJ177" s="624"/>
      <c r="AK177" s="624"/>
      <c r="AL177" s="624"/>
      <c r="AM177" s="624"/>
      <c r="AN177" s="625"/>
    </row>
    <row r="178" spans="1:40" s="261" customFormat="1" ht="15" customHeight="1">
      <c r="A178" s="280"/>
      <c r="B178" s="280"/>
      <c r="C178" s="647"/>
      <c r="D178" s="648"/>
      <c r="E178" s="329" t="s">
        <v>218</v>
      </c>
      <c r="F178" s="330"/>
      <c r="G178" s="331" t="s">
        <v>219</v>
      </c>
      <c r="H178" s="624" t="s">
        <v>226</v>
      </c>
      <c r="I178" s="624"/>
      <c r="J178" s="624"/>
      <c r="K178" s="624"/>
      <c r="L178" s="624"/>
      <c r="M178" s="624"/>
      <c r="N178" s="624"/>
      <c r="O178" s="624"/>
      <c r="P178" s="624"/>
      <c r="Q178" s="624"/>
      <c r="R178" s="624"/>
      <c r="S178" s="624"/>
      <c r="T178" s="624"/>
      <c r="U178" s="624"/>
      <c r="V178" s="624"/>
      <c r="W178" s="624"/>
      <c r="X178" s="624"/>
      <c r="Y178" s="624"/>
      <c r="Z178" s="624"/>
      <c r="AA178" s="624"/>
      <c r="AB178" s="624"/>
      <c r="AC178" s="624"/>
      <c r="AD178" s="624"/>
      <c r="AE178" s="624"/>
      <c r="AF178" s="624"/>
      <c r="AG178" s="624"/>
      <c r="AH178" s="624"/>
      <c r="AI178" s="624"/>
      <c r="AJ178" s="624"/>
      <c r="AK178" s="624"/>
      <c r="AL178" s="624"/>
      <c r="AM178" s="624"/>
      <c r="AN178" s="625"/>
    </row>
    <row r="179" spans="1:40" s="261" customFormat="1" ht="15" customHeight="1">
      <c r="A179" s="280"/>
      <c r="B179" s="280"/>
      <c r="C179" s="647"/>
      <c r="D179" s="648"/>
      <c r="E179" s="329" t="s">
        <v>218</v>
      </c>
      <c r="F179" s="330"/>
      <c r="G179" s="331" t="s">
        <v>219</v>
      </c>
      <c r="H179" s="624" t="s">
        <v>222</v>
      </c>
      <c r="I179" s="624"/>
      <c r="J179" s="624"/>
      <c r="K179" s="624"/>
      <c r="L179" s="624"/>
      <c r="M179" s="624"/>
      <c r="N179" s="624"/>
      <c r="O179" s="624"/>
      <c r="P179" s="624"/>
      <c r="Q179" s="624"/>
      <c r="R179" s="624"/>
      <c r="S179" s="624"/>
      <c r="T179" s="624"/>
      <c r="U179" s="624"/>
      <c r="V179" s="624"/>
      <c r="W179" s="624"/>
      <c r="X179" s="624"/>
      <c r="Y179" s="624"/>
      <c r="Z179" s="624"/>
      <c r="AA179" s="624"/>
      <c r="AB179" s="624"/>
      <c r="AC179" s="624"/>
      <c r="AD179" s="624"/>
      <c r="AE179" s="624"/>
      <c r="AF179" s="624"/>
      <c r="AG179" s="624"/>
      <c r="AH179" s="624"/>
      <c r="AI179" s="624"/>
      <c r="AJ179" s="624"/>
      <c r="AK179" s="624"/>
      <c r="AL179" s="624"/>
      <c r="AM179" s="624"/>
      <c r="AN179" s="625"/>
    </row>
    <row r="180" spans="1:40" s="261" customFormat="1" ht="15" customHeight="1">
      <c r="A180" s="280"/>
      <c r="B180" s="280"/>
      <c r="C180" s="647"/>
      <c r="D180" s="648"/>
      <c r="E180" s="329" t="s">
        <v>218</v>
      </c>
      <c r="F180" s="330"/>
      <c r="G180" s="331" t="s">
        <v>219</v>
      </c>
      <c r="H180" s="624" t="s">
        <v>815</v>
      </c>
      <c r="I180" s="624"/>
      <c r="J180" s="624"/>
      <c r="K180" s="624"/>
      <c r="L180" s="624"/>
      <c r="M180" s="624"/>
      <c r="N180" s="624"/>
      <c r="O180" s="624"/>
      <c r="P180" s="624"/>
      <c r="Q180" s="624"/>
      <c r="R180" s="624"/>
      <c r="S180" s="624"/>
      <c r="T180" s="624"/>
      <c r="U180" s="624"/>
      <c r="V180" s="624"/>
      <c r="W180" s="624"/>
      <c r="X180" s="624"/>
      <c r="Y180" s="624"/>
      <c r="Z180" s="624"/>
      <c r="AA180" s="624"/>
      <c r="AB180" s="624"/>
      <c r="AC180" s="624"/>
      <c r="AD180" s="624"/>
      <c r="AE180" s="624"/>
      <c r="AF180" s="624"/>
      <c r="AG180" s="624"/>
      <c r="AH180" s="624"/>
      <c r="AI180" s="624"/>
      <c r="AJ180" s="624"/>
      <c r="AK180" s="624"/>
      <c r="AL180" s="624"/>
      <c r="AM180" s="624"/>
      <c r="AN180" s="625"/>
    </row>
    <row r="181" spans="1:40" s="261" customFormat="1" ht="15" customHeight="1">
      <c r="A181" s="280"/>
      <c r="B181" s="280"/>
      <c r="C181" s="633"/>
      <c r="D181" s="635"/>
      <c r="E181" s="332" t="s">
        <v>218</v>
      </c>
      <c r="F181" s="333"/>
      <c r="G181" s="334" t="s">
        <v>219</v>
      </c>
      <c r="H181" s="622" t="s">
        <v>223</v>
      </c>
      <c r="I181" s="622"/>
      <c r="J181" s="622"/>
      <c r="K181" s="622"/>
      <c r="L181" s="622"/>
      <c r="M181" s="622"/>
      <c r="N181" s="622"/>
      <c r="O181" s="622"/>
      <c r="P181" s="622"/>
      <c r="Q181" s="622"/>
      <c r="R181" s="622"/>
      <c r="S181" s="622"/>
      <c r="T181" s="622"/>
      <c r="U181" s="622"/>
      <c r="V181" s="622"/>
      <c r="W181" s="622"/>
      <c r="X181" s="622"/>
      <c r="Y181" s="622"/>
      <c r="Z181" s="622"/>
      <c r="AA181" s="622"/>
      <c r="AB181" s="622"/>
      <c r="AC181" s="622"/>
      <c r="AD181" s="622"/>
      <c r="AE181" s="622"/>
      <c r="AF181" s="622"/>
      <c r="AG181" s="622"/>
      <c r="AH181" s="622"/>
      <c r="AI181" s="622"/>
      <c r="AJ181" s="622"/>
      <c r="AK181" s="622"/>
      <c r="AL181" s="622"/>
      <c r="AM181" s="622"/>
      <c r="AN181" s="704"/>
    </row>
    <row r="182" spans="1:40" s="261" customFormat="1" ht="27" customHeight="1">
      <c r="A182" s="280"/>
      <c r="B182" s="280"/>
      <c r="C182" s="274"/>
      <c r="D182" s="274"/>
      <c r="E182" s="623"/>
      <c r="F182" s="623"/>
      <c r="G182" s="623"/>
      <c r="H182" s="623"/>
      <c r="I182" s="623"/>
      <c r="J182" s="623"/>
      <c r="K182" s="623"/>
      <c r="L182" s="623"/>
      <c r="M182" s="623"/>
      <c r="N182" s="623"/>
      <c r="O182" s="623"/>
      <c r="P182" s="623"/>
      <c r="Q182" s="623"/>
      <c r="R182" s="623"/>
      <c r="S182" s="623"/>
      <c r="T182" s="623"/>
      <c r="U182" s="623"/>
      <c r="V182" s="623"/>
      <c r="W182" s="623"/>
      <c r="X182" s="623"/>
      <c r="Y182" s="623"/>
      <c r="Z182" s="623"/>
      <c r="AA182" s="623"/>
      <c r="AB182" s="623"/>
      <c r="AC182" s="623"/>
      <c r="AD182" s="623"/>
      <c r="AE182" s="623"/>
      <c r="AF182" s="623"/>
      <c r="AG182" s="623"/>
      <c r="AH182" s="623"/>
      <c r="AI182" s="623"/>
      <c r="AJ182" s="623"/>
      <c r="AK182" s="623"/>
      <c r="AL182" s="623"/>
      <c r="AM182" s="623"/>
      <c r="AN182" s="623"/>
    </row>
    <row r="183" spans="1:40" s="261" customFormat="1" ht="15" customHeight="1">
      <c r="A183" s="280"/>
      <c r="B183" s="280"/>
      <c r="C183" s="274"/>
      <c r="D183" s="274"/>
      <c r="E183" s="306"/>
      <c r="F183" s="306"/>
      <c r="G183" s="306"/>
      <c r="H183" s="306"/>
      <c r="I183" s="306"/>
      <c r="J183" s="306"/>
      <c r="K183" s="306"/>
      <c r="L183" s="306"/>
      <c r="M183" s="306"/>
      <c r="N183" s="306"/>
      <c r="O183" s="306"/>
      <c r="P183" s="306"/>
      <c r="Q183" s="306"/>
      <c r="R183" s="306"/>
      <c r="S183" s="306"/>
      <c r="T183" s="306"/>
      <c r="U183" s="306"/>
      <c r="V183" s="306"/>
      <c r="W183" s="306"/>
      <c r="X183" s="306"/>
      <c r="Y183" s="306"/>
      <c r="Z183" s="306"/>
      <c r="AA183" s="306"/>
      <c r="AB183" s="306"/>
      <c r="AC183" s="306"/>
      <c r="AD183" s="306"/>
      <c r="AE183" s="306"/>
      <c r="AF183" s="306"/>
      <c r="AG183" s="306"/>
      <c r="AH183" s="306"/>
      <c r="AI183" s="306"/>
      <c r="AJ183" s="306"/>
      <c r="AK183" s="306"/>
      <c r="AL183" s="306"/>
      <c r="AM183" s="306"/>
      <c r="AN183" s="306"/>
    </row>
    <row r="184" spans="1:40" s="261" customFormat="1" ht="15" customHeight="1">
      <c r="A184" s="280"/>
      <c r="B184" s="396" t="s">
        <v>343</v>
      </c>
      <c r="C184" s="274"/>
      <c r="D184" s="274"/>
      <c r="E184" s="306"/>
      <c r="F184" s="306"/>
      <c r="G184" s="306"/>
      <c r="H184" s="306"/>
      <c r="I184" s="306"/>
      <c r="J184" s="306"/>
      <c r="K184" s="306"/>
      <c r="L184" s="306"/>
      <c r="M184" s="306"/>
      <c r="N184" s="306"/>
      <c r="O184" s="306"/>
      <c r="P184" s="306"/>
      <c r="Q184" s="306"/>
      <c r="R184" s="306"/>
      <c r="S184" s="306"/>
      <c r="T184" s="306"/>
      <c r="U184" s="306"/>
      <c r="V184" s="306"/>
      <c r="W184" s="306"/>
      <c r="X184" s="306"/>
      <c r="Y184" s="306"/>
      <c r="Z184" s="306"/>
      <c r="AA184" s="306"/>
      <c r="AB184" s="306"/>
      <c r="AC184" s="306"/>
      <c r="AD184" s="306"/>
      <c r="AE184" s="306"/>
      <c r="AF184" s="306"/>
      <c r="AG184" s="306"/>
      <c r="AH184" s="306"/>
      <c r="AI184" s="275"/>
      <c r="AJ184" s="275"/>
      <c r="AK184" s="275"/>
      <c r="AL184" s="275"/>
      <c r="AM184" s="275"/>
      <c r="AN184" s="275"/>
    </row>
    <row r="185" spans="1:40" s="261" customFormat="1" ht="34.049999999999997" customHeight="1">
      <c r="A185" s="280"/>
      <c r="B185" s="280"/>
      <c r="C185" s="531">
        <v>1</v>
      </c>
      <c r="D185" s="531"/>
      <c r="E185" s="499" t="s">
        <v>227</v>
      </c>
      <c r="F185" s="499"/>
      <c r="G185" s="499"/>
      <c r="H185" s="499"/>
      <c r="I185" s="499"/>
      <c r="J185" s="499"/>
      <c r="K185" s="499"/>
      <c r="L185" s="499"/>
      <c r="M185" s="499"/>
      <c r="N185" s="499"/>
      <c r="O185" s="499"/>
      <c r="P185" s="499"/>
      <c r="Q185" s="499"/>
      <c r="R185" s="499"/>
      <c r="S185" s="499"/>
      <c r="T185" s="499"/>
      <c r="U185" s="499"/>
      <c r="V185" s="499"/>
      <c r="W185" s="499"/>
      <c r="X185" s="499"/>
      <c r="Y185" s="499"/>
      <c r="Z185" s="499"/>
      <c r="AA185" s="499"/>
      <c r="AB185" s="499"/>
      <c r="AC185" s="499"/>
      <c r="AD185" s="499"/>
      <c r="AE185" s="499"/>
      <c r="AF185" s="499"/>
      <c r="AG185" s="499"/>
      <c r="AH185" s="499"/>
      <c r="AI185" s="498"/>
      <c r="AJ185" s="498"/>
      <c r="AK185" s="498"/>
      <c r="AL185" s="498"/>
      <c r="AM185" s="498"/>
      <c r="AN185" s="498"/>
    </row>
    <row r="186" spans="1:40" s="261" customFormat="1" ht="34.5" customHeight="1">
      <c r="A186" s="280"/>
      <c r="B186" s="280"/>
      <c r="C186" s="531">
        <v>2</v>
      </c>
      <c r="D186" s="531"/>
      <c r="E186" s="499" t="s">
        <v>232</v>
      </c>
      <c r="F186" s="499"/>
      <c r="G186" s="499"/>
      <c r="H186" s="499"/>
      <c r="I186" s="499"/>
      <c r="J186" s="499"/>
      <c r="K186" s="499"/>
      <c r="L186" s="499"/>
      <c r="M186" s="499"/>
      <c r="N186" s="499"/>
      <c r="O186" s="499"/>
      <c r="P186" s="499"/>
      <c r="Q186" s="499"/>
      <c r="R186" s="499"/>
      <c r="S186" s="499"/>
      <c r="T186" s="499"/>
      <c r="U186" s="499"/>
      <c r="V186" s="499"/>
      <c r="W186" s="499"/>
      <c r="X186" s="499"/>
      <c r="Y186" s="499"/>
      <c r="Z186" s="499"/>
      <c r="AA186" s="499"/>
      <c r="AB186" s="499"/>
      <c r="AC186" s="499"/>
      <c r="AD186" s="499"/>
      <c r="AE186" s="499"/>
      <c r="AF186" s="499"/>
      <c r="AG186" s="499"/>
      <c r="AH186" s="499"/>
      <c r="AI186" s="498"/>
      <c r="AJ186" s="498"/>
      <c r="AK186" s="498"/>
      <c r="AL186" s="498"/>
      <c r="AM186" s="498"/>
      <c r="AN186" s="498"/>
    </row>
    <row r="187" spans="1:40" s="261" customFormat="1" ht="29.55" customHeight="1">
      <c r="A187" s="280"/>
      <c r="B187" s="280"/>
      <c r="C187" s="645">
        <v>3</v>
      </c>
      <c r="D187" s="646"/>
      <c r="E187" s="642" t="s">
        <v>228</v>
      </c>
      <c r="F187" s="643"/>
      <c r="G187" s="643"/>
      <c r="H187" s="643"/>
      <c r="I187" s="643"/>
      <c r="J187" s="643"/>
      <c r="K187" s="643"/>
      <c r="L187" s="643"/>
      <c r="M187" s="643"/>
      <c r="N187" s="643"/>
      <c r="O187" s="643"/>
      <c r="P187" s="643"/>
      <c r="Q187" s="643"/>
      <c r="R187" s="643"/>
      <c r="S187" s="643"/>
      <c r="T187" s="643"/>
      <c r="U187" s="643"/>
      <c r="V187" s="643"/>
      <c r="W187" s="643"/>
      <c r="X187" s="643"/>
      <c r="Y187" s="643"/>
      <c r="Z187" s="643"/>
      <c r="AA187" s="643"/>
      <c r="AB187" s="643"/>
      <c r="AC187" s="643"/>
      <c r="AD187" s="643"/>
      <c r="AE187" s="643"/>
      <c r="AF187" s="643"/>
      <c r="AG187" s="643"/>
      <c r="AH187" s="644"/>
      <c r="AI187" s="498"/>
      <c r="AJ187" s="498"/>
      <c r="AK187" s="498"/>
      <c r="AL187" s="498"/>
      <c r="AM187" s="498"/>
      <c r="AN187" s="498"/>
    </row>
    <row r="188" spans="1:40" s="261" customFormat="1" ht="15" customHeight="1">
      <c r="A188" s="280"/>
      <c r="B188" s="280"/>
      <c r="C188" s="649" t="s">
        <v>759</v>
      </c>
      <c r="D188" s="650"/>
      <c r="E188" s="650"/>
      <c r="F188" s="650"/>
      <c r="G188" s="650"/>
      <c r="H188" s="650"/>
      <c r="I188" s="650"/>
      <c r="J188" s="650"/>
      <c r="K188" s="650"/>
      <c r="L188" s="650"/>
      <c r="M188" s="650"/>
      <c r="N188" s="650"/>
      <c r="O188" s="650"/>
      <c r="P188" s="650"/>
      <c r="Q188" s="650"/>
      <c r="R188" s="650"/>
      <c r="S188" s="650"/>
      <c r="T188" s="650"/>
      <c r="U188" s="650"/>
      <c r="V188" s="650"/>
      <c r="W188" s="650"/>
      <c r="X188" s="650"/>
      <c r="Y188" s="650"/>
      <c r="Z188" s="650"/>
      <c r="AA188" s="650"/>
      <c r="AB188" s="650"/>
      <c r="AC188" s="650"/>
      <c r="AD188" s="650"/>
      <c r="AE188" s="650"/>
      <c r="AF188" s="650"/>
      <c r="AG188" s="650"/>
      <c r="AH188" s="650"/>
      <c r="AI188" s="650"/>
      <c r="AJ188" s="650"/>
      <c r="AK188" s="650"/>
      <c r="AL188" s="650"/>
      <c r="AM188" s="650"/>
      <c r="AN188" s="651"/>
    </row>
    <row r="189" spans="1:40" s="261" customFormat="1" ht="15" customHeight="1">
      <c r="A189" s="280"/>
      <c r="B189" s="280"/>
      <c r="C189" s="335" t="s">
        <v>229</v>
      </c>
      <c r="D189" s="310"/>
      <c r="E189" s="310"/>
      <c r="F189" s="310"/>
      <c r="G189" s="310"/>
      <c r="H189" s="310"/>
      <c r="I189" s="310"/>
      <c r="J189" s="310"/>
      <c r="K189" s="310"/>
      <c r="L189" s="310"/>
      <c r="M189" s="310"/>
      <c r="N189" s="310"/>
      <c r="O189" s="310"/>
      <c r="P189" s="310"/>
      <c r="Q189" s="310"/>
      <c r="R189" s="310"/>
      <c r="S189" s="310"/>
      <c r="T189" s="310"/>
      <c r="U189" s="310"/>
      <c r="V189" s="310"/>
      <c r="W189" s="310"/>
      <c r="X189" s="310"/>
      <c r="Y189" s="310"/>
      <c r="Z189" s="310"/>
      <c r="AA189" s="310"/>
      <c r="AB189" s="310"/>
      <c r="AC189" s="310"/>
      <c r="AD189" s="310"/>
      <c r="AE189" s="310"/>
      <c r="AF189" s="310"/>
      <c r="AG189" s="310"/>
      <c r="AH189" s="310"/>
      <c r="AI189" s="310"/>
      <c r="AJ189" s="310"/>
      <c r="AK189" s="310"/>
      <c r="AL189" s="310"/>
      <c r="AM189" s="275"/>
      <c r="AN189" s="273"/>
    </row>
    <row r="190" spans="1:40" s="261" customFormat="1" ht="15" customHeight="1">
      <c r="A190" s="280"/>
      <c r="B190" s="280"/>
      <c r="C190" s="335" t="s">
        <v>230</v>
      </c>
      <c r="D190" s="310"/>
      <c r="E190" s="310"/>
      <c r="F190" s="310"/>
      <c r="G190" s="310"/>
      <c r="H190" s="310"/>
      <c r="I190" s="310"/>
      <c r="J190" s="310"/>
      <c r="K190" s="310"/>
      <c r="L190" s="310"/>
      <c r="M190" s="310"/>
      <c r="N190" s="310"/>
      <c r="O190" s="310"/>
      <c r="P190" s="310"/>
      <c r="Q190" s="310"/>
      <c r="R190" s="310"/>
      <c r="S190" s="310"/>
      <c r="T190" s="310"/>
      <c r="U190" s="310"/>
      <c r="V190" s="310"/>
      <c r="W190" s="310"/>
      <c r="X190" s="310"/>
      <c r="Y190" s="310"/>
      <c r="Z190" s="310"/>
      <c r="AA190" s="310"/>
      <c r="AB190" s="310"/>
      <c r="AC190" s="310"/>
      <c r="AD190" s="310"/>
      <c r="AE190" s="310"/>
      <c r="AF190" s="310"/>
      <c r="AG190" s="310"/>
      <c r="AH190" s="310"/>
      <c r="AI190" s="310"/>
      <c r="AJ190" s="310"/>
      <c r="AK190" s="310"/>
      <c r="AL190" s="310"/>
      <c r="AM190" s="275"/>
      <c r="AN190" s="273"/>
    </row>
    <row r="191" spans="1:40" s="261" customFormat="1" ht="16.95" customHeight="1">
      <c r="A191" s="280"/>
      <c r="B191" s="280"/>
      <c r="C191" s="320"/>
      <c r="D191" s="302"/>
      <c r="E191" s="276"/>
      <c r="F191" s="277"/>
      <c r="G191" s="652" t="s">
        <v>87</v>
      </c>
      <c r="H191" s="653"/>
      <c r="I191" s="653"/>
      <c r="J191" s="653"/>
      <c r="K191" s="653"/>
      <c r="L191" s="654"/>
      <c r="M191" s="721" t="s">
        <v>73</v>
      </c>
      <c r="N191" s="722"/>
      <c r="O191" s="722"/>
      <c r="P191" s="722"/>
      <c r="Q191" s="722"/>
      <c r="R191" s="723"/>
      <c r="S191" s="721" t="s">
        <v>231</v>
      </c>
      <c r="T191" s="722"/>
      <c r="U191" s="722"/>
      <c r="V191" s="722"/>
      <c r="W191" s="722"/>
      <c r="X191" s="722"/>
      <c r="Y191" s="722"/>
      <c r="Z191" s="722"/>
      <c r="AA191" s="722"/>
      <c r="AB191" s="722"/>
      <c r="AC191" s="722"/>
      <c r="AD191" s="722"/>
      <c r="AE191" s="722"/>
      <c r="AF191" s="722"/>
      <c r="AG191" s="722"/>
      <c r="AH191" s="722"/>
      <c r="AI191" s="722"/>
      <c r="AJ191" s="722"/>
      <c r="AK191" s="722"/>
      <c r="AL191" s="723"/>
      <c r="AM191" s="275"/>
      <c r="AN191" s="273"/>
    </row>
    <row r="192" spans="1:40" s="261" customFormat="1" ht="16.95" customHeight="1">
      <c r="C192" s="320"/>
      <c r="D192" s="302"/>
      <c r="E192" s="636" t="s">
        <v>67</v>
      </c>
      <c r="F192" s="637"/>
      <c r="G192" s="336"/>
      <c r="H192" s="337"/>
      <c r="I192" s="337"/>
      <c r="J192" s="337"/>
      <c r="K192" s="337"/>
      <c r="L192" s="338"/>
      <c r="M192" s="336"/>
      <c r="N192" s="337"/>
      <c r="O192" s="337"/>
      <c r="P192" s="337"/>
      <c r="Q192" s="337"/>
      <c r="R192" s="338"/>
      <c r="S192" s="336"/>
      <c r="T192" s="337"/>
      <c r="U192" s="337"/>
      <c r="V192" s="337"/>
      <c r="W192" s="337"/>
      <c r="X192" s="337"/>
      <c r="Y192" s="337"/>
      <c r="Z192" s="337"/>
      <c r="AA192" s="337"/>
      <c r="AB192" s="337"/>
      <c r="AC192" s="337"/>
      <c r="AD192" s="337"/>
      <c r="AE192" s="337"/>
      <c r="AF192" s="337"/>
      <c r="AG192" s="337"/>
      <c r="AH192" s="337"/>
      <c r="AI192" s="337"/>
      <c r="AJ192" s="337"/>
      <c r="AK192" s="337"/>
      <c r="AL192" s="338"/>
      <c r="AM192" s="275"/>
      <c r="AN192" s="273"/>
    </row>
    <row r="193" spans="1:40" s="261" customFormat="1" ht="16.95" customHeight="1">
      <c r="C193" s="320"/>
      <c r="D193" s="302"/>
      <c r="E193" s="638"/>
      <c r="F193" s="639"/>
      <c r="G193" s="320"/>
      <c r="H193" s="310"/>
      <c r="I193" s="310"/>
      <c r="J193" s="310"/>
      <c r="K193" s="310"/>
      <c r="L193" s="339"/>
      <c r="M193" s="320"/>
      <c r="N193" s="310"/>
      <c r="O193" s="310"/>
      <c r="P193" s="310"/>
      <c r="Q193" s="310"/>
      <c r="R193" s="339"/>
      <c r="S193" s="320"/>
      <c r="T193" s="310"/>
      <c r="U193" s="310"/>
      <c r="V193" s="310"/>
      <c r="W193" s="310"/>
      <c r="X193" s="310"/>
      <c r="Y193" s="310"/>
      <c r="Z193" s="310"/>
      <c r="AA193" s="310"/>
      <c r="AB193" s="310"/>
      <c r="AC193" s="310"/>
      <c r="AD193" s="310"/>
      <c r="AE193" s="310"/>
      <c r="AF193" s="310"/>
      <c r="AG193" s="310"/>
      <c r="AH193" s="310"/>
      <c r="AI193" s="310"/>
      <c r="AJ193" s="310"/>
      <c r="AK193" s="310"/>
      <c r="AL193" s="339"/>
      <c r="AM193" s="275"/>
      <c r="AN193" s="273"/>
    </row>
    <row r="194" spans="1:40" s="261" customFormat="1" ht="16.95" customHeight="1">
      <c r="C194" s="320"/>
      <c r="D194" s="302"/>
      <c r="E194" s="638"/>
      <c r="F194" s="639"/>
      <c r="G194" s="320"/>
      <c r="H194" s="310"/>
      <c r="I194" s="310"/>
      <c r="J194" s="310"/>
      <c r="K194" s="310"/>
      <c r="L194" s="339"/>
      <c r="M194" s="320"/>
      <c r="N194" s="310"/>
      <c r="O194" s="310"/>
      <c r="P194" s="310"/>
      <c r="Q194" s="310"/>
      <c r="R194" s="339"/>
      <c r="S194" s="320"/>
      <c r="T194" s="310"/>
      <c r="U194" s="310"/>
      <c r="V194" s="310"/>
      <c r="W194" s="310"/>
      <c r="X194" s="310"/>
      <c r="Y194" s="310"/>
      <c r="Z194" s="310"/>
      <c r="AA194" s="310"/>
      <c r="AB194" s="310"/>
      <c r="AC194" s="310"/>
      <c r="AD194" s="310"/>
      <c r="AE194" s="310"/>
      <c r="AF194" s="310"/>
      <c r="AG194" s="310"/>
      <c r="AH194" s="310"/>
      <c r="AI194" s="310"/>
      <c r="AJ194" s="310"/>
      <c r="AK194" s="310"/>
      <c r="AL194" s="339"/>
      <c r="AM194" s="275"/>
      <c r="AN194" s="273"/>
    </row>
    <row r="195" spans="1:40" s="261" customFormat="1" ht="16.95" customHeight="1">
      <c r="C195" s="320"/>
      <c r="D195" s="302"/>
      <c r="E195" s="638"/>
      <c r="F195" s="639"/>
      <c r="G195" s="320"/>
      <c r="H195" s="310"/>
      <c r="I195" s="310"/>
      <c r="J195" s="310"/>
      <c r="K195" s="310"/>
      <c r="L195" s="339"/>
      <c r="M195" s="320"/>
      <c r="N195" s="310"/>
      <c r="O195" s="310"/>
      <c r="P195" s="310"/>
      <c r="Q195" s="310"/>
      <c r="R195" s="339"/>
      <c r="S195" s="320"/>
      <c r="T195" s="310"/>
      <c r="U195" s="310"/>
      <c r="V195" s="310"/>
      <c r="W195" s="310"/>
      <c r="X195" s="310"/>
      <c r="Y195" s="310"/>
      <c r="Z195" s="310"/>
      <c r="AA195" s="310"/>
      <c r="AB195" s="310"/>
      <c r="AC195" s="310"/>
      <c r="AD195" s="310"/>
      <c r="AE195" s="310"/>
      <c r="AF195" s="310"/>
      <c r="AG195" s="310"/>
      <c r="AH195" s="310"/>
      <c r="AI195" s="310"/>
      <c r="AJ195" s="310"/>
      <c r="AK195" s="310"/>
      <c r="AL195" s="339"/>
      <c r="AM195" s="275"/>
      <c r="AN195" s="273"/>
    </row>
    <row r="196" spans="1:40" s="261" customFormat="1" ht="16.95" customHeight="1">
      <c r="C196" s="320"/>
      <c r="D196" s="302"/>
      <c r="E196" s="638"/>
      <c r="F196" s="639"/>
      <c r="G196" s="320"/>
      <c r="H196" s="310"/>
      <c r="I196" s="310"/>
      <c r="J196" s="310"/>
      <c r="K196" s="310"/>
      <c r="L196" s="339"/>
      <c r="M196" s="320"/>
      <c r="N196" s="310"/>
      <c r="O196" s="310"/>
      <c r="P196" s="310"/>
      <c r="Q196" s="310"/>
      <c r="R196" s="339"/>
      <c r="S196" s="320"/>
      <c r="T196" s="310"/>
      <c r="U196" s="310"/>
      <c r="V196" s="310"/>
      <c r="W196" s="310"/>
      <c r="X196" s="310"/>
      <c r="Y196" s="310"/>
      <c r="Z196" s="310"/>
      <c r="AA196" s="310"/>
      <c r="AB196" s="310"/>
      <c r="AC196" s="310"/>
      <c r="AD196" s="310"/>
      <c r="AE196" s="310"/>
      <c r="AF196" s="310"/>
      <c r="AG196" s="310"/>
      <c r="AH196" s="310"/>
      <c r="AI196" s="310"/>
      <c r="AJ196" s="310"/>
      <c r="AK196" s="310"/>
      <c r="AL196" s="339"/>
      <c r="AM196" s="275"/>
      <c r="AN196" s="273"/>
    </row>
    <row r="197" spans="1:40" s="261" customFormat="1" ht="16.95" customHeight="1">
      <c r="C197" s="320"/>
      <c r="D197" s="302"/>
      <c r="E197" s="638"/>
      <c r="F197" s="639"/>
      <c r="G197" s="320"/>
      <c r="H197" s="310"/>
      <c r="I197" s="310"/>
      <c r="J197" s="310"/>
      <c r="K197" s="310"/>
      <c r="L197" s="339"/>
      <c r="M197" s="320"/>
      <c r="N197" s="310"/>
      <c r="O197" s="310"/>
      <c r="P197" s="310"/>
      <c r="Q197" s="310"/>
      <c r="R197" s="339"/>
      <c r="S197" s="320"/>
      <c r="T197" s="310"/>
      <c r="U197" s="310"/>
      <c r="V197" s="310"/>
      <c r="W197" s="310"/>
      <c r="X197" s="310"/>
      <c r="Y197" s="310"/>
      <c r="Z197" s="310"/>
      <c r="AA197" s="310"/>
      <c r="AB197" s="310"/>
      <c r="AC197" s="310"/>
      <c r="AD197" s="310"/>
      <c r="AE197" s="310"/>
      <c r="AF197" s="310"/>
      <c r="AG197" s="310"/>
      <c r="AH197" s="310"/>
      <c r="AI197" s="310"/>
      <c r="AJ197" s="310"/>
      <c r="AK197" s="310"/>
      <c r="AL197" s="339"/>
      <c r="AM197" s="275"/>
      <c r="AN197" s="273"/>
    </row>
    <row r="198" spans="1:40" ht="16.95" customHeight="1">
      <c r="A198" s="275"/>
      <c r="B198" s="275"/>
      <c r="C198" s="320"/>
      <c r="E198" s="638"/>
      <c r="F198" s="639"/>
      <c r="G198" s="320"/>
      <c r="H198" s="310"/>
      <c r="I198" s="310"/>
      <c r="J198" s="310"/>
      <c r="K198" s="310"/>
      <c r="L198" s="339"/>
      <c r="M198" s="320"/>
      <c r="N198" s="310"/>
      <c r="O198" s="310"/>
      <c r="P198" s="310"/>
      <c r="Q198" s="310"/>
      <c r="R198" s="339"/>
      <c r="S198" s="320"/>
      <c r="T198" s="310"/>
      <c r="U198" s="310"/>
      <c r="V198" s="310"/>
      <c r="W198" s="310"/>
      <c r="X198" s="310"/>
      <c r="Y198" s="310"/>
      <c r="Z198" s="310"/>
      <c r="AA198" s="310"/>
      <c r="AB198" s="310"/>
      <c r="AC198" s="310"/>
      <c r="AD198" s="310"/>
      <c r="AE198" s="310"/>
      <c r="AF198" s="310"/>
      <c r="AG198" s="310"/>
      <c r="AH198" s="310"/>
      <c r="AI198" s="310"/>
      <c r="AJ198" s="310"/>
      <c r="AK198" s="310"/>
      <c r="AL198" s="339"/>
      <c r="AM198" s="275"/>
      <c r="AN198" s="273"/>
    </row>
    <row r="199" spans="1:40" s="261" customFormat="1" ht="16.95" customHeight="1">
      <c r="A199" s="280"/>
      <c r="B199" s="328"/>
      <c r="C199" s="320"/>
      <c r="D199" s="302"/>
      <c r="E199" s="640"/>
      <c r="F199" s="641"/>
      <c r="G199" s="321"/>
      <c r="H199" s="322"/>
      <c r="I199" s="322"/>
      <c r="J199" s="322"/>
      <c r="K199" s="322"/>
      <c r="L199" s="340"/>
      <c r="M199" s="321"/>
      <c r="N199" s="322"/>
      <c r="O199" s="322"/>
      <c r="P199" s="322"/>
      <c r="Q199" s="322"/>
      <c r="R199" s="340"/>
      <c r="S199" s="321"/>
      <c r="T199" s="322"/>
      <c r="U199" s="322"/>
      <c r="V199" s="322"/>
      <c r="W199" s="322"/>
      <c r="X199" s="322"/>
      <c r="Y199" s="322"/>
      <c r="Z199" s="322"/>
      <c r="AA199" s="322"/>
      <c r="AB199" s="322"/>
      <c r="AC199" s="322"/>
      <c r="AD199" s="322"/>
      <c r="AE199" s="322"/>
      <c r="AF199" s="322"/>
      <c r="AG199" s="322"/>
      <c r="AH199" s="322"/>
      <c r="AI199" s="322"/>
      <c r="AJ199" s="322"/>
      <c r="AK199" s="322"/>
      <c r="AL199" s="340"/>
      <c r="AM199" s="275"/>
      <c r="AN199" s="273"/>
    </row>
    <row r="200" spans="1:40" s="309" customFormat="1" ht="16.95" customHeight="1">
      <c r="A200" s="280"/>
      <c r="B200" s="280"/>
      <c r="C200" s="320"/>
      <c r="D200" s="302"/>
      <c r="E200" s="636" t="s">
        <v>68</v>
      </c>
      <c r="F200" s="637"/>
      <c r="G200" s="336"/>
      <c r="H200" s="337"/>
      <c r="I200" s="337"/>
      <c r="J200" s="337"/>
      <c r="K200" s="337"/>
      <c r="L200" s="338"/>
      <c r="M200" s="336"/>
      <c r="N200" s="337"/>
      <c r="O200" s="337"/>
      <c r="P200" s="337"/>
      <c r="Q200" s="337"/>
      <c r="R200" s="338"/>
      <c r="S200" s="336"/>
      <c r="T200" s="337"/>
      <c r="U200" s="337"/>
      <c r="V200" s="337"/>
      <c r="W200" s="337"/>
      <c r="X200" s="337"/>
      <c r="Y200" s="337"/>
      <c r="Z200" s="337"/>
      <c r="AA200" s="337"/>
      <c r="AB200" s="337"/>
      <c r="AC200" s="337"/>
      <c r="AD200" s="337"/>
      <c r="AE200" s="337"/>
      <c r="AF200" s="337"/>
      <c r="AG200" s="337"/>
      <c r="AH200" s="337"/>
      <c r="AI200" s="337"/>
      <c r="AJ200" s="337"/>
      <c r="AK200" s="337"/>
      <c r="AL200" s="338"/>
      <c r="AM200" s="275"/>
      <c r="AN200" s="273"/>
    </row>
    <row r="201" spans="1:40" s="309" customFormat="1" ht="16.95" customHeight="1">
      <c r="A201" s="280"/>
      <c r="B201" s="280"/>
      <c r="C201" s="320"/>
      <c r="D201" s="302"/>
      <c r="E201" s="638"/>
      <c r="F201" s="639"/>
      <c r="G201" s="320"/>
      <c r="H201" s="310"/>
      <c r="I201" s="310"/>
      <c r="J201" s="310"/>
      <c r="K201" s="310"/>
      <c r="L201" s="339"/>
      <c r="M201" s="320"/>
      <c r="N201" s="310"/>
      <c r="O201" s="310"/>
      <c r="P201" s="310"/>
      <c r="Q201" s="310"/>
      <c r="R201" s="339"/>
      <c r="S201" s="320"/>
      <c r="T201" s="310"/>
      <c r="U201" s="310"/>
      <c r="V201" s="310"/>
      <c r="W201" s="310"/>
      <c r="X201" s="310"/>
      <c r="Y201" s="310"/>
      <c r="Z201" s="310"/>
      <c r="AA201" s="310"/>
      <c r="AB201" s="310"/>
      <c r="AC201" s="310"/>
      <c r="AD201" s="310"/>
      <c r="AE201" s="310"/>
      <c r="AF201" s="310"/>
      <c r="AG201" s="310"/>
      <c r="AH201" s="310"/>
      <c r="AI201" s="310"/>
      <c r="AJ201" s="310"/>
      <c r="AK201" s="310"/>
      <c r="AL201" s="339"/>
      <c r="AM201" s="275"/>
      <c r="AN201" s="273"/>
    </row>
    <row r="202" spans="1:40" s="309" customFormat="1" ht="16.95" customHeight="1">
      <c r="A202" s="280"/>
      <c r="B202" s="280"/>
      <c r="C202" s="320"/>
      <c r="D202" s="302"/>
      <c r="E202" s="638"/>
      <c r="F202" s="639"/>
      <c r="G202" s="320"/>
      <c r="H202" s="310"/>
      <c r="I202" s="310"/>
      <c r="J202" s="310"/>
      <c r="K202" s="310"/>
      <c r="L202" s="339"/>
      <c r="M202" s="320"/>
      <c r="N202" s="310"/>
      <c r="O202" s="310"/>
      <c r="P202" s="310"/>
      <c r="Q202" s="310"/>
      <c r="R202" s="339"/>
      <c r="S202" s="320"/>
      <c r="T202" s="310"/>
      <c r="U202" s="310"/>
      <c r="V202" s="310"/>
      <c r="W202" s="310"/>
      <c r="X202" s="310"/>
      <c r="Y202" s="310"/>
      <c r="Z202" s="310"/>
      <c r="AA202" s="310"/>
      <c r="AB202" s="310"/>
      <c r="AC202" s="310"/>
      <c r="AD202" s="310"/>
      <c r="AE202" s="310"/>
      <c r="AF202" s="310"/>
      <c r="AG202" s="310"/>
      <c r="AH202" s="310"/>
      <c r="AI202" s="310"/>
      <c r="AJ202" s="310"/>
      <c r="AK202" s="310"/>
      <c r="AL202" s="339"/>
      <c r="AM202" s="275"/>
      <c r="AN202" s="273"/>
    </row>
    <row r="203" spans="1:40" ht="16.95" customHeight="1">
      <c r="A203" s="275"/>
      <c r="B203" s="275"/>
      <c r="C203" s="320"/>
      <c r="E203" s="638"/>
      <c r="F203" s="639"/>
      <c r="G203" s="320"/>
      <c r="H203" s="310"/>
      <c r="I203" s="310"/>
      <c r="J203" s="310"/>
      <c r="K203" s="310"/>
      <c r="L203" s="339"/>
      <c r="M203" s="320"/>
      <c r="N203" s="310"/>
      <c r="O203" s="310"/>
      <c r="P203" s="310"/>
      <c r="Q203" s="310"/>
      <c r="R203" s="339"/>
      <c r="S203" s="320"/>
      <c r="T203" s="310"/>
      <c r="U203" s="310"/>
      <c r="V203" s="310"/>
      <c r="W203" s="310"/>
      <c r="X203" s="310"/>
      <c r="Y203" s="310"/>
      <c r="Z203" s="310"/>
      <c r="AA203" s="310"/>
      <c r="AB203" s="310"/>
      <c r="AC203" s="310"/>
      <c r="AD203" s="310"/>
      <c r="AE203" s="310"/>
      <c r="AF203" s="310"/>
      <c r="AG203" s="310"/>
      <c r="AH203" s="310"/>
      <c r="AI203" s="310"/>
      <c r="AJ203" s="310"/>
      <c r="AK203" s="310"/>
      <c r="AL203" s="339"/>
      <c r="AM203" s="275"/>
      <c r="AN203" s="273"/>
    </row>
    <row r="204" spans="1:40" ht="16.95" customHeight="1">
      <c r="A204" s="275"/>
      <c r="B204" s="308"/>
      <c r="C204" s="320"/>
      <c r="E204" s="638"/>
      <c r="F204" s="639"/>
      <c r="G204" s="320"/>
      <c r="H204" s="310"/>
      <c r="I204" s="310"/>
      <c r="J204" s="310"/>
      <c r="K204" s="310"/>
      <c r="L204" s="339"/>
      <c r="M204" s="320"/>
      <c r="N204" s="310"/>
      <c r="O204" s="310"/>
      <c r="P204" s="310"/>
      <c r="Q204" s="310"/>
      <c r="R204" s="339"/>
      <c r="S204" s="320"/>
      <c r="T204" s="310"/>
      <c r="U204" s="310"/>
      <c r="V204" s="310"/>
      <c r="W204" s="310"/>
      <c r="X204" s="310"/>
      <c r="Y204" s="310"/>
      <c r="Z204" s="310"/>
      <c r="AA204" s="310"/>
      <c r="AB204" s="310"/>
      <c r="AC204" s="310"/>
      <c r="AD204" s="310"/>
      <c r="AE204" s="310"/>
      <c r="AF204" s="310"/>
      <c r="AG204" s="310"/>
      <c r="AH204" s="310"/>
      <c r="AI204" s="310"/>
      <c r="AJ204" s="310"/>
      <c r="AK204" s="310"/>
      <c r="AL204" s="339"/>
      <c r="AM204" s="275"/>
      <c r="AN204" s="273"/>
    </row>
    <row r="205" spans="1:40" s="261" customFormat="1" ht="16.95" customHeight="1">
      <c r="C205" s="320"/>
      <c r="D205" s="302"/>
      <c r="E205" s="638"/>
      <c r="F205" s="639"/>
      <c r="G205" s="320"/>
      <c r="H205" s="310"/>
      <c r="I205" s="310"/>
      <c r="J205" s="310"/>
      <c r="K205" s="310"/>
      <c r="L205" s="339"/>
      <c r="M205" s="320"/>
      <c r="N205" s="310"/>
      <c r="O205" s="310"/>
      <c r="P205" s="310"/>
      <c r="Q205" s="274"/>
      <c r="R205" s="341"/>
      <c r="S205" s="342"/>
      <c r="T205" s="274"/>
      <c r="U205" s="274"/>
      <c r="V205" s="274"/>
      <c r="W205" s="274"/>
      <c r="X205" s="274"/>
      <c r="Y205" s="310"/>
      <c r="Z205" s="310"/>
      <c r="AA205" s="310"/>
      <c r="AB205" s="310"/>
      <c r="AC205" s="310"/>
      <c r="AD205" s="310"/>
      <c r="AE205" s="310"/>
      <c r="AF205" s="310"/>
      <c r="AG205" s="310"/>
      <c r="AH205" s="275"/>
      <c r="AI205" s="275"/>
      <c r="AJ205" s="275"/>
      <c r="AK205" s="275"/>
      <c r="AL205" s="273"/>
      <c r="AM205" s="275"/>
      <c r="AN205" s="273"/>
    </row>
    <row r="206" spans="1:40" ht="16.95" customHeight="1">
      <c r="A206" s="275"/>
      <c r="B206" s="275"/>
      <c r="C206" s="320"/>
      <c r="E206" s="638"/>
      <c r="F206" s="639"/>
      <c r="G206" s="320"/>
      <c r="H206" s="310"/>
      <c r="I206" s="310"/>
      <c r="J206" s="310"/>
      <c r="K206" s="310"/>
      <c r="L206" s="339"/>
      <c r="M206" s="320"/>
      <c r="N206" s="310"/>
      <c r="O206" s="310"/>
      <c r="P206" s="310"/>
      <c r="Q206" s="274"/>
      <c r="R206" s="341"/>
      <c r="S206" s="342"/>
      <c r="T206" s="274"/>
      <c r="U206" s="274"/>
      <c r="V206" s="274"/>
      <c r="W206" s="274"/>
      <c r="X206" s="274"/>
      <c r="Y206" s="310"/>
      <c r="Z206" s="310"/>
      <c r="AA206" s="310"/>
      <c r="AB206" s="310"/>
      <c r="AC206" s="310"/>
      <c r="AD206" s="310"/>
      <c r="AE206" s="310"/>
      <c r="AF206" s="310"/>
      <c r="AG206" s="310"/>
      <c r="AH206" s="275"/>
      <c r="AI206" s="275"/>
      <c r="AJ206" s="275"/>
      <c r="AK206" s="275"/>
      <c r="AL206" s="273"/>
      <c r="AM206" s="275"/>
      <c r="AN206" s="273"/>
    </row>
    <row r="207" spans="1:40" s="261" customFormat="1" ht="16.95" customHeight="1">
      <c r="B207" s="348"/>
      <c r="C207" s="320"/>
      <c r="D207" s="302"/>
      <c r="E207" s="640"/>
      <c r="F207" s="641"/>
      <c r="G207" s="321"/>
      <c r="H207" s="322"/>
      <c r="I207" s="322"/>
      <c r="J207" s="322"/>
      <c r="K207" s="322"/>
      <c r="L207" s="340"/>
      <c r="M207" s="321"/>
      <c r="N207" s="322"/>
      <c r="O207" s="322"/>
      <c r="P207" s="322"/>
      <c r="Q207" s="343"/>
      <c r="R207" s="344"/>
      <c r="S207" s="345"/>
      <c r="T207" s="343"/>
      <c r="U207" s="343"/>
      <c r="V207" s="343"/>
      <c r="W207" s="343"/>
      <c r="X207" s="343"/>
      <c r="Y207" s="322"/>
      <c r="Z207" s="322"/>
      <c r="AA207" s="322"/>
      <c r="AB207" s="322"/>
      <c r="AC207" s="322"/>
      <c r="AD207" s="322"/>
      <c r="AE207" s="322"/>
      <c r="AF207" s="322"/>
      <c r="AG207" s="322"/>
      <c r="AH207" s="323"/>
      <c r="AI207" s="323"/>
      <c r="AJ207" s="323"/>
      <c r="AK207" s="323"/>
      <c r="AL207" s="324"/>
      <c r="AM207" s="275"/>
      <c r="AN207" s="273"/>
    </row>
    <row r="208" spans="1:40" s="261" customFormat="1" ht="18" customHeight="1">
      <c r="C208" s="321"/>
      <c r="D208" s="343"/>
      <c r="E208" s="343"/>
      <c r="F208" s="322"/>
      <c r="G208" s="322"/>
      <c r="H208" s="322"/>
      <c r="I208" s="322"/>
      <c r="J208" s="322"/>
      <c r="K208" s="322"/>
      <c r="L208" s="322"/>
      <c r="M208" s="322"/>
      <c r="N208" s="322"/>
      <c r="O208" s="322"/>
      <c r="P208" s="343"/>
      <c r="Q208" s="343"/>
      <c r="R208" s="343"/>
      <c r="S208" s="343"/>
      <c r="T208" s="343"/>
      <c r="U208" s="343"/>
      <c r="V208" s="343"/>
      <c r="W208" s="343"/>
      <c r="X208" s="322"/>
      <c r="Y208" s="322"/>
      <c r="Z208" s="322"/>
      <c r="AA208" s="322"/>
      <c r="AB208" s="322"/>
      <c r="AC208" s="322"/>
      <c r="AD208" s="322"/>
      <c r="AE208" s="322"/>
      <c r="AF208" s="322"/>
      <c r="AG208" s="323"/>
      <c r="AH208" s="323"/>
      <c r="AI208" s="323"/>
      <c r="AJ208" s="323"/>
      <c r="AK208" s="323"/>
      <c r="AL208" s="323"/>
      <c r="AM208" s="323"/>
      <c r="AN208" s="324"/>
    </row>
    <row r="209" spans="1:40" s="261" customFormat="1" ht="15" customHeight="1">
      <c r="C209" s="645">
        <v>4</v>
      </c>
      <c r="D209" s="646"/>
      <c r="E209" s="642" t="s">
        <v>77</v>
      </c>
      <c r="F209" s="643"/>
      <c r="G209" s="643"/>
      <c r="H209" s="643"/>
      <c r="I209" s="643"/>
      <c r="J209" s="643"/>
      <c r="K209" s="643"/>
      <c r="L209" s="643"/>
      <c r="M209" s="643"/>
      <c r="N209" s="643"/>
      <c r="O209" s="643"/>
      <c r="P209" s="643"/>
      <c r="Q209" s="643"/>
      <c r="R209" s="643"/>
      <c r="S209" s="643"/>
      <c r="T209" s="643"/>
      <c r="U209" s="643"/>
      <c r="V209" s="643"/>
      <c r="W209" s="643"/>
      <c r="X209" s="643"/>
      <c r="Y209" s="643"/>
      <c r="Z209" s="643"/>
      <c r="AA209" s="643"/>
      <c r="AB209" s="643"/>
      <c r="AC209" s="643"/>
      <c r="AD209" s="643"/>
      <c r="AE209" s="643"/>
      <c r="AF209" s="643"/>
      <c r="AG209" s="643"/>
      <c r="AH209" s="643"/>
      <c r="AI209" s="643"/>
      <c r="AJ209" s="643"/>
      <c r="AK209" s="643"/>
      <c r="AL209" s="643"/>
      <c r="AM209" s="643"/>
      <c r="AN209" s="644"/>
    </row>
    <row r="210" spans="1:40" s="261" customFormat="1" ht="20.100000000000001" customHeight="1">
      <c r="C210" s="647"/>
      <c r="D210" s="648"/>
      <c r="E210" s="631" t="s">
        <v>17</v>
      </c>
      <c r="F210" s="632"/>
      <c r="G210" s="632"/>
      <c r="H210" s="632"/>
      <c r="I210" s="632"/>
      <c r="J210" s="632"/>
      <c r="K210" s="632"/>
      <c r="L210" s="632"/>
      <c r="M210" s="632"/>
      <c r="N210" s="632"/>
      <c r="O210" s="632"/>
      <c r="P210" s="632"/>
      <c r="Q210" s="632"/>
      <c r="R210" s="632"/>
      <c r="S210" s="632"/>
      <c r="T210" s="632"/>
      <c r="U210" s="632"/>
      <c r="V210" s="632"/>
      <c r="W210" s="632"/>
      <c r="X210" s="632"/>
      <c r="Y210" s="632"/>
      <c r="Z210" s="632"/>
      <c r="AA210" s="632"/>
      <c r="AB210" s="632"/>
      <c r="AC210" s="632"/>
      <c r="AD210" s="632"/>
      <c r="AE210" s="632"/>
      <c r="AF210" s="632"/>
      <c r="AG210" s="632"/>
      <c r="AH210" s="632"/>
      <c r="AI210" s="312"/>
      <c r="AJ210" s="312"/>
      <c r="AK210" s="312"/>
      <c r="AL210" s="312"/>
      <c r="AM210" s="312"/>
      <c r="AN210" s="313"/>
    </row>
    <row r="211" spans="1:40" s="261" customFormat="1" ht="34.5" customHeight="1">
      <c r="C211" s="633"/>
      <c r="D211" s="635"/>
      <c r="E211" s="633"/>
      <c r="F211" s="634"/>
      <c r="G211" s="634"/>
      <c r="H211" s="634"/>
      <c r="I211" s="634"/>
      <c r="J211" s="634"/>
      <c r="K211" s="634"/>
      <c r="L211" s="634"/>
      <c r="M211" s="634"/>
      <c r="N211" s="634"/>
      <c r="O211" s="634"/>
      <c r="P211" s="634"/>
      <c r="Q211" s="634"/>
      <c r="R211" s="634"/>
      <c r="S211" s="634"/>
      <c r="T211" s="634"/>
      <c r="U211" s="634"/>
      <c r="V211" s="634"/>
      <c r="W211" s="634"/>
      <c r="X211" s="634"/>
      <c r="Y211" s="634"/>
      <c r="Z211" s="634"/>
      <c r="AA211" s="634"/>
      <c r="AB211" s="634"/>
      <c r="AC211" s="634"/>
      <c r="AD211" s="634"/>
      <c r="AE211" s="634"/>
      <c r="AF211" s="634"/>
      <c r="AG211" s="634"/>
      <c r="AH211" s="634"/>
      <c r="AI211" s="634"/>
      <c r="AJ211" s="634"/>
      <c r="AK211" s="634"/>
      <c r="AL211" s="634"/>
      <c r="AM211" s="634"/>
      <c r="AN211" s="635"/>
    </row>
    <row r="212" spans="1:40" s="261" customFormat="1" ht="15" customHeight="1">
      <c r="C212" s="645">
        <v>5</v>
      </c>
      <c r="D212" s="646"/>
      <c r="E212" s="642" t="s">
        <v>78</v>
      </c>
      <c r="F212" s="643"/>
      <c r="G212" s="643"/>
      <c r="H212" s="643"/>
      <c r="I212" s="643"/>
      <c r="J212" s="643"/>
      <c r="K212" s="643"/>
      <c r="L212" s="643"/>
      <c r="M212" s="643"/>
      <c r="N212" s="643"/>
      <c r="O212" s="643"/>
      <c r="P212" s="643"/>
      <c r="Q212" s="643"/>
      <c r="R212" s="643"/>
      <c r="S212" s="643"/>
      <c r="T212" s="643"/>
      <c r="U212" s="643"/>
      <c r="V212" s="643"/>
      <c r="W212" s="643"/>
      <c r="X212" s="643"/>
      <c r="Y212" s="643"/>
      <c r="Z212" s="643"/>
      <c r="AA212" s="643"/>
      <c r="AB212" s="643"/>
      <c r="AC212" s="643"/>
      <c r="AD212" s="643"/>
      <c r="AE212" s="643"/>
      <c r="AF212" s="643"/>
      <c r="AG212" s="643"/>
      <c r="AH212" s="643"/>
      <c r="AI212" s="643"/>
      <c r="AJ212" s="643"/>
      <c r="AK212" s="643"/>
      <c r="AL212" s="643"/>
      <c r="AM212" s="643"/>
      <c r="AN212" s="644"/>
    </row>
    <row r="213" spans="1:40" s="261" customFormat="1" ht="15" customHeight="1">
      <c r="C213" s="647"/>
      <c r="D213" s="648"/>
      <c r="E213" s="631" t="s">
        <v>17</v>
      </c>
      <c r="F213" s="632"/>
      <c r="G213" s="632"/>
      <c r="H213" s="632"/>
      <c r="I213" s="632"/>
      <c r="J213" s="632"/>
      <c r="K213" s="632"/>
      <c r="L213" s="632"/>
      <c r="M213" s="632"/>
      <c r="N213" s="632"/>
      <c r="O213" s="632"/>
      <c r="P213" s="632"/>
      <c r="Q213" s="632"/>
      <c r="R213" s="632"/>
      <c r="S213" s="632"/>
      <c r="T213" s="632"/>
      <c r="U213" s="632"/>
      <c r="V213" s="632"/>
      <c r="W213" s="632"/>
      <c r="X213" s="632"/>
      <c r="Y213" s="632"/>
      <c r="Z213" s="632"/>
      <c r="AA213" s="632"/>
      <c r="AB213" s="632"/>
      <c r="AC213" s="632"/>
      <c r="AD213" s="632"/>
      <c r="AE213" s="632"/>
      <c r="AF213" s="632"/>
      <c r="AG213" s="632"/>
      <c r="AH213" s="632"/>
      <c r="AI213" s="312"/>
      <c r="AJ213" s="312"/>
      <c r="AK213" s="312"/>
      <c r="AL213" s="312"/>
      <c r="AM213" s="312"/>
      <c r="AN213" s="313"/>
    </row>
    <row r="214" spans="1:40" s="261" customFormat="1" ht="27.45" customHeight="1">
      <c r="C214" s="633"/>
      <c r="D214" s="635"/>
      <c r="E214" s="633"/>
      <c r="F214" s="634"/>
      <c r="G214" s="634"/>
      <c r="H214" s="634"/>
      <c r="I214" s="634"/>
      <c r="J214" s="634"/>
      <c r="K214" s="634"/>
      <c r="L214" s="634"/>
      <c r="M214" s="634"/>
      <c r="N214" s="634"/>
      <c r="O214" s="634"/>
      <c r="P214" s="634"/>
      <c r="Q214" s="634"/>
      <c r="R214" s="634"/>
      <c r="S214" s="634"/>
      <c r="T214" s="634"/>
      <c r="U214" s="634"/>
      <c r="V214" s="634"/>
      <c r="W214" s="634"/>
      <c r="X214" s="634"/>
      <c r="Y214" s="634"/>
      <c r="Z214" s="634"/>
      <c r="AA214" s="634"/>
      <c r="AB214" s="634"/>
      <c r="AC214" s="634"/>
      <c r="AD214" s="634"/>
      <c r="AE214" s="634"/>
      <c r="AF214" s="634"/>
      <c r="AG214" s="634"/>
      <c r="AH214" s="634"/>
      <c r="AI214" s="634"/>
      <c r="AJ214" s="634"/>
      <c r="AK214" s="634"/>
      <c r="AL214" s="634"/>
      <c r="AM214" s="634"/>
      <c r="AN214" s="635"/>
    </row>
    <row r="215" spans="1:40" s="261" customFormat="1" ht="15" customHeight="1">
      <c r="C215" s="274"/>
      <c r="D215" s="274"/>
      <c r="E215" s="310"/>
      <c r="F215" s="310"/>
      <c r="G215" s="310"/>
      <c r="H215" s="310"/>
      <c r="I215" s="310"/>
      <c r="J215" s="310"/>
      <c r="K215" s="310"/>
      <c r="L215" s="310"/>
      <c r="M215" s="310"/>
      <c r="N215" s="310"/>
      <c r="O215" s="310"/>
      <c r="P215" s="310"/>
      <c r="Q215" s="310"/>
      <c r="R215" s="310"/>
      <c r="S215" s="310"/>
      <c r="T215" s="310"/>
      <c r="U215" s="310"/>
      <c r="V215" s="310"/>
      <c r="W215" s="310"/>
      <c r="X215" s="310"/>
      <c r="Y215" s="310"/>
      <c r="Z215" s="310"/>
      <c r="AA215" s="310"/>
      <c r="AB215" s="310"/>
      <c r="AC215" s="310"/>
      <c r="AD215" s="310"/>
      <c r="AE215" s="310"/>
      <c r="AF215" s="310"/>
      <c r="AG215" s="310"/>
      <c r="AH215" s="310"/>
      <c r="AI215" s="274"/>
      <c r="AJ215" s="274"/>
      <c r="AK215" s="274"/>
      <c r="AL215" s="274"/>
      <c r="AM215" s="274"/>
      <c r="AN215" s="274"/>
    </row>
    <row r="216" spans="1:40" s="261" customFormat="1" ht="15" customHeight="1">
      <c r="B216" s="396" t="s">
        <v>444</v>
      </c>
      <c r="C216" s="268"/>
      <c r="D216" s="268"/>
      <c r="E216" s="266"/>
      <c r="F216" s="266"/>
      <c r="G216" s="266"/>
      <c r="H216" s="266"/>
      <c r="I216" s="266"/>
      <c r="J216" s="266"/>
      <c r="K216" s="266"/>
      <c r="L216" s="266"/>
      <c r="M216" s="266"/>
      <c r="N216" s="266"/>
      <c r="O216" s="266"/>
      <c r="P216" s="266"/>
      <c r="Q216" s="266"/>
      <c r="R216" s="266"/>
      <c r="S216" s="266"/>
      <c r="T216" s="266"/>
      <c r="U216" s="266"/>
      <c r="V216" s="266"/>
      <c r="W216" s="266"/>
      <c r="X216" s="266"/>
      <c r="Y216" s="266"/>
      <c r="Z216" s="266"/>
      <c r="AA216" s="266"/>
      <c r="AB216" s="266"/>
      <c r="AC216" s="266"/>
      <c r="AD216" s="266"/>
      <c r="AE216" s="266"/>
      <c r="AF216" s="266"/>
      <c r="AG216" s="266"/>
      <c r="AH216" s="266"/>
      <c r="AI216" s="280"/>
      <c r="AJ216" s="280"/>
      <c r="AK216" s="280"/>
      <c r="AL216" s="280"/>
      <c r="AM216" s="280"/>
      <c r="AN216" s="280"/>
    </row>
    <row r="217" spans="1:40" s="261" customFormat="1" ht="53.55" customHeight="1">
      <c r="C217" s="645">
        <v>1</v>
      </c>
      <c r="D217" s="646"/>
      <c r="E217" s="642" t="s">
        <v>441</v>
      </c>
      <c r="F217" s="662"/>
      <c r="G217" s="662"/>
      <c r="H217" s="662"/>
      <c r="I217" s="662"/>
      <c r="J217" s="662"/>
      <c r="K217" s="662"/>
      <c r="L217" s="662"/>
      <c r="M217" s="662"/>
      <c r="N217" s="662"/>
      <c r="O217" s="662"/>
      <c r="P217" s="662"/>
      <c r="Q217" s="662"/>
      <c r="R217" s="662"/>
      <c r="S217" s="662"/>
      <c r="T217" s="662"/>
      <c r="U217" s="662"/>
      <c r="V217" s="662"/>
      <c r="W217" s="662"/>
      <c r="X217" s="662"/>
      <c r="Y217" s="662"/>
      <c r="Z217" s="662"/>
      <c r="AA217" s="662"/>
      <c r="AB217" s="662"/>
      <c r="AC217" s="662"/>
      <c r="AD217" s="662"/>
      <c r="AE217" s="662"/>
      <c r="AF217" s="662"/>
      <c r="AG217" s="662"/>
      <c r="AH217" s="663"/>
      <c r="AI217" s="616"/>
      <c r="AJ217" s="616"/>
      <c r="AK217" s="616"/>
      <c r="AL217" s="616"/>
      <c r="AM217" s="616"/>
      <c r="AN217" s="616"/>
    </row>
    <row r="218" spans="1:40" s="261" customFormat="1" ht="30" customHeight="1">
      <c r="C218" s="645">
        <v>2</v>
      </c>
      <c r="D218" s="646"/>
      <c r="E218" s="642" t="s">
        <v>390</v>
      </c>
      <c r="F218" s="662"/>
      <c r="G218" s="662"/>
      <c r="H218" s="662"/>
      <c r="I218" s="662"/>
      <c r="J218" s="662"/>
      <c r="K218" s="662"/>
      <c r="L218" s="662"/>
      <c r="M218" s="662"/>
      <c r="N218" s="662"/>
      <c r="O218" s="662"/>
      <c r="P218" s="662"/>
      <c r="Q218" s="662"/>
      <c r="R218" s="662"/>
      <c r="S218" s="662"/>
      <c r="T218" s="662"/>
      <c r="U218" s="662"/>
      <c r="V218" s="662"/>
      <c r="W218" s="662"/>
      <c r="X218" s="662"/>
      <c r="Y218" s="662"/>
      <c r="Z218" s="662"/>
      <c r="AA218" s="662"/>
      <c r="AB218" s="662"/>
      <c r="AC218" s="662"/>
      <c r="AD218" s="662"/>
      <c r="AE218" s="662"/>
      <c r="AF218" s="662"/>
      <c r="AG218" s="662"/>
      <c r="AH218" s="663"/>
      <c r="AI218" s="616"/>
      <c r="AJ218" s="616"/>
      <c r="AK218" s="616"/>
      <c r="AL218" s="616"/>
      <c r="AM218" s="616"/>
      <c r="AN218" s="616"/>
    </row>
    <row r="219" spans="1:40" s="261" customFormat="1" ht="30" customHeight="1">
      <c r="C219" s="675">
        <v>3</v>
      </c>
      <c r="D219" s="676"/>
      <c r="E219" s="665" t="s">
        <v>391</v>
      </c>
      <c r="F219" s="666"/>
      <c r="G219" s="666"/>
      <c r="H219" s="666"/>
      <c r="I219" s="666"/>
      <c r="J219" s="666"/>
      <c r="K219" s="666"/>
      <c r="L219" s="666"/>
      <c r="M219" s="666"/>
      <c r="N219" s="666"/>
      <c r="O219" s="666"/>
      <c r="P219" s="666"/>
      <c r="Q219" s="666"/>
      <c r="R219" s="666"/>
      <c r="S219" s="666"/>
      <c r="T219" s="666"/>
      <c r="U219" s="666"/>
      <c r="V219" s="666"/>
      <c r="W219" s="666"/>
      <c r="X219" s="666"/>
      <c r="Y219" s="666"/>
      <c r="Z219" s="666"/>
      <c r="AA219" s="666"/>
      <c r="AB219" s="666"/>
      <c r="AC219" s="666"/>
      <c r="AD219" s="666"/>
      <c r="AE219" s="666"/>
      <c r="AF219" s="666"/>
      <c r="AG219" s="666"/>
      <c r="AH219" s="667"/>
      <c r="AI219" s="616"/>
      <c r="AJ219" s="616"/>
      <c r="AK219" s="616"/>
      <c r="AL219" s="616"/>
      <c r="AM219" s="616"/>
      <c r="AN219" s="616"/>
    </row>
    <row r="220" spans="1:40" s="261" customFormat="1" ht="17.55" customHeight="1">
      <c r="C220" s="274"/>
      <c r="D220" s="274"/>
      <c r="E220" s="310"/>
      <c r="F220" s="310"/>
      <c r="G220" s="310"/>
      <c r="H220" s="310"/>
      <c r="I220" s="310"/>
      <c r="J220" s="310"/>
      <c r="K220" s="310"/>
      <c r="L220" s="310"/>
      <c r="M220" s="310"/>
      <c r="N220" s="310"/>
      <c r="O220" s="310"/>
      <c r="P220" s="310"/>
      <c r="Q220" s="310"/>
      <c r="R220" s="310"/>
      <c r="S220" s="310"/>
      <c r="T220" s="310"/>
      <c r="U220" s="310"/>
      <c r="V220" s="310"/>
      <c r="W220" s="310"/>
      <c r="X220" s="310"/>
      <c r="Y220" s="310"/>
      <c r="Z220" s="310"/>
      <c r="AA220" s="310"/>
      <c r="AB220" s="310"/>
      <c r="AC220" s="310"/>
      <c r="AD220" s="310"/>
      <c r="AE220" s="310"/>
      <c r="AF220" s="310"/>
      <c r="AG220" s="310"/>
      <c r="AH220" s="310"/>
      <c r="AI220" s="274"/>
      <c r="AJ220" s="274"/>
      <c r="AK220" s="274"/>
      <c r="AL220" s="274"/>
      <c r="AM220" s="274"/>
      <c r="AN220" s="274"/>
    </row>
    <row r="221" spans="1:40" s="261" customFormat="1" ht="19.05" customHeight="1">
      <c r="A221" s="280"/>
      <c r="B221" s="396" t="s">
        <v>437</v>
      </c>
      <c r="C221" s="274"/>
      <c r="D221" s="274"/>
      <c r="E221" s="306"/>
      <c r="F221" s="306"/>
      <c r="G221" s="306"/>
      <c r="H221" s="306"/>
      <c r="I221" s="306"/>
      <c r="J221" s="306"/>
      <c r="K221" s="306"/>
      <c r="L221" s="306"/>
      <c r="M221" s="306"/>
      <c r="N221" s="306"/>
      <c r="O221" s="306"/>
      <c r="P221" s="306"/>
      <c r="Q221" s="306"/>
      <c r="R221" s="306"/>
      <c r="S221" s="306"/>
      <c r="T221" s="306"/>
      <c r="U221" s="306"/>
      <c r="V221" s="306"/>
      <c r="W221" s="306"/>
      <c r="X221" s="306"/>
      <c r="Y221" s="306"/>
      <c r="Z221" s="306"/>
      <c r="AA221" s="306"/>
      <c r="AB221" s="306"/>
      <c r="AC221" s="306"/>
      <c r="AD221" s="306"/>
      <c r="AE221" s="306"/>
      <c r="AF221" s="306"/>
      <c r="AG221" s="306"/>
      <c r="AH221" s="306"/>
      <c r="AI221" s="275"/>
      <c r="AJ221" s="275"/>
      <c r="AK221" s="275"/>
      <c r="AL221" s="275"/>
      <c r="AM221" s="275"/>
      <c r="AN221" s="275"/>
    </row>
    <row r="222" spans="1:40" ht="38.549999999999997" customHeight="1">
      <c r="A222" s="275"/>
      <c r="B222" s="275"/>
      <c r="C222" s="531">
        <v>1</v>
      </c>
      <c r="D222" s="531"/>
      <c r="E222" s="499" t="s">
        <v>748</v>
      </c>
      <c r="F222" s="499"/>
      <c r="G222" s="499"/>
      <c r="H222" s="499"/>
      <c r="I222" s="499"/>
      <c r="J222" s="499"/>
      <c r="K222" s="499"/>
      <c r="L222" s="499"/>
      <c r="M222" s="499"/>
      <c r="N222" s="499"/>
      <c r="O222" s="499"/>
      <c r="P222" s="499"/>
      <c r="Q222" s="499"/>
      <c r="R222" s="499"/>
      <c r="S222" s="499"/>
      <c r="T222" s="499"/>
      <c r="U222" s="499"/>
      <c r="V222" s="499"/>
      <c r="W222" s="499"/>
      <c r="X222" s="499"/>
      <c r="Y222" s="499"/>
      <c r="Z222" s="499"/>
      <c r="AA222" s="499"/>
      <c r="AB222" s="499"/>
      <c r="AC222" s="499"/>
      <c r="AD222" s="499"/>
      <c r="AE222" s="499"/>
      <c r="AF222" s="499"/>
      <c r="AG222" s="499"/>
      <c r="AH222" s="499"/>
      <c r="AI222" s="498"/>
      <c r="AJ222" s="498"/>
      <c r="AK222" s="498"/>
      <c r="AL222" s="498"/>
      <c r="AM222" s="498"/>
      <c r="AN222" s="498"/>
    </row>
    <row r="223" spans="1:40" s="261" customFormat="1" ht="17.25" customHeight="1">
      <c r="A223" s="280"/>
      <c r="B223" s="328"/>
      <c r="C223" s="274"/>
      <c r="D223" s="274"/>
      <c r="E223" s="306"/>
      <c r="F223" s="306"/>
      <c r="G223" s="306"/>
      <c r="H223" s="306"/>
      <c r="I223" s="306"/>
      <c r="J223" s="306"/>
      <c r="K223" s="306"/>
      <c r="L223" s="306"/>
      <c r="M223" s="306"/>
      <c r="N223" s="306"/>
      <c r="O223" s="306"/>
      <c r="P223" s="306"/>
      <c r="Q223" s="306"/>
      <c r="R223" s="306"/>
      <c r="S223" s="306"/>
      <c r="T223" s="306"/>
      <c r="U223" s="306"/>
      <c r="V223" s="306"/>
      <c r="W223" s="306"/>
      <c r="X223" s="306"/>
      <c r="Y223" s="306"/>
      <c r="Z223" s="306"/>
      <c r="AA223" s="306"/>
      <c r="AB223" s="306"/>
      <c r="AC223" s="306"/>
      <c r="AD223" s="306"/>
      <c r="AE223" s="306"/>
      <c r="AF223" s="306"/>
      <c r="AG223" s="306"/>
      <c r="AH223" s="306"/>
      <c r="AI223" s="275"/>
      <c r="AJ223" s="275"/>
      <c r="AK223" s="275"/>
      <c r="AL223" s="275"/>
      <c r="AM223" s="275"/>
      <c r="AN223" s="275"/>
    </row>
    <row r="224" spans="1:40" s="309" customFormat="1" ht="18.45" customHeight="1">
      <c r="A224" s="280"/>
      <c r="B224" s="396" t="s">
        <v>763</v>
      </c>
      <c r="C224" s="261"/>
      <c r="D224" s="261"/>
      <c r="E224" s="261"/>
      <c r="F224" s="261"/>
      <c r="G224" s="261"/>
      <c r="H224" s="261"/>
      <c r="I224" s="261"/>
      <c r="J224" s="261"/>
      <c r="K224" s="261"/>
      <c r="L224" s="261"/>
      <c r="M224" s="261"/>
      <c r="N224" s="261"/>
      <c r="O224" s="261"/>
      <c r="P224" s="261"/>
      <c r="Q224" s="261"/>
      <c r="R224" s="261"/>
      <c r="S224" s="261"/>
      <c r="T224" s="261"/>
      <c r="U224" s="261"/>
      <c r="V224" s="261"/>
      <c r="W224" s="261"/>
      <c r="X224" s="261"/>
      <c r="Y224" s="261"/>
      <c r="Z224" s="261"/>
      <c r="AA224" s="261"/>
      <c r="AB224" s="261"/>
      <c r="AC224" s="261"/>
      <c r="AD224" s="261"/>
      <c r="AE224" s="261"/>
      <c r="AF224" s="261"/>
      <c r="AG224" s="261"/>
      <c r="AH224" s="261"/>
      <c r="AI224" s="261"/>
      <c r="AJ224" s="261"/>
      <c r="AK224" s="261"/>
      <c r="AL224" s="261"/>
      <c r="AM224" s="261"/>
      <c r="AN224" s="261"/>
    </row>
    <row r="225" spans="1:40" s="309" customFormat="1" ht="30" customHeight="1">
      <c r="A225" s="280"/>
      <c r="B225" s="280"/>
      <c r="C225" s="533">
        <v>1</v>
      </c>
      <c r="D225" s="534"/>
      <c r="E225" s="481" t="s">
        <v>238</v>
      </c>
      <c r="F225" s="482"/>
      <c r="G225" s="482"/>
      <c r="H225" s="482"/>
      <c r="I225" s="482"/>
      <c r="J225" s="482"/>
      <c r="K225" s="482"/>
      <c r="L225" s="482"/>
      <c r="M225" s="482"/>
      <c r="N225" s="482"/>
      <c r="O225" s="482"/>
      <c r="P225" s="482"/>
      <c r="Q225" s="482"/>
      <c r="R225" s="482"/>
      <c r="S225" s="482"/>
      <c r="T225" s="482"/>
      <c r="U225" s="482"/>
      <c r="V225" s="482"/>
      <c r="W225" s="482"/>
      <c r="X225" s="482"/>
      <c r="Y225" s="482"/>
      <c r="Z225" s="482"/>
      <c r="AA225" s="482"/>
      <c r="AB225" s="482"/>
      <c r="AC225" s="482"/>
      <c r="AD225" s="482"/>
      <c r="AE225" s="482"/>
      <c r="AF225" s="482"/>
      <c r="AG225" s="482"/>
      <c r="AH225" s="483"/>
      <c r="AI225" s="616"/>
      <c r="AJ225" s="616"/>
      <c r="AK225" s="616"/>
      <c r="AL225" s="616"/>
      <c r="AM225" s="616"/>
      <c r="AN225" s="616"/>
    </row>
    <row r="226" spans="1:40">
      <c r="C226" s="733">
        <v>2</v>
      </c>
      <c r="D226" s="733"/>
      <c r="E226" s="725" t="s">
        <v>239</v>
      </c>
      <c r="F226" s="725"/>
      <c r="G226" s="725"/>
      <c r="H226" s="725"/>
      <c r="I226" s="725"/>
      <c r="J226" s="725"/>
      <c r="K226" s="725"/>
      <c r="L226" s="725"/>
      <c r="M226" s="725"/>
      <c r="N226" s="725"/>
      <c r="O226" s="725"/>
      <c r="P226" s="725"/>
      <c r="Q226" s="725"/>
      <c r="R226" s="725"/>
      <c r="S226" s="725"/>
      <c r="T226" s="725"/>
      <c r="U226" s="725"/>
      <c r="V226" s="725"/>
      <c r="W226" s="725"/>
      <c r="X226" s="725"/>
      <c r="Y226" s="725"/>
      <c r="Z226" s="725"/>
      <c r="AA226" s="725"/>
      <c r="AB226" s="725"/>
      <c r="AC226" s="725"/>
      <c r="AD226" s="725"/>
      <c r="AE226" s="725"/>
      <c r="AF226" s="725"/>
      <c r="AG226" s="725"/>
      <c r="AH226" s="725"/>
      <c r="AI226" s="725"/>
      <c r="AJ226" s="725"/>
      <c r="AK226" s="725"/>
      <c r="AL226" s="725"/>
      <c r="AM226" s="725"/>
      <c r="AN226" s="725"/>
    </row>
    <row r="227" spans="1:40" s="261" customFormat="1" ht="18" customHeight="1">
      <c r="A227" s="280"/>
      <c r="B227" s="328"/>
      <c r="C227" s="733"/>
      <c r="D227" s="733"/>
      <c r="E227" s="726"/>
      <c r="F227" s="727"/>
      <c r="G227" s="727"/>
      <c r="H227" s="727"/>
      <c r="I227" s="727"/>
      <c r="J227" s="727"/>
      <c r="K227" s="727"/>
      <c r="L227" s="727"/>
      <c r="M227" s="727"/>
      <c r="N227" s="727"/>
      <c r="O227" s="727"/>
      <c r="P227" s="727"/>
      <c r="Q227" s="727"/>
      <c r="R227" s="727"/>
      <c r="S227" s="727"/>
      <c r="T227" s="727"/>
      <c r="U227" s="727"/>
      <c r="V227" s="727"/>
      <c r="W227" s="727"/>
      <c r="X227" s="727"/>
      <c r="Y227" s="727"/>
      <c r="Z227" s="727"/>
      <c r="AA227" s="727"/>
      <c r="AB227" s="727"/>
      <c r="AC227" s="727"/>
      <c r="AD227" s="727"/>
      <c r="AE227" s="727"/>
      <c r="AF227" s="727"/>
      <c r="AG227" s="727"/>
      <c r="AH227" s="727"/>
      <c r="AI227" s="727"/>
      <c r="AJ227" s="727"/>
      <c r="AK227" s="727"/>
      <c r="AL227" s="727"/>
      <c r="AM227" s="727"/>
      <c r="AN227" s="728"/>
    </row>
    <row r="228" spans="1:40" s="309" customFormat="1" ht="64.5" customHeight="1">
      <c r="A228" s="280"/>
      <c r="B228" s="280"/>
      <c r="C228" s="533">
        <v>3</v>
      </c>
      <c r="D228" s="534"/>
      <c r="E228" s="626" t="s">
        <v>760</v>
      </c>
      <c r="F228" s="627"/>
      <c r="G228" s="627"/>
      <c r="H228" s="627"/>
      <c r="I228" s="627"/>
      <c r="J228" s="627"/>
      <c r="K228" s="627"/>
      <c r="L228" s="627"/>
      <c r="M228" s="627"/>
      <c r="N228" s="627"/>
      <c r="O228" s="627"/>
      <c r="P228" s="627"/>
      <c r="Q228" s="627"/>
      <c r="R228" s="627"/>
      <c r="S228" s="627"/>
      <c r="T228" s="627"/>
      <c r="U228" s="627"/>
      <c r="V228" s="627"/>
      <c r="W228" s="627"/>
      <c r="X228" s="627"/>
      <c r="Y228" s="627"/>
      <c r="Z228" s="627"/>
      <c r="AA228" s="627"/>
      <c r="AB228" s="627"/>
      <c r="AC228" s="627"/>
      <c r="AD228" s="627"/>
      <c r="AE228" s="627"/>
      <c r="AF228" s="627"/>
      <c r="AG228" s="627"/>
      <c r="AH228" s="627"/>
      <c r="AI228" s="627"/>
      <c r="AJ228" s="627"/>
      <c r="AK228" s="627"/>
      <c r="AL228" s="627"/>
      <c r="AM228" s="627"/>
      <c r="AN228" s="628"/>
    </row>
    <row r="229" spans="1:40" s="309" customFormat="1" ht="29.25" customHeight="1">
      <c r="A229" s="280"/>
      <c r="B229" s="280"/>
      <c r="C229" s="526"/>
      <c r="D229" s="535"/>
      <c r="E229" s="278"/>
      <c r="F229" s="280"/>
      <c r="G229" s="629" t="s">
        <v>64</v>
      </c>
      <c r="H229" s="629"/>
      <c r="I229" s="629"/>
      <c r="J229" s="629"/>
      <c r="K229" s="629"/>
      <c r="L229" s="280"/>
      <c r="M229" s="280"/>
      <c r="N229" s="280"/>
      <c r="O229" s="630"/>
      <c r="P229" s="630"/>
      <c r="Q229" s="280" t="s">
        <v>23</v>
      </c>
      <c r="R229" s="630"/>
      <c r="S229" s="630"/>
      <c r="T229" s="280" t="s">
        <v>24</v>
      </c>
      <c r="U229" s="630"/>
      <c r="V229" s="630"/>
      <c r="W229" s="280" t="s">
        <v>25</v>
      </c>
      <c r="X229" s="280"/>
      <c r="Y229" s="280" t="s">
        <v>74</v>
      </c>
      <c r="Z229" s="280"/>
      <c r="AA229" s="280"/>
      <c r="AB229" s="280"/>
      <c r="AC229" s="280"/>
      <c r="AD229" s="280"/>
      <c r="AE229" s="280"/>
      <c r="AF229" s="280"/>
      <c r="AG229" s="280"/>
      <c r="AH229" s="280"/>
      <c r="AI229" s="280"/>
      <c r="AJ229" s="280"/>
      <c r="AK229" s="280"/>
      <c r="AL229" s="280"/>
      <c r="AM229" s="280"/>
      <c r="AN229" s="349"/>
    </row>
    <row r="230" spans="1:40" s="309" customFormat="1" ht="29.25" customHeight="1">
      <c r="A230" s="280"/>
      <c r="B230" s="280"/>
      <c r="C230" s="526"/>
      <c r="D230" s="535"/>
      <c r="E230" s="278"/>
      <c r="F230" s="280"/>
      <c r="G230" s="629" t="s">
        <v>64</v>
      </c>
      <c r="H230" s="629"/>
      <c r="I230" s="629"/>
      <c r="J230" s="629"/>
      <c r="K230" s="629"/>
      <c r="L230" s="280"/>
      <c r="M230" s="280"/>
      <c r="N230" s="280"/>
      <c r="O230" s="630"/>
      <c r="P230" s="630"/>
      <c r="Q230" s="280" t="s">
        <v>23</v>
      </c>
      <c r="R230" s="630"/>
      <c r="S230" s="630"/>
      <c r="T230" s="280" t="s">
        <v>24</v>
      </c>
      <c r="U230" s="630"/>
      <c r="V230" s="630"/>
      <c r="W230" s="280" t="s">
        <v>25</v>
      </c>
      <c r="X230" s="280"/>
      <c r="Y230" s="280" t="s">
        <v>74</v>
      </c>
      <c r="Z230" s="280"/>
      <c r="AA230" s="280"/>
      <c r="AB230" s="280"/>
      <c r="AC230" s="280"/>
      <c r="AD230" s="280"/>
      <c r="AE230" s="280"/>
      <c r="AF230" s="280"/>
      <c r="AG230" s="280"/>
      <c r="AH230" s="280"/>
      <c r="AI230" s="280"/>
      <c r="AJ230" s="280"/>
      <c r="AK230" s="280"/>
      <c r="AL230" s="280"/>
      <c r="AM230" s="280"/>
      <c r="AN230" s="349"/>
    </row>
    <row r="231" spans="1:40" s="261" customFormat="1" ht="10.050000000000001" customHeight="1">
      <c r="A231" s="280"/>
      <c r="B231" s="280"/>
      <c r="C231" s="526"/>
      <c r="D231" s="535"/>
      <c r="E231" s="278"/>
      <c r="F231" s="280"/>
      <c r="G231" s="629" t="s">
        <v>65</v>
      </c>
      <c r="H231" s="629"/>
      <c r="I231" s="629"/>
      <c r="J231" s="629"/>
      <c r="K231" s="629"/>
      <c r="L231" s="280"/>
      <c r="M231" s="280"/>
      <c r="N231" s="280"/>
      <c r="O231" s="630"/>
      <c r="P231" s="630"/>
      <c r="Q231" s="280" t="s">
        <v>23</v>
      </c>
      <c r="R231" s="630"/>
      <c r="S231" s="630"/>
      <c r="T231" s="280" t="s">
        <v>24</v>
      </c>
      <c r="U231" s="630"/>
      <c r="V231" s="630"/>
      <c r="W231" s="280" t="s">
        <v>25</v>
      </c>
      <c r="X231" s="280"/>
      <c r="Y231" s="280" t="s">
        <v>74</v>
      </c>
      <c r="Z231" s="280"/>
      <c r="AA231" s="280"/>
      <c r="AB231" s="280"/>
      <c r="AC231" s="280"/>
      <c r="AD231" s="280"/>
      <c r="AE231" s="280"/>
      <c r="AF231" s="280"/>
      <c r="AG231" s="280"/>
      <c r="AH231" s="280"/>
      <c r="AI231" s="280"/>
      <c r="AJ231" s="280"/>
      <c r="AK231" s="280"/>
      <c r="AL231" s="280"/>
      <c r="AM231" s="280"/>
      <c r="AN231" s="349"/>
    </row>
    <row r="232" spans="1:40" s="261" customFormat="1" ht="18" customHeight="1">
      <c r="A232" s="280"/>
      <c r="B232" s="328"/>
      <c r="C232" s="526"/>
      <c r="D232" s="535"/>
      <c r="E232" s="278"/>
      <c r="F232" s="280"/>
      <c r="G232" s="629" t="s">
        <v>65</v>
      </c>
      <c r="H232" s="629"/>
      <c r="I232" s="629"/>
      <c r="J232" s="629"/>
      <c r="K232" s="629"/>
      <c r="L232" s="280"/>
      <c r="M232" s="280"/>
      <c r="N232" s="280"/>
      <c r="O232" s="630"/>
      <c r="P232" s="630"/>
      <c r="Q232" s="280" t="s">
        <v>23</v>
      </c>
      <c r="R232" s="630"/>
      <c r="S232" s="630"/>
      <c r="T232" s="280" t="s">
        <v>24</v>
      </c>
      <c r="U232" s="630"/>
      <c r="V232" s="630"/>
      <c r="W232" s="280" t="s">
        <v>25</v>
      </c>
      <c r="X232" s="280"/>
      <c r="Y232" s="280" t="s">
        <v>74</v>
      </c>
      <c r="Z232" s="280"/>
      <c r="AA232" s="280"/>
      <c r="AB232" s="280"/>
      <c r="AC232" s="280"/>
      <c r="AD232" s="280"/>
      <c r="AE232" s="280"/>
      <c r="AF232" s="280"/>
      <c r="AG232" s="280"/>
      <c r="AH232" s="280"/>
      <c r="AI232" s="280"/>
      <c r="AJ232" s="280"/>
      <c r="AK232" s="280"/>
      <c r="AL232" s="280"/>
      <c r="AM232" s="280"/>
      <c r="AN232" s="349"/>
    </row>
    <row r="233" spans="1:40" s="261" customFormat="1" ht="30" customHeight="1">
      <c r="A233" s="280"/>
      <c r="B233" s="316"/>
      <c r="C233" s="536"/>
      <c r="D233" s="537"/>
      <c r="E233" s="350"/>
      <c r="F233" s="351"/>
      <c r="G233" s="655" t="s">
        <v>66</v>
      </c>
      <c r="H233" s="655"/>
      <c r="I233" s="655"/>
      <c r="J233" s="655"/>
      <c r="K233" s="655"/>
      <c r="L233" s="351"/>
      <c r="M233" s="351"/>
      <c r="N233" s="351"/>
      <c r="O233" s="724"/>
      <c r="P233" s="724"/>
      <c r="Q233" s="351" t="s">
        <v>23</v>
      </c>
      <c r="R233" s="724"/>
      <c r="S233" s="724"/>
      <c r="T233" s="351" t="s">
        <v>24</v>
      </c>
      <c r="U233" s="724"/>
      <c r="V233" s="724"/>
      <c r="W233" s="351" t="s">
        <v>25</v>
      </c>
      <c r="X233" s="351"/>
      <c r="Y233" s="351" t="s">
        <v>74</v>
      </c>
      <c r="Z233" s="351"/>
      <c r="AA233" s="351"/>
      <c r="AB233" s="351"/>
      <c r="AC233" s="351"/>
      <c r="AD233" s="351"/>
      <c r="AE233" s="351"/>
      <c r="AF233" s="351"/>
      <c r="AG233" s="351"/>
      <c r="AH233" s="351"/>
      <c r="AI233" s="351"/>
      <c r="AJ233" s="351"/>
      <c r="AK233" s="351"/>
      <c r="AL233" s="351"/>
      <c r="AM233" s="351"/>
      <c r="AN233" s="352"/>
    </row>
    <row r="234" spans="1:40" s="261" customFormat="1" ht="30" customHeight="1">
      <c r="A234" s="280"/>
      <c r="B234" s="280"/>
      <c r="C234" s="531">
        <v>4</v>
      </c>
      <c r="D234" s="531"/>
      <c r="E234" s="499" t="s">
        <v>240</v>
      </c>
      <c r="F234" s="499"/>
      <c r="G234" s="499"/>
      <c r="H234" s="499"/>
      <c r="I234" s="499"/>
      <c r="J234" s="499"/>
      <c r="K234" s="499"/>
      <c r="L234" s="499"/>
      <c r="M234" s="499"/>
      <c r="N234" s="499"/>
      <c r="O234" s="499"/>
      <c r="P234" s="499"/>
      <c r="Q234" s="499"/>
      <c r="R234" s="499"/>
      <c r="S234" s="499"/>
      <c r="T234" s="499"/>
      <c r="U234" s="499"/>
      <c r="V234" s="499"/>
      <c r="W234" s="499"/>
      <c r="X234" s="499"/>
      <c r="Y234" s="499"/>
      <c r="Z234" s="499"/>
      <c r="AA234" s="499"/>
      <c r="AB234" s="499"/>
      <c r="AC234" s="499"/>
      <c r="AD234" s="499"/>
      <c r="AE234" s="499"/>
      <c r="AF234" s="499"/>
      <c r="AG234" s="499"/>
      <c r="AH234" s="499"/>
      <c r="AI234" s="616"/>
      <c r="AJ234" s="616"/>
      <c r="AK234" s="616"/>
      <c r="AL234" s="616"/>
      <c r="AM234" s="616"/>
      <c r="AN234" s="616"/>
    </row>
    <row r="235" spans="1:40" s="261" customFormat="1" ht="30" customHeight="1">
      <c r="A235" s="280"/>
      <c r="B235" s="280"/>
      <c r="C235" s="531">
        <v>5</v>
      </c>
      <c r="D235" s="531"/>
      <c r="E235" s="499" t="s">
        <v>241</v>
      </c>
      <c r="F235" s="499"/>
      <c r="G235" s="499"/>
      <c r="H235" s="499"/>
      <c r="I235" s="499"/>
      <c r="J235" s="499"/>
      <c r="K235" s="499"/>
      <c r="L235" s="499"/>
      <c r="M235" s="499"/>
      <c r="N235" s="499"/>
      <c r="O235" s="499"/>
      <c r="P235" s="499"/>
      <c r="Q235" s="499"/>
      <c r="R235" s="499"/>
      <c r="S235" s="499"/>
      <c r="T235" s="499"/>
      <c r="U235" s="499"/>
      <c r="V235" s="499"/>
      <c r="W235" s="499"/>
      <c r="X235" s="499"/>
      <c r="Y235" s="499"/>
      <c r="Z235" s="499"/>
      <c r="AA235" s="499"/>
      <c r="AB235" s="499"/>
      <c r="AC235" s="499"/>
      <c r="AD235" s="499"/>
      <c r="AE235" s="499"/>
      <c r="AF235" s="499"/>
      <c r="AG235" s="499"/>
      <c r="AH235" s="499"/>
      <c r="AI235" s="616"/>
      <c r="AJ235" s="616"/>
      <c r="AK235" s="616"/>
      <c r="AL235" s="616"/>
      <c r="AM235" s="616"/>
      <c r="AN235" s="616"/>
    </row>
    <row r="236" spans="1:40" s="261" customFormat="1" ht="30" customHeight="1">
      <c r="A236" s="280"/>
      <c r="B236" s="280"/>
      <c r="C236" s="531">
        <v>6</v>
      </c>
      <c r="D236" s="531"/>
      <c r="E236" s="499" t="s">
        <v>242</v>
      </c>
      <c r="F236" s="499"/>
      <c r="G236" s="499"/>
      <c r="H236" s="499"/>
      <c r="I236" s="499"/>
      <c r="J236" s="499"/>
      <c r="K236" s="499"/>
      <c r="L236" s="499"/>
      <c r="M236" s="499"/>
      <c r="N236" s="499"/>
      <c r="O236" s="499"/>
      <c r="P236" s="499"/>
      <c r="Q236" s="499"/>
      <c r="R236" s="499"/>
      <c r="S236" s="499"/>
      <c r="T236" s="499"/>
      <c r="U236" s="499"/>
      <c r="V236" s="499"/>
      <c r="W236" s="499"/>
      <c r="X236" s="499"/>
      <c r="Y236" s="499"/>
      <c r="Z236" s="499"/>
      <c r="AA236" s="499"/>
      <c r="AB236" s="499"/>
      <c r="AC236" s="499"/>
      <c r="AD236" s="499"/>
      <c r="AE236" s="499"/>
      <c r="AF236" s="499"/>
      <c r="AG236" s="499"/>
      <c r="AH236" s="499"/>
      <c r="AI236" s="616"/>
      <c r="AJ236" s="616"/>
      <c r="AK236" s="616"/>
      <c r="AL236" s="616"/>
      <c r="AM236" s="616"/>
      <c r="AN236" s="616"/>
    </row>
    <row r="237" spans="1:40" s="261" customFormat="1" ht="30" customHeight="1">
      <c r="A237" s="280"/>
      <c r="B237" s="280"/>
      <c r="C237" s="531">
        <v>7</v>
      </c>
      <c r="D237" s="531"/>
      <c r="E237" s="499" t="s">
        <v>350</v>
      </c>
      <c r="F237" s="499"/>
      <c r="G237" s="499"/>
      <c r="H237" s="499"/>
      <c r="I237" s="499"/>
      <c r="J237" s="499"/>
      <c r="K237" s="499"/>
      <c r="L237" s="499"/>
      <c r="M237" s="499"/>
      <c r="N237" s="499"/>
      <c r="O237" s="499"/>
      <c r="P237" s="499"/>
      <c r="Q237" s="499"/>
      <c r="R237" s="499"/>
      <c r="S237" s="499"/>
      <c r="T237" s="499"/>
      <c r="U237" s="499"/>
      <c r="V237" s="499"/>
      <c r="W237" s="499"/>
      <c r="X237" s="499"/>
      <c r="Y237" s="499"/>
      <c r="Z237" s="499"/>
      <c r="AA237" s="499"/>
      <c r="AB237" s="499"/>
      <c r="AC237" s="499"/>
      <c r="AD237" s="499"/>
      <c r="AE237" s="499"/>
      <c r="AF237" s="499"/>
      <c r="AG237" s="499"/>
      <c r="AH237" s="499"/>
      <c r="AI237" s="616"/>
      <c r="AJ237" s="616"/>
      <c r="AK237" s="616"/>
      <c r="AL237" s="616"/>
      <c r="AM237" s="616"/>
      <c r="AN237" s="616"/>
    </row>
    <row r="238" spans="1:40" s="261" customFormat="1" ht="88.95" customHeight="1">
      <c r="A238" s="280"/>
      <c r="B238" s="316"/>
      <c r="C238" s="274"/>
      <c r="D238" s="274"/>
      <c r="E238" s="623" t="s">
        <v>243</v>
      </c>
      <c r="F238" s="732"/>
      <c r="G238" s="732"/>
      <c r="H238" s="732"/>
      <c r="I238" s="732"/>
      <c r="J238" s="732"/>
      <c r="K238" s="732"/>
      <c r="L238" s="732"/>
      <c r="M238" s="732"/>
      <c r="N238" s="732"/>
      <c r="O238" s="732"/>
      <c r="P238" s="732"/>
      <c r="Q238" s="732"/>
      <c r="R238" s="732"/>
      <c r="S238" s="732"/>
      <c r="T238" s="732"/>
      <c r="U238" s="732"/>
      <c r="V238" s="732"/>
      <c r="W238" s="732"/>
      <c r="X238" s="732"/>
      <c r="Y238" s="732"/>
      <c r="Z238" s="732"/>
      <c r="AA238" s="732"/>
      <c r="AB238" s="732"/>
      <c r="AC238" s="732"/>
      <c r="AD238" s="732"/>
      <c r="AE238" s="732"/>
      <c r="AF238" s="732"/>
      <c r="AG238" s="732"/>
      <c r="AH238" s="732"/>
      <c r="AI238" s="732"/>
      <c r="AJ238" s="732"/>
      <c r="AK238" s="732"/>
      <c r="AL238" s="732"/>
      <c r="AM238" s="732"/>
      <c r="AN238" s="732"/>
    </row>
    <row r="239" spans="1:40" s="261" customFormat="1" ht="30" customHeight="1">
      <c r="A239" s="280"/>
      <c r="B239" s="316"/>
      <c r="C239" s="274"/>
      <c r="D239" s="274"/>
      <c r="E239" s="306"/>
      <c r="F239" s="306"/>
      <c r="G239" s="306"/>
      <c r="H239" s="306"/>
      <c r="I239" s="306"/>
      <c r="J239" s="306"/>
      <c r="K239" s="306"/>
      <c r="L239" s="306"/>
      <c r="M239" s="306"/>
      <c r="N239" s="306"/>
      <c r="O239" s="306"/>
      <c r="P239" s="306"/>
      <c r="Q239" s="306"/>
      <c r="R239" s="306"/>
      <c r="S239" s="306"/>
      <c r="T239" s="306"/>
      <c r="U239" s="306"/>
      <c r="V239" s="306"/>
      <c r="W239" s="306"/>
      <c r="X239" s="306"/>
      <c r="Y239" s="306"/>
      <c r="Z239" s="306"/>
      <c r="AA239" s="306"/>
      <c r="AB239" s="306"/>
      <c r="AC239" s="306"/>
      <c r="AD239" s="306"/>
      <c r="AE239" s="306"/>
      <c r="AF239" s="306"/>
      <c r="AG239" s="306"/>
      <c r="AH239" s="306"/>
      <c r="AI239" s="275"/>
      <c r="AJ239" s="275"/>
      <c r="AK239" s="275"/>
      <c r="AL239" s="275"/>
      <c r="AM239" s="275"/>
      <c r="AN239" s="275"/>
    </row>
    <row r="240" spans="1:40" s="261" customFormat="1" ht="30" customHeight="1">
      <c r="A240" s="280"/>
      <c r="B240" s="396" t="s">
        <v>764</v>
      </c>
      <c r="C240" s="274"/>
      <c r="D240" s="274"/>
      <c r="E240" s="306"/>
      <c r="F240" s="306"/>
      <c r="G240" s="306"/>
      <c r="H240" s="306"/>
      <c r="I240" s="306"/>
      <c r="J240" s="306"/>
      <c r="K240" s="306"/>
      <c r="L240" s="306"/>
      <c r="M240" s="306"/>
      <c r="N240" s="306"/>
      <c r="O240" s="306"/>
      <c r="P240" s="306"/>
      <c r="Q240" s="306"/>
      <c r="R240" s="306"/>
      <c r="S240" s="306"/>
      <c r="T240" s="306"/>
      <c r="U240" s="306"/>
      <c r="V240" s="306"/>
      <c r="W240" s="306"/>
      <c r="X240" s="306"/>
      <c r="Y240" s="306"/>
      <c r="Z240" s="306"/>
      <c r="AA240" s="306"/>
      <c r="AB240" s="306"/>
      <c r="AC240" s="306"/>
      <c r="AD240" s="306"/>
      <c r="AE240" s="306"/>
      <c r="AF240" s="306"/>
      <c r="AG240" s="306"/>
      <c r="AH240" s="306"/>
      <c r="AI240" s="275"/>
      <c r="AJ240" s="275"/>
      <c r="AK240" s="275"/>
      <c r="AL240" s="275"/>
      <c r="AM240" s="275"/>
      <c r="AN240" s="275"/>
    </row>
    <row r="241" spans="1:40" s="261" customFormat="1" ht="30" customHeight="1">
      <c r="A241" s="280"/>
      <c r="B241" s="316"/>
      <c r="C241" s="686">
        <v>1</v>
      </c>
      <c r="D241" s="686"/>
      <c r="E241" s="673" t="s">
        <v>244</v>
      </c>
      <c r="F241" s="673"/>
      <c r="G241" s="673"/>
      <c r="H241" s="673"/>
      <c r="I241" s="673"/>
      <c r="J241" s="673"/>
      <c r="K241" s="673"/>
      <c r="L241" s="673"/>
      <c r="M241" s="673"/>
      <c r="N241" s="673"/>
      <c r="O241" s="673"/>
      <c r="P241" s="673"/>
      <c r="Q241" s="673"/>
      <c r="R241" s="673"/>
      <c r="S241" s="673"/>
      <c r="T241" s="673"/>
      <c r="U241" s="673"/>
      <c r="V241" s="673"/>
      <c r="W241" s="673"/>
      <c r="X241" s="673"/>
      <c r="Y241" s="673"/>
      <c r="Z241" s="673"/>
      <c r="AA241" s="673"/>
      <c r="AB241" s="673"/>
      <c r="AC241" s="673"/>
      <c r="AD241" s="673"/>
      <c r="AE241" s="673"/>
      <c r="AF241" s="673"/>
      <c r="AG241" s="673"/>
      <c r="AH241" s="673"/>
      <c r="AI241" s="616"/>
      <c r="AJ241" s="616"/>
      <c r="AK241" s="616"/>
      <c r="AL241" s="616"/>
      <c r="AM241" s="616"/>
      <c r="AN241" s="616"/>
    </row>
    <row r="242" spans="1:40" s="261" customFormat="1" ht="15.45" customHeight="1">
      <c r="A242" s="280"/>
      <c r="B242" s="316"/>
      <c r="C242" s="400"/>
      <c r="D242" s="400"/>
      <c r="E242" s="401"/>
      <c r="F242" s="401"/>
      <c r="G242" s="401"/>
      <c r="H242" s="401"/>
      <c r="I242" s="401"/>
      <c r="J242" s="401"/>
      <c r="K242" s="401"/>
      <c r="L242" s="401"/>
      <c r="M242" s="401"/>
      <c r="N242" s="401"/>
      <c r="O242" s="401"/>
      <c r="P242" s="401"/>
      <c r="Q242" s="401"/>
      <c r="R242" s="401"/>
      <c r="S242" s="401"/>
      <c r="T242" s="401"/>
      <c r="U242" s="401"/>
      <c r="V242" s="401"/>
      <c r="W242" s="401"/>
      <c r="X242" s="401"/>
      <c r="Y242" s="401"/>
      <c r="Z242" s="401"/>
      <c r="AA242" s="401"/>
      <c r="AB242" s="401"/>
      <c r="AC242" s="401"/>
      <c r="AD242" s="401"/>
      <c r="AE242" s="401"/>
      <c r="AF242" s="401"/>
      <c r="AG242" s="401"/>
      <c r="AH242" s="401"/>
      <c r="AI242" s="402"/>
      <c r="AJ242" s="402"/>
      <c r="AK242" s="402"/>
      <c r="AL242" s="402"/>
      <c r="AM242" s="402"/>
      <c r="AN242" s="402"/>
    </row>
    <row r="243" spans="1:40" s="355" customFormat="1" ht="18.45" customHeight="1">
      <c r="B243" s="396" t="s">
        <v>776</v>
      </c>
      <c r="C243" s="356"/>
      <c r="D243" s="356"/>
      <c r="E243" s="399"/>
      <c r="F243" s="399"/>
      <c r="G243" s="399"/>
      <c r="H243" s="399"/>
      <c r="I243" s="399"/>
      <c r="J243" s="399"/>
      <c r="K243" s="399"/>
      <c r="L243" s="399"/>
      <c r="M243" s="399"/>
      <c r="N243" s="399"/>
      <c r="O243" s="399"/>
      <c r="P243" s="399"/>
      <c r="Q243" s="399"/>
      <c r="R243" s="399"/>
      <c r="S243" s="399"/>
      <c r="T243" s="399"/>
      <c r="U243" s="399"/>
      <c r="V243" s="399"/>
      <c r="W243" s="399"/>
      <c r="X243" s="399"/>
      <c r="Y243" s="399"/>
      <c r="Z243" s="399"/>
      <c r="AA243" s="399"/>
      <c r="AB243" s="399"/>
      <c r="AC243" s="399"/>
      <c r="AD243" s="399"/>
      <c r="AE243" s="399"/>
      <c r="AF243" s="399"/>
      <c r="AG243" s="399"/>
      <c r="AH243" s="399"/>
    </row>
    <row r="244" spans="1:40" s="261" customFormat="1" ht="46.95" customHeight="1">
      <c r="A244" s="280"/>
      <c r="B244" s="280"/>
      <c r="C244" s="675">
        <v>1</v>
      </c>
      <c r="D244" s="675"/>
      <c r="E244" s="665" t="s">
        <v>396</v>
      </c>
      <c r="F244" s="665"/>
      <c r="G244" s="665"/>
      <c r="H244" s="665"/>
      <c r="I244" s="665"/>
      <c r="J244" s="665"/>
      <c r="K244" s="665"/>
      <c r="L244" s="665"/>
      <c r="M244" s="665"/>
      <c r="N244" s="665"/>
      <c r="O244" s="665"/>
      <c r="P244" s="665"/>
      <c r="Q244" s="665"/>
      <c r="R244" s="665"/>
      <c r="S244" s="665"/>
      <c r="T244" s="665"/>
      <c r="U244" s="665"/>
      <c r="V244" s="665"/>
      <c r="W244" s="665"/>
      <c r="X244" s="665"/>
      <c r="Y244" s="665"/>
      <c r="Z244" s="665"/>
      <c r="AA244" s="665"/>
      <c r="AB244" s="665"/>
      <c r="AC244" s="665"/>
      <c r="AD244" s="665"/>
      <c r="AE244" s="665"/>
      <c r="AF244" s="665"/>
      <c r="AG244" s="665"/>
      <c r="AH244" s="665"/>
      <c r="AI244" s="610"/>
      <c r="AJ244" s="610"/>
      <c r="AK244" s="610"/>
      <c r="AL244" s="610"/>
      <c r="AM244" s="610"/>
      <c r="AN244" s="610"/>
    </row>
    <row r="245" spans="1:40" s="261" customFormat="1" ht="30.45" customHeight="1">
      <c r="A245" s="280"/>
      <c r="B245" s="328"/>
      <c r="C245" s="675">
        <v>2</v>
      </c>
      <c r="D245" s="676"/>
      <c r="E245" s="665" t="s">
        <v>397</v>
      </c>
      <c r="F245" s="666"/>
      <c r="G245" s="666"/>
      <c r="H245" s="666"/>
      <c r="I245" s="666"/>
      <c r="J245" s="666"/>
      <c r="K245" s="666"/>
      <c r="L245" s="666"/>
      <c r="M245" s="666"/>
      <c r="N245" s="666"/>
      <c r="O245" s="666"/>
      <c r="P245" s="666"/>
      <c r="Q245" s="666"/>
      <c r="R245" s="666"/>
      <c r="S245" s="666"/>
      <c r="T245" s="666"/>
      <c r="U245" s="666"/>
      <c r="V245" s="666"/>
      <c r="W245" s="666"/>
      <c r="X245" s="666"/>
      <c r="Y245" s="666"/>
      <c r="Z245" s="666"/>
      <c r="AA245" s="666"/>
      <c r="AB245" s="666"/>
      <c r="AC245" s="666"/>
      <c r="AD245" s="666"/>
      <c r="AE245" s="666"/>
      <c r="AF245" s="666"/>
      <c r="AG245" s="666"/>
      <c r="AH245" s="667"/>
      <c r="AI245" s="610"/>
      <c r="AJ245" s="611"/>
      <c r="AK245" s="611"/>
      <c r="AL245" s="611"/>
      <c r="AM245" s="611"/>
      <c r="AN245" s="612"/>
    </row>
    <row r="246" spans="1:40" s="309" customFormat="1" ht="30" customHeight="1">
      <c r="A246" s="280"/>
      <c r="B246" s="280"/>
      <c r="C246" s="675">
        <v>3</v>
      </c>
      <c r="D246" s="676"/>
      <c r="E246" s="665" t="s">
        <v>398</v>
      </c>
      <c r="F246" s="666"/>
      <c r="G246" s="666"/>
      <c r="H246" s="666"/>
      <c r="I246" s="666"/>
      <c r="J246" s="666"/>
      <c r="K246" s="666"/>
      <c r="L246" s="666"/>
      <c r="M246" s="666"/>
      <c r="N246" s="666"/>
      <c r="O246" s="666"/>
      <c r="P246" s="666"/>
      <c r="Q246" s="666"/>
      <c r="R246" s="666"/>
      <c r="S246" s="666"/>
      <c r="T246" s="666"/>
      <c r="U246" s="666"/>
      <c r="V246" s="666"/>
      <c r="W246" s="666"/>
      <c r="X246" s="666"/>
      <c r="Y246" s="666"/>
      <c r="Z246" s="666"/>
      <c r="AA246" s="666"/>
      <c r="AB246" s="666"/>
      <c r="AC246" s="666"/>
      <c r="AD246" s="666"/>
      <c r="AE246" s="666"/>
      <c r="AF246" s="666"/>
      <c r="AG246" s="666"/>
      <c r="AH246" s="667"/>
      <c r="AI246" s="610"/>
      <c r="AJ246" s="611"/>
      <c r="AK246" s="611"/>
      <c r="AL246" s="611"/>
      <c r="AM246" s="611"/>
      <c r="AN246" s="612"/>
    </row>
    <row r="247" spans="1:40" s="355" customFormat="1" ht="24.45" customHeight="1">
      <c r="C247" s="274"/>
      <c r="D247" s="274"/>
      <c r="E247" s="306"/>
      <c r="F247" s="306"/>
      <c r="G247" s="306"/>
      <c r="H247" s="306"/>
      <c r="I247" s="306"/>
      <c r="J247" s="306"/>
      <c r="K247" s="306"/>
      <c r="L247" s="306"/>
      <c r="M247" s="306"/>
      <c r="N247" s="306"/>
      <c r="O247" s="306"/>
      <c r="P247" s="306"/>
      <c r="Q247" s="306"/>
      <c r="R247" s="306"/>
      <c r="S247" s="306"/>
      <c r="T247" s="306"/>
      <c r="U247" s="306"/>
      <c r="V247" s="306"/>
      <c r="W247" s="306"/>
      <c r="X247" s="306"/>
      <c r="Y247" s="306"/>
      <c r="Z247" s="306"/>
      <c r="AA247" s="306"/>
      <c r="AB247" s="306"/>
      <c r="AC247" s="306"/>
      <c r="AD247" s="306"/>
      <c r="AE247" s="306"/>
      <c r="AF247" s="306"/>
      <c r="AG247" s="306"/>
      <c r="AH247" s="306"/>
      <c r="AI247" s="275"/>
      <c r="AJ247" s="275"/>
      <c r="AK247" s="275"/>
      <c r="AL247" s="275"/>
      <c r="AM247" s="275"/>
      <c r="AN247" s="275"/>
    </row>
    <row r="248" spans="1:40" s="355" customFormat="1" ht="18" customHeight="1">
      <c r="B248" s="396" t="s">
        <v>777</v>
      </c>
      <c r="C248" s="362"/>
      <c r="D248" s="362"/>
      <c r="E248" s="397"/>
      <c r="F248" s="397"/>
      <c r="G248" s="397"/>
      <c r="H248" s="397"/>
      <c r="I248" s="397"/>
      <c r="J248" s="397"/>
      <c r="K248" s="397"/>
      <c r="L248" s="397"/>
      <c r="M248" s="397"/>
      <c r="N248" s="397"/>
      <c r="O248" s="397"/>
      <c r="P248" s="397"/>
      <c r="Q248" s="397"/>
      <c r="R248" s="397"/>
      <c r="S248" s="397"/>
      <c r="T248" s="397"/>
      <c r="U248" s="397"/>
      <c r="V248" s="397"/>
      <c r="W248" s="397"/>
      <c r="X248" s="397"/>
      <c r="Y248" s="397"/>
      <c r="Z248" s="397"/>
      <c r="AA248" s="397"/>
      <c r="AB248" s="397"/>
      <c r="AC248" s="397"/>
      <c r="AD248" s="397"/>
      <c r="AE248" s="397"/>
      <c r="AF248" s="397"/>
      <c r="AG248" s="397"/>
      <c r="AH248" s="397"/>
      <c r="AI248" s="394"/>
      <c r="AJ248" s="394"/>
      <c r="AK248" s="394"/>
      <c r="AL248" s="394"/>
      <c r="AM248" s="394"/>
      <c r="AN248" s="394"/>
    </row>
    <row r="249" spans="1:40" s="261" customFormat="1" ht="10.050000000000001" customHeight="1">
      <c r="A249" s="280"/>
      <c r="B249" s="280"/>
      <c r="C249" s="656">
        <v>1</v>
      </c>
      <c r="D249" s="657"/>
      <c r="E249" s="677" t="s">
        <v>448</v>
      </c>
      <c r="F249" s="677"/>
      <c r="G249" s="677"/>
      <c r="H249" s="677"/>
      <c r="I249" s="677"/>
      <c r="J249" s="677"/>
      <c r="K249" s="677"/>
      <c r="L249" s="677"/>
      <c r="M249" s="677"/>
      <c r="N249" s="677"/>
      <c r="O249" s="677"/>
      <c r="P249" s="677"/>
      <c r="Q249" s="677"/>
      <c r="R249" s="677"/>
      <c r="S249" s="677"/>
      <c r="T249" s="677"/>
      <c r="U249" s="677"/>
      <c r="V249" s="677"/>
      <c r="W249" s="677"/>
      <c r="X249" s="677"/>
      <c r="Y249" s="677"/>
      <c r="Z249" s="677"/>
      <c r="AA249" s="677"/>
      <c r="AB249" s="677"/>
      <c r="AC249" s="677"/>
      <c r="AD249" s="677"/>
      <c r="AE249" s="677"/>
      <c r="AF249" s="677"/>
      <c r="AG249" s="677"/>
      <c r="AH249" s="677"/>
      <c r="AI249" s="616"/>
      <c r="AJ249" s="616"/>
      <c r="AK249" s="616"/>
      <c r="AL249" s="616"/>
      <c r="AM249" s="616"/>
      <c r="AN249" s="616"/>
    </row>
    <row r="250" spans="1:40" s="261" customFormat="1" ht="19.95" customHeight="1">
      <c r="A250" s="280"/>
      <c r="B250" s="328"/>
      <c r="C250" s="658"/>
      <c r="D250" s="659"/>
      <c r="E250" s="642" t="s">
        <v>233</v>
      </c>
      <c r="F250" s="643"/>
      <c r="G250" s="643"/>
      <c r="H250" s="643"/>
      <c r="I250" s="643"/>
      <c r="J250" s="643"/>
      <c r="K250" s="643"/>
      <c r="L250" s="643"/>
      <c r="M250" s="643"/>
      <c r="N250" s="643"/>
      <c r="O250" s="643"/>
      <c r="P250" s="643"/>
      <c r="Q250" s="643"/>
      <c r="R250" s="643"/>
      <c r="S250" s="643"/>
      <c r="T250" s="643"/>
      <c r="U250" s="643"/>
      <c r="V250" s="643"/>
      <c r="W250" s="643"/>
      <c r="X250" s="643"/>
      <c r="Y250" s="643"/>
      <c r="Z250" s="643"/>
      <c r="AA250" s="643"/>
      <c r="AB250" s="643"/>
      <c r="AC250" s="643"/>
      <c r="AD250" s="643"/>
      <c r="AE250" s="643"/>
      <c r="AF250" s="643"/>
      <c r="AG250" s="643"/>
      <c r="AH250" s="643"/>
      <c r="AI250" s="643"/>
      <c r="AJ250" s="643"/>
      <c r="AK250" s="643"/>
      <c r="AL250" s="643"/>
      <c r="AM250" s="643"/>
      <c r="AN250" s="644"/>
    </row>
    <row r="251" spans="1:40" s="309" customFormat="1" ht="19.95" customHeight="1">
      <c r="A251" s="280"/>
      <c r="B251" s="280"/>
      <c r="C251" s="658"/>
      <c r="D251" s="659"/>
      <c r="E251" s="392"/>
      <c r="F251" s="346" t="s">
        <v>234</v>
      </c>
      <c r="G251" s="624" t="s">
        <v>235</v>
      </c>
      <c r="H251" s="624"/>
      <c r="I251" s="624"/>
      <c r="J251" s="624"/>
      <c r="K251" s="624"/>
      <c r="L251" s="624"/>
      <c r="M251" s="624"/>
      <c r="N251" s="624"/>
      <c r="O251" s="624"/>
      <c r="P251" s="624"/>
      <c r="Q251" s="624"/>
      <c r="R251" s="624"/>
      <c r="S251" s="624"/>
      <c r="T251" s="386"/>
      <c r="U251" s="386"/>
      <c r="V251" s="386" t="s">
        <v>54</v>
      </c>
      <c r="W251" s="664"/>
      <c r="X251" s="664"/>
      <c r="Y251" s="664"/>
      <c r="Z251" s="664"/>
      <c r="AA251" s="664"/>
      <c r="AB251" s="664"/>
      <c r="AC251" s="664"/>
      <c r="AD251" s="664"/>
      <c r="AE251" s="664"/>
      <c r="AF251" s="664"/>
      <c r="AG251" s="664"/>
      <c r="AH251" s="664"/>
      <c r="AI251" s="664"/>
      <c r="AJ251" s="664"/>
      <c r="AK251" s="664"/>
      <c r="AL251" s="664"/>
      <c r="AM251" s="390" t="s">
        <v>39</v>
      </c>
      <c r="AN251" s="393"/>
    </row>
    <row r="252" spans="1:40" s="309" customFormat="1" ht="19.95" customHeight="1">
      <c r="A252" s="280"/>
      <c r="B252" s="280"/>
      <c r="C252" s="658"/>
      <c r="D252" s="659"/>
      <c r="E252" s="392"/>
      <c r="F252" s="346" t="s">
        <v>234</v>
      </c>
      <c r="G252" s="624" t="s">
        <v>236</v>
      </c>
      <c r="H252" s="624"/>
      <c r="I252" s="624"/>
      <c r="J252" s="624"/>
      <c r="K252" s="624"/>
      <c r="L252" s="624"/>
      <c r="M252" s="624"/>
      <c r="N252" s="624"/>
      <c r="O252" s="624"/>
      <c r="P252" s="624"/>
      <c r="Q252" s="624"/>
      <c r="R252" s="624"/>
      <c r="S252" s="624"/>
      <c r="T252" s="386"/>
      <c r="U252" s="386"/>
      <c r="V252" s="386" t="s">
        <v>54</v>
      </c>
      <c r="W252" s="664"/>
      <c r="X252" s="664"/>
      <c r="Y252" s="664"/>
      <c r="Z252" s="664"/>
      <c r="AA252" s="664"/>
      <c r="AB252" s="664"/>
      <c r="AC252" s="664"/>
      <c r="AD252" s="664"/>
      <c r="AE252" s="664"/>
      <c r="AF252" s="664"/>
      <c r="AG252" s="664"/>
      <c r="AH252" s="664"/>
      <c r="AI252" s="664"/>
      <c r="AJ252" s="664"/>
      <c r="AK252" s="664"/>
      <c r="AL252" s="664"/>
      <c r="AM252" s="390" t="s">
        <v>39</v>
      </c>
      <c r="AN252" s="393"/>
    </row>
    <row r="253" spans="1:40" s="309" customFormat="1" ht="19.95" customHeight="1">
      <c r="A253" s="280"/>
      <c r="B253" s="280"/>
      <c r="C253" s="660"/>
      <c r="D253" s="661"/>
      <c r="E253" s="391"/>
      <c r="F253" s="347" t="s">
        <v>234</v>
      </c>
      <c r="G253" s="622" t="s">
        <v>237</v>
      </c>
      <c r="H253" s="622"/>
      <c r="I253" s="622"/>
      <c r="J253" s="622"/>
      <c r="K253" s="622"/>
      <c r="L253" s="622"/>
      <c r="M253" s="622"/>
      <c r="N253" s="622"/>
      <c r="O253" s="622"/>
      <c r="P253" s="622"/>
      <c r="Q253" s="622"/>
      <c r="R253" s="622"/>
      <c r="S253" s="622"/>
      <c r="T253" s="622"/>
      <c r="U253" s="622"/>
      <c r="V253" s="389" t="s">
        <v>54</v>
      </c>
      <c r="W253" s="678"/>
      <c r="X253" s="678"/>
      <c r="Y253" s="678"/>
      <c r="Z253" s="678"/>
      <c r="AA253" s="678"/>
      <c r="AB253" s="678"/>
      <c r="AC253" s="678"/>
      <c r="AD253" s="678"/>
      <c r="AE253" s="678"/>
      <c r="AF253" s="678"/>
      <c r="AG253" s="678"/>
      <c r="AH253" s="678"/>
      <c r="AI253" s="678"/>
      <c r="AJ253" s="678"/>
      <c r="AK253" s="678"/>
      <c r="AL253" s="678"/>
      <c r="AM253" s="387" t="s">
        <v>39</v>
      </c>
      <c r="AN253" s="388"/>
    </row>
    <row r="254" spans="1:40" s="309" customFormat="1" ht="30" customHeight="1">
      <c r="A254" s="280"/>
      <c r="B254" s="280"/>
      <c r="C254" s="674">
        <v>2</v>
      </c>
      <c r="D254" s="674"/>
      <c r="E254" s="677" t="s">
        <v>447</v>
      </c>
      <c r="F254" s="677"/>
      <c r="G254" s="677"/>
      <c r="H254" s="677"/>
      <c r="I254" s="677"/>
      <c r="J254" s="677"/>
      <c r="K254" s="677"/>
      <c r="L254" s="677"/>
      <c r="M254" s="677"/>
      <c r="N254" s="677"/>
      <c r="O254" s="677"/>
      <c r="P254" s="677"/>
      <c r="Q254" s="677"/>
      <c r="R254" s="677"/>
      <c r="S254" s="677"/>
      <c r="T254" s="677"/>
      <c r="U254" s="677"/>
      <c r="V254" s="677"/>
      <c r="W254" s="677"/>
      <c r="X254" s="677"/>
      <c r="Y254" s="677"/>
      <c r="Z254" s="677"/>
      <c r="AA254" s="677"/>
      <c r="AB254" s="677"/>
      <c r="AC254" s="677"/>
      <c r="AD254" s="677"/>
      <c r="AE254" s="677"/>
      <c r="AF254" s="677"/>
      <c r="AG254" s="677"/>
      <c r="AH254" s="677"/>
      <c r="AI254" s="616"/>
      <c r="AJ254" s="616"/>
      <c r="AK254" s="616"/>
      <c r="AL254" s="616"/>
      <c r="AM254" s="616"/>
      <c r="AN254" s="616"/>
    </row>
    <row r="255" spans="1:40" s="261" customFormat="1" ht="30" customHeight="1">
      <c r="A255" s="280"/>
      <c r="B255" s="280"/>
      <c r="C255" s="674">
        <v>3</v>
      </c>
      <c r="D255" s="674"/>
      <c r="E255" s="677" t="s">
        <v>451</v>
      </c>
      <c r="F255" s="677"/>
      <c r="G255" s="677"/>
      <c r="H255" s="677"/>
      <c r="I255" s="677"/>
      <c r="J255" s="677"/>
      <c r="K255" s="677"/>
      <c r="L255" s="677"/>
      <c r="M255" s="677"/>
      <c r="N255" s="677"/>
      <c r="O255" s="677"/>
      <c r="P255" s="677"/>
      <c r="Q255" s="677"/>
      <c r="R255" s="677"/>
      <c r="S255" s="677"/>
      <c r="T255" s="677"/>
      <c r="U255" s="677"/>
      <c r="V255" s="677"/>
      <c r="W255" s="677"/>
      <c r="X255" s="677"/>
      <c r="Y255" s="677"/>
      <c r="Z255" s="677"/>
      <c r="AA255" s="677"/>
      <c r="AB255" s="677"/>
      <c r="AC255" s="677"/>
      <c r="AD255" s="677"/>
      <c r="AE255" s="677"/>
      <c r="AF255" s="677"/>
      <c r="AG255" s="677"/>
      <c r="AH255" s="677"/>
      <c r="AI255" s="616"/>
      <c r="AJ255" s="616"/>
      <c r="AK255" s="616"/>
      <c r="AL255" s="616"/>
      <c r="AM255" s="616"/>
      <c r="AN255" s="616"/>
    </row>
    <row r="256" spans="1:40" s="261" customFormat="1" ht="30" customHeight="1">
      <c r="A256" s="280"/>
      <c r="B256" s="280"/>
      <c r="C256" s="674">
        <v>4</v>
      </c>
      <c r="D256" s="674"/>
      <c r="E256" s="665" t="s">
        <v>445</v>
      </c>
      <c r="F256" s="666"/>
      <c r="G256" s="666"/>
      <c r="H256" s="666"/>
      <c r="I256" s="666"/>
      <c r="J256" s="666"/>
      <c r="K256" s="666"/>
      <c r="L256" s="666"/>
      <c r="M256" s="666"/>
      <c r="N256" s="666"/>
      <c r="O256" s="666"/>
      <c r="P256" s="666"/>
      <c r="Q256" s="666"/>
      <c r="R256" s="666"/>
      <c r="S256" s="666"/>
      <c r="T256" s="666"/>
      <c r="U256" s="666"/>
      <c r="V256" s="666"/>
      <c r="W256" s="666"/>
      <c r="X256" s="666"/>
      <c r="Y256" s="666"/>
      <c r="Z256" s="666"/>
      <c r="AA256" s="666"/>
      <c r="AB256" s="666"/>
      <c r="AC256" s="666"/>
      <c r="AD256" s="666"/>
      <c r="AE256" s="666"/>
      <c r="AF256" s="666"/>
      <c r="AG256" s="666"/>
      <c r="AH256" s="667"/>
      <c r="AI256" s="610"/>
      <c r="AJ256" s="611"/>
      <c r="AK256" s="611"/>
      <c r="AL256" s="611"/>
      <c r="AM256" s="611"/>
      <c r="AN256" s="612"/>
    </row>
    <row r="257" spans="1:40" ht="30" customHeight="1">
      <c r="A257" s="275"/>
      <c r="B257" s="308"/>
      <c r="C257" s="674">
        <v>5</v>
      </c>
      <c r="D257" s="674"/>
      <c r="E257" s="665" t="s">
        <v>452</v>
      </c>
      <c r="F257" s="666"/>
      <c r="G257" s="666"/>
      <c r="H257" s="666"/>
      <c r="I257" s="666"/>
      <c r="J257" s="666"/>
      <c r="K257" s="666"/>
      <c r="L257" s="666"/>
      <c r="M257" s="666"/>
      <c r="N257" s="666"/>
      <c r="O257" s="666"/>
      <c r="P257" s="666"/>
      <c r="Q257" s="666"/>
      <c r="R257" s="666"/>
      <c r="S257" s="666"/>
      <c r="T257" s="666"/>
      <c r="U257" s="666"/>
      <c r="V257" s="666"/>
      <c r="W257" s="666"/>
      <c r="X257" s="666"/>
      <c r="Y257" s="666"/>
      <c r="Z257" s="666"/>
      <c r="AA257" s="666"/>
      <c r="AB257" s="666"/>
      <c r="AC257" s="666"/>
      <c r="AD257" s="666"/>
      <c r="AE257" s="666"/>
      <c r="AF257" s="666"/>
      <c r="AG257" s="666"/>
      <c r="AH257" s="667"/>
      <c r="AI257" s="616"/>
      <c r="AJ257" s="616"/>
      <c r="AK257" s="616"/>
      <c r="AL257" s="616"/>
      <c r="AM257" s="616"/>
      <c r="AN257" s="616"/>
    </row>
    <row r="258" spans="1:40" s="261" customFormat="1" ht="52.05" customHeight="1">
      <c r="C258" s="674">
        <v>6</v>
      </c>
      <c r="D258" s="674"/>
      <c r="E258" s="665" t="s">
        <v>450</v>
      </c>
      <c r="F258" s="666"/>
      <c r="G258" s="666"/>
      <c r="H258" s="666"/>
      <c r="I258" s="666"/>
      <c r="J258" s="666"/>
      <c r="K258" s="666"/>
      <c r="L258" s="666"/>
      <c r="M258" s="666"/>
      <c r="N258" s="666"/>
      <c r="O258" s="666"/>
      <c r="P258" s="666"/>
      <c r="Q258" s="666"/>
      <c r="R258" s="666"/>
      <c r="S258" s="666"/>
      <c r="T258" s="666"/>
      <c r="U258" s="666"/>
      <c r="V258" s="666"/>
      <c r="W258" s="666"/>
      <c r="X258" s="666"/>
      <c r="Y258" s="666"/>
      <c r="Z258" s="666"/>
      <c r="AA258" s="666"/>
      <c r="AB258" s="666"/>
      <c r="AC258" s="666"/>
      <c r="AD258" s="666"/>
      <c r="AE258" s="666"/>
      <c r="AF258" s="666"/>
      <c r="AG258" s="666"/>
      <c r="AH258" s="667"/>
      <c r="AI258" s="610"/>
      <c r="AJ258" s="611"/>
      <c r="AK258" s="611"/>
      <c r="AL258" s="611"/>
      <c r="AM258" s="611"/>
      <c r="AN258" s="612"/>
    </row>
    <row r="259" spans="1:40" ht="30" customHeight="1">
      <c r="A259" s="275"/>
      <c r="B259" s="275"/>
      <c r="C259" s="674">
        <v>7</v>
      </c>
      <c r="D259" s="674"/>
      <c r="E259" s="677" t="s">
        <v>449</v>
      </c>
      <c r="F259" s="677"/>
      <c r="G259" s="677"/>
      <c r="H259" s="677"/>
      <c r="I259" s="677"/>
      <c r="J259" s="677"/>
      <c r="K259" s="677"/>
      <c r="L259" s="677"/>
      <c r="M259" s="677"/>
      <c r="N259" s="677"/>
      <c r="O259" s="677"/>
      <c r="P259" s="677"/>
      <c r="Q259" s="677"/>
      <c r="R259" s="677"/>
      <c r="S259" s="677"/>
      <c r="T259" s="677"/>
      <c r="U259" s="677"/>
      <c r="V259" s="677"/>
      <c r="W259" s="677"/>
      <c r="X259" s="677"/>
      <c r="Y259" s="677"/>
      <c r="Z259" s="677"/>
      <c r="AA259" s="677"/>
      <c r="AB259" s="677"/>
      <c r="AC259" s="677"/>
      <c r="AD259" s="677"/>
      <c r="AE259" s="677"/>
      <c r="AF259" s="677"/>
      <c r="AG259" s="677"/>
      <c r="AH259" s="677"/>
      <c r="AI259" s="616"/>
      <c r="AJ259" s="616"/>
      <c r="AK259" s="616"/>
      <c r="AL259" s="616"/>
      <c r="AM259" s="616"/>
      <c r="AN259" s="616"/>
    </row>
    <row r="260" spans="1:40" ht="30" customHeight="1">
      <c r="A260" s="275"/>
      <c r="B260" s="308"/>
      <c r="C260" s="674">
        <v>8</v>
      </c>
      <c r="D260" s="674"/>
      <c r="E260" s="677" t="s">
        <v>446</v>
      </c>
      <c r="F260" s="677"/>
      <c r="G260" s="677"/>
      <c r="H260" s="677"/>
      <c r="I260" s="677"/>
      <c r="J260" s="677"/>
      <c r="K260" s="677"/>
      <c r="L260" s="677"/>
      <c r="M260" s="677"/>
      <c r="N260" s="677"/>
      <c r="O260" s="677"/>
      <c r="P260" s="677"/>
      <c r="Q260" s="677"/>
      <c r="R260" s="677"/>
      <c r="S260" s="677"/>
      <c r="T260" s="677"/>
      <c r="U260" s="677"/>
      <c r="V260" s="677"/>
      <c r="W260" s="677"/>
      <c r="X260" s="677"/>
      <c r="Y260" s="677"/>
      <c r="Z260" s="677"/>
      <c r="AA260" s="677"/>
      <c r="AB260" s="677"/>
      <c r="AC260" s="677"/>
      <c r="AD260" s="677"/>
      <c r="AE260" s="677"/>
      <c r="AF260" s="677"/>
      <c r="AG260" s="677"/>
      <c r="AH260" s="677"/>
      <c r="AI260" s="616"/>
      <c r="AJ260" s="616"/>
      <c r="AK260" s="616"/>
      <c r="AL260" s="616"/>
      <c r="AM260" s="616"/>
      <c r="AN260" s="616"/>
    </row>
    <row r="261" spans="1:40" ht="13.5" customHeight="1">
      <c r="A261" s="275"/>
      <c r="B261" s="275"/>
      <c r="C261" s="274"/>
      <c r="D261" s="274"/>
      <c r="E261" s="306"/>
      <c r="F261" s="306"/>
      <c r="G261" s="306"/>
      <c r="H261" s="306"/>
      <c r="I261" s="306"/>
      <c r="J261" s="306"/>
      <c r="K261" s="306"/>
      <c r="L261" s="306"/>
      <c r="M261" s="306"/>
      <c r="N261" s="306"/>
      <c r="O261" s="306"/>
      <c r="P261" s="306"/>
      <c r="Q261" s="306"/>
      <c r="R261" s="306"/>
      <c r="S261" s="306"/>
      <c r="T261" s="306"/>
      <c r="U261" s="306"/>
      <c r="V261" s="306"/>
      <c r="W261" s="306"/>
      <c r="X261" s="306"/>
      <c r="Y261" s="306"/>
      <c r="Z261" s="306"/>
      <c r="AA261" s="306"/>
      <c r="AB261" s="306"/>
      <c r="AC261" s="306"/>
      <c r="AD261" s="306"/>
      <c r="AE261" s="306"/>
      <c r="AF261" s="306"/>
      <c r="AG261" s="306"/>
      <c r="AH261" s="306"/>
      <c r="AI261" s="275"/>
      <c r="AJ261" s="275"/>
      <c r="AK261" s="275"/>
      <c r="AL261" s="275"/>
      <c r="AM261" s="275"/>
      <c r="AN261" s="275"/>
    </row>
    <row r="262" spans="1:40" s="355" customFormat="1" ht="18" customHeight="1">
      <c r="B262" s="396" t="s">
        <v>778</v>
      </c>
      <c r="C262" s="356"/>
      <c r="D262" s="356"/>
      <c r="E262" s="395"/>
      <c r="F262" s="395"/>
      <c r="G262" s="395"/>
      <c r="H262" s="395"/>
      <c r="I262" s="395"/>
      <c r="J262" s="395"/>
      <c r="K262" s="395"/>
      <c r="L262" s="395"/>
      <c r="M262" s="395"/>
      <c r="N262" s="395"/>
      <c r="O262" s="395"/>
      <c r="P262" s="395"/>
      <c r="Q262" s="395"/>
      <c r="R262" s="395"/>
      <c r="S262" s="395"/>
      <c r="T262" s="395"/>
      <c r="U262" s="395"/>
      <c r="V262" s="395"/>
      <c r="W262" s="395"/>
      <c r="X262" s="395"/>
      <c r="Y262" s="395"/>
      <c r="Z262" s="395"/>
      <c r="AA262" s="395"/>
      <c r="AB262" s="395"/>
      <c r="AC262" s="395"/>
      <c r="AD262" s="395"/>
      <c r="AE262" s="395"/>
      <c r="AF262" s="395"/>
      <c r="AG262" s="395"/>
      <c r="AH262" s="395"/>
    </row>
    <row r="263" spans="1:40" ht="30" customHeight="1">
      <c r="A263" s="275"/>
      <c r="B263" s="275"/>
      <c r="C263" s="686">
        <v>1</v>
      </c>
      <c r="D263" s="686"/>
      <c r="E263" s="673" t="s">
        <v>749</v>
      </c>
      <c r="F263" s="673"/>
      <c r="G263" s="673"/>
      <c r="H263" s="673"/>
      <c r="I263" s="673"/>
      <c r="J263" s="673"/>
      <c r="K263" s="673"/>
      <c r="L263" s="673"/>
      <c r="M263" s="673"/>
      <c r="N263" s="673"/>
      <c r="O263" s="673"/>
      <c r="P263" s="673"/>
      <c r="Q263" s="673"/>
      <c r="R263" s="673"/>
      <c r="S263" s="673"/>
      <c r="T263" s="673"/>
      <c r="U263" s="673"/>
      <c r="V263" s="673"/>
      <c r="W263" s="673"/>
      <c r="X263" s="673"/>
      <c r="Y263" s="673"/>
      <c r="Z263" s="673"/>
      <c r="AA263" s="673"/>
      <c r="AB263" s="673"/>
      <c r="AC263" s="673"/>
      <c r="AD263" s="673"/>
      <c r="AE263" s="673"/>
      <c r="AF263" s="673"/>
      <c r="AG263" s="673"/>
      <c r="AH263" s="673"/>
      <c r="AI263" s="616"/>
      <c r="AJ263" s="616"/>
      <c r="AK263" s="616"/>
      <c r="AL263" s="616"/>
      <c r="AM263" s="616"/>
      <c r="AN263" s="616"/>
    </row>
    <row r="264" spans="1:40" ht="30" customHeight="1">
      <c r="A264" s="275"/>
      <c r="B264" s="308"/>
      <c r="C264" s="531">
        <v>2</v>
      </c>
      <c r="D264" s="531"/>
      <c r="E264" s="499" t="s">
        <v>727</v>
      </c>
      <c r="F264" s="499"/>
      <c r="G264" s="499"/>
      <c r="H264" s="499"/>
      <c r="I264" s="499"/>
      <c r="J264" s="499"/>
      <c r="K264" s="499"/>
      <c r="L264" s="499"/>
      <c r="M264" s="499"/>
      <c r="N264" s="499"/>
      <c r="O264" s="499"/>
      <c r="P264" s="499"/>
      <c r="Q264" s="499"/>
      <c r="R264" s="499"/>
      <c r="S264" s="499"/>
      <c r="T264" s="499"/>
      <c r="U264" s="499"/>
      <c r="V264" s="499"/>
      <c r="W264" s="499"/>
      <c r="X264" s="499"/>
      <c r="Y264" s="499"/>
      <c r="Z264" s="499"/>
      <c r="AA264" s="499"/>
      <c r="AB264" s="499"/>
      <c r="AC264" s="499"/>
      <c r="AD264" s="499"/>
      <c r="AE264" s="499"/>
      <c r="AF264" s="499"/>
      <c r="AG264" s="499"/>
      <c r="AH264" s="499"/>
      <c r="AI264" s="616"/>
      <c r="AJ264" s="616"/>
      <c r="AK264" s="616"/>
      <c r="AL264" s="616"/>
      <c r="AM264" s="616"/>
      <c r="AN264" s="616"/>
    </row>
    <row r="265" spans="1:40" s="309" customFormat="1" ht="30" customHeight="1">
      <c r="A265" s="280"/>
      <c r="B265" s="280"/>
      <c r="C265" s="274"/>
      <c r="D265" s="274"/>
      <c r="E265" s="731" t="s">
        <v>790</v>
      </c>
      <c r="F265" s="731"/>
      <c r="G265" s="731"/>
      <c r="H265" s="731"/>
      <c r="I265" s="731"/>
      <c r="J265" s="731"/>
      <c r="K265" s="731"/>
      <c r="L265" s="731"/>
      <c r="M265" s="731"/>
      <c r="N265" s="731"/>
      <c r="O265" s="731"/>
      <c r="P265" s="731"/>
      <c r="Q265" s="731"/>
      <c r="R265" s="731"/>
      <c r="S265" s="731"/>
      <c r="T265" s="731"/>
      <c r="U265" s="731"/>
      <c r="V265" s="731"/>
      <c r="W265" s="731"/>
      <c r="X265" s="731"/>
      <c r="Y265" s="731"/>
      <c r="Z265" s="731"/>
      <c r="AA265" s="731"/>
      <c r="AB265" s="731"/>
      <c r="AC265" s="731"/>
      <c r="AD265" s="731"/>
      <c r="AE265" s="731"/>
      <c r="AF265" s="731"/>
      <c r="AG265" s="731"/>
      <c r="AH265" s="731"/>
      <c r="AI265" s="731"/>
      <c r="AJ265" s="731"/>
      <c r="AK265" s="731"/>
      <c r="AL265" s="731"/>
      <c r="AM265" s="731"/>
      <c r="AN265" s="731"/>
    </row>
    <row r="266" spans="1:40" s="314" customFormat="1" ht="16.95" customHeight="1">
      <c r="A266" s="354"/>
      <c r="B266" s="354"/>
      <c r="C266" s="274"/>
      <c r="D266" s="274"/>
      <c r="E266" s="306"/>
      <c r="F266" s="306"/>
      <c r="G266" s="306"/>
      <c r="H266" s="306"/>
      <c r="I266" s="306"/>
      <c r="J266" s="306"/>
      <c r="K266" s="306"/>
      <c r="L266" s="306"/>
      <c r="M266" s="306"/>
      <c r="N266" s="306"/>
      <c r="O266" s="306"/>
      <c r="P266" s="306"/>
      <c r="Q266" s="306"/>
      <c r="R266" s="306"/>
      <c r="S266" s="306"/>
      <c r="T266" s="306"/>
      <c r="U266" s="306"/>
      <c r="V266" s="306"/>
      <c r="W266" s="306"/>
      <c r="X266" s="306"/>
      <c r="Y266" s="306"/>
      <c r="Z266" s="306"/>
      <c r="AA266" s="306"/>
      <c r="AB266" s="306"/>
      <c r="AC266" s="306"/>
      <c r="AD266" s="306"/>
      <c r="AE266" s="306"/>
      <c r="AF266" s="306"/>
      <c r="AG266" s="306"/>
      <c r="AH266" s="306"/>
      <c r="AI266" s="275"/>
      <c r="AJ266" s="275"/>
      <c r="AK266" s="275"/>
      <c r="AL266" s="275"/>
      <c r="AM266" s="275"/>
      <c r="AN266" s="275"/>
    </row>
    <row r="267" spans="1:40" s="355" customFormat="1" ht="19.05" customHeight="1">
      <c r="B267" s="396" t="s">
        <v>779</v>
      </c>
      <c r="C267" s="356"/>
      <c r="D267" s="356"/>
      <c r="E267" s="395"/>
      <c r="F267" s="395"/>
      <c r="G267" s="395"/>
      <c r="H267" s="395"/>
      <c r="I267" s="395"/>
      <c r="J267" s="395"/>
      <c r="K267" s="395"/>
      <c r="L267" s="395"/>
      <c r="M267" s="395"/>
      <c r="N267" s="395"/>
      <c r="O267" s="395"/>
      <c r="P267" s="395"/>
      <c r="Q267" s="395"/>
      <c r="R267" s="395"/>
      <c r="S267" s="395"/>
      <c r="T267" s="395"/>
      <c r="U267" s="395"/>
      <c r="V267" s="395"/>
      <c r="W267" s="395"/>
      <c r="X267" s="395"/>
      <c r="Y267" s="395"/>
      <c r="Z267" s="395"/>
      <c r="AA267" s="395"/>
      <c r="AB267" s="395"/>
      <c r="AC267" s="395"/>
      <c r="AD267" s="395"/>
      <c r="AE267" s="395"/>
      <c r="AF267" s="395"/>
      <c r="AG267" s="395"/>
      <c r="AH267" s="395"/>
    </row>
    <row r="268" spans="1:40" s="309" customFormat="1" ht="30" customHeight="1">
      <c r="A268" s="280"/>
      <c r="B268" s="280"/>
      <c r="C268" s="645">
        <v>1</v>
      </c>
      <c r="D268" s="646"/>
      <c r="E268" s="642" t="s">
        <v>245</v>
      </c>
      <c r="F268" s="662"/>
      <c r="G268" s="662"/>
      <c r="H268" s="662"/>
      <c r="I268" s="662"/>
      <c r="J268" s="662"/>
      <c r="K268" s="662"/>
      <c r="L268" s="662"/>
      <c r="M268" s="662"/>
      <c r="N268" s="662"/>
      <c r="O268" s="662"/>
      <c r="P268" s="662"/>
      <c r="Q268" s="662"/>
      <c r="R268" s="662"/>
      <c r="S268" s="662"/>
      <c r="T268" s="662"/>
      <c r="U268" s="662"/>
      <c r="V268" s="662"/>
      <c r="W268" s="662"/>
      <c r="X268" s="662"/>
      <c r="Y268" s="662"/>
      <c r="Z268" s="662"/>
      <c r="AA268" s="662"/>
      <c r="AB268" s="662"/>
      <c r="AC268" s="662"/>
      <c r="AD268" s="662"/>
      <c r="AE268" s="662"/>
      <c r="AF268" s="662"/>
      <c r="AG268" s="662"/>
      <c r="AH268" s="663"/>
      <c r="AI268" s="616"/>
      <c r="AJ268" s="616"/>
      <c r="AK268" s="616"/>
      <c r="AL268" s="616"/>
      <c r="AM268" s="616"/>
      <c r="AN268" s="616"/>
    </row>
    <row r="269" spans="1:40" s="309" customFormat="1" ht="30" customHeight="1">
      <c r="A269" s="280"/>
      <c r="B269" s="280"/>
      <c r="C269" s="645">
        <v>2</v>
      </c>
      <c r="D269" s="646"/>
      <c r="E269" s="642" t="s">
        <v>351</v>
      </c>
      <c r="F269" s="662"/>
      <c r="G269" s="662"/>
      <c r="H269" s="662"/>
      <c r="I269" s="662"/>
      <c r="J269" s="662"/>
      <c r="K269" s="662"/>
      <c r="L269" s="662"/>
      <c r="M269" s="662"/>
      <c r="N269" s="662"/>
      <c r="O269" s="662"/>
      <c r="P269" s="662"/>
      <c r="Q269" s="662"/>
      <c r="R269" s="662"/>
      <c r="S269" s="662"/>
      <c r="T269" s="662"/>
      <c r="U269" s="662"/>
      <c r="V269" s="662"/>
      <c r="W269" s="662"/>
      <c r="X269" s="662"/>
      <c r="Y269" s="662"/>
      <c r="Z269" s="662"/>
      <c r="AA269" s="662"/>
      <c r="AB269" s="662"/>
      <c r="AC269" s="662"/>
      <c r="AD269" s="662"/>
      <c r="AE269" s="662"/>
      <c r="AF269" s="662"/>
      <c r="AG269" s="662"/>
      <c r="AH269" s="663"/>
      <c r="AI269" s="616"/>
      <c r="AJ269" s="616"/>
      <c r="AK269" s="616"/>
      <c r="AL269" s="616"/>
      <c r="AM269" s="616"/>
      <c r="AN269" s="616"/>
    </row>
    <row r="270" spans="1:40" s="309" customFormat="1" ht="30" customHeight="1">
      <c r="A270" s="280"/>
      <c r="B270" s="280"/>
      <c r="C270" s="645">
        <v>3</v>
      </c>
      <c r="D270" s="646"/>
      <c r="E270" s="642" t="s">
        <v>246</v>
      </c>
      <c r="F270" s="662"/>
      <c r="G270" s="662"/>
      <c r="H270" s="662"/>
      <c r="I270" s="662"/>
      <c r="J270" s="662"/>
      <c r="K270" s="662"/>
      <c r="L270" s="662"/>
      <c r="M270" s="662"/>
      <c r="N270" s="662"/>
      <c r="O270" s="662"/>
      <c r="P270" s="662"/>
      <c r="Q270" s="662"/>
      <c r="R270" s="662"/>
      <c r="S270" s="662"/>
      <c r="T270" s="662"/>
      <c r="U270" s="662"/>
      <c r="V270" s="662"/>
      <c r="W270" s="662"/>
      <c r="X270" s="662"/>
      <c r="Y270" s="662"/>
      <c r="Z270" s="662"/>
      <c r="AA270" s="662"/>
      <c r="AB270" s="662"/>
      <c r="AC270" s="662"/>
      <c r="AD270" s="662"/>
      <c r="AE270" s="662"/>
      <c r="AF270" s="662"/>
      <c r="AG270" s="662"/>
      <c r="AH270" s="663"/>
      <c r="AI270" s="616"/>
      <c r="AJ270" s="616"/>
      <c r="AK270" s="616"/>
      <c r="AL270" s="616"/>
      <c r="AM270" s="616"/>
      <c r="AN270" s="616"/>
    </row>
    <row r="271" spans="1:40" s="314" customFormat="1" ht="20.100000000000001" customHeight="1">
      <c r="C271" s="674">
        <v>4</v>
      </c>
      <c r="D271" s="674"/>
      <c r="E271" s="677" t="s">
        <v>247</v>
      </c>
      <c r="F271" s="677"/>
      <c r="G271" s="677"/>
      <c r="H271" s="677"/>
      <c r="I271" s="677"/>
      <c r="J271" s="677"/>
      <c r="K271" s="677"/>
      <c r="L271" s="677"/>
      <c r="M271" s="677"/>
      <c r="N271" s="677"/>
      <c r="O271" s="677"/>
      <c r="P271" s="677"/>
      <c r="Q271" s="677"/>
      <c r="R271" s="677"/>
      <c r="S271" s="677"/>
      <c r="T271" s="677"/>
      <c r="U271" s="677"/>
      <c r="V271" s="677"/>
      <c r="W271" s="677"/>
      <c r="X271" s="677"/>
      <c r="Y271" s="677"/>
      <c r="Z271" s="674" t="s">
        <v>248</v>
      </c>
      <c r="AA271" s="674"/>
      <c r="AB271" s="674"/>
      <c r="AC271" s="668"/>
      <c r="AD271" s="668"/>
      <c r="AE271" s="668"/>
      <c r="AF271" s="668"/>
      <c r="AG271" s="668"/>
      <c r="AH271" s="668"/>
      <c r="AI271" s="668"/>
      <c r="AJ271" s="668"/>
      <c r="AK271" s="668"/>
      <c r="AL271" s="668"/>
      <c r="AM271" s="668"/>
      <c r="AN271" s="668"/>
    </row>
    <row r="272" spans="1:40" s="314" customFormat="1" ht="28.5" customHeight="1">
      <c r="C272" s="274"/>
      <c r="D272" s="274"/>
      <c r="E272" s="669" t="s">
        <v>72</v>
      </c>
      <c r="F272" s="669"/>
      <c r="G272" s="669"/>
      <c r="H272" s="669"/>
      <c r="I272" s="669"/>
      <c r="J272" s="669"/>
      <c r="K272" s="669"/>
      <c r="L272" s="669"/>
      <c r="M272" s="669"/>
      <c r="N272" s="669"/>
      <c r="O272" s="669"/>
      <c r="P272" s="669"/>
      <c r="Q272" s="669"/>
      <c r="R272" s="669"/>
      <c r="S272" s="669"/>
      <c r="T272" s="669"/>
      <c r="U272" s="669"/>
      <c r="V272" s="669"/>
      <c r="W272" s="669"/>
      <c r="X272" s="669"/>
      <c r="Y272" s="669"/>
      <c r="Z272" s="669"/>
      <c r="AA272" s="669"/>
      <c r="AB272" s="669"/>
      <c r="AC272" s="669"/>
      <c r="AD272" s="669"/>
      <c r="AE272" s="669"/>
      <c r="AF272" s="669"/>
      <c r="AG272" s="669"/>
      <c r="AH272" s="669"/>
      <c r="AI272" s="669"/>
      <c r="AJ272" s="669"/>
      <c r="AK272" s="669"/>
      <c r="AL272" s="669"/>
      <c r="AM272" s="669"/>
      <c r="AN272" s="669"/>
    </row>
    <row r="273" spans="1:40" ht="10.050000000000001" customHeight="1">
      <c r="A273" s="275"/>
      <c r="B273" s="275"/>
      <c r="C273" s="274"/>
      <c r="D273" s="274"/>
      <c r="E273" s="306"/>
      <c r="F273" s="306"/>
      <c r="G273" s="306"/>
      <c r="H273" s="306"/>
      <c r="I273" s="306"/>
      <c r="J273" s="306"/>
      <c r="K273" s="306"/>
      <c r="L273" s="306"/>
      <c r="M273" s="306"/>
      <c r="N273" s="306"/>
      <c r="O273" s="306"/>
      <c r="P273" s="306"/>
      <c r="Q273" s="306"/>
      <c r="R273" s="306"/>
      <c r="S273" s="306"/>
      <c r="T273" s="306"/>
      <c r="U273" s="306"/>
      <c r="V273" s="306"/>
      <c r="W273" s="306"/>
      <c r="X273" s="306"/>
      <c r="Y273" s="306"/>
      <c r="Z273" s="306"/>
      <c r="AA273" s="306"/>
      <c r="AB273" s="306"/>
      <c r="AC273" s="306"/>
      <c r="AD273" s="306"/>
      <c r="AE273" s="306"/>
      <c r="AF273" s="306"/>
      <c r="AG273" s="306"/>
      <c r="AH273" s="306"/>
      <c r="AI273" s="275"/>
      <c r="AJ273" s="275"/>
      <c r="AK273" s="275"/>
      <c r="AL273" s="275"/>
      <c r="AM273" s="275"/>
      <c r="AN273" s="275"/>
    </row>
    <row r="274" spans="1:40" s="355" customFormat="1" ht="18" customHeight="1">
      <c r="B274" s="396" t="s">
        <v>780</v>
      </c>
    </row>
    <row r="275" spans="1:40" s="309" customFormat="1" ht="30" customHeight="1">
      <c r="A275" s="280"/>
      <c r="B275" s="280"/>
      <c r="C275" s="686">
        <v>1</v>
      </c>
      <c r="D275" s="686"/>
      <c r="E275" s="499" t="s">
        <v>249</v>
      </c>
      <c r="F275" s="499"/>
      <c r="G275" s="499"/>
      <c r="H275" s="499"/>
      <c r="I275" s="499"/>
      <c r="J275" s="499"/>
      <c r="K275" s="499"/>
      <c r="L275" s="499"/>
      <c r="M275" s="499"/>
      <c r="N275" s="499"/>
      <c r="O275" s="499"/>
      <c r="P275" s="499"/>
      <c r="Q275" s="499"/>
      <c r="R275" s="499"/>
      <c r="S275" s="499"/>
      <c r="T275" s="499"/>
      <c r="U275" s="499"/>
      <c r="V275" s="499"/>
      <c r="W275" s="499"/>
      <c r="X275" s="499"/>
      <c r="Y275" s="499"/>
      <c r="Z275" s="499"/>
      <c r="AA275" s="499"/>
      <c r="AB275" s="499"/>
      <c r="AC275" s="499"/>
      <c r="AD275" s="499"/>
      <c r="AE275" s="499"/>
      <c r="AF275" s="499"/>
      <c r="AG275" s="499"/>
      <c r="AH275" s="499"/>
      <c r="AI275" s="616"/>
      <c r="AJ275" s="616"/>
      <c r="AK275" s="616"/>
      <c r="AL275" s="616"/>
      <c r="AM275" s="616"/>
      <c r="AN275" s="616"/>
    </row>
    <row r="276" spans="1:40" s="309" customFormat="1" ht="15" customHeight="1">
      <c r="A276" s="280"/>
      <c r="B276" s="280"/>
      <c r="C276" s="275"/>
      <c r="D276" s="275"/>
      <c r="E276" s="275"/>
      <c r="F276" s="275"/>
      <c r="G276" s="275"/>
      <c r="H276" s="275"/>
      <c r="I276" s="275"/>
      <c r="J276" s="275"/>
      <c r="K276" s="275"/>
      <c r="L276" s="275"/>
      <c r="M276" s="275"/>
      <c r="N276" s="275"/>
      <c r="O276" s="275"/>
      <c r="P276" s="275"/>
      <c r="Q276" s="275"/>
      <c r="R276" s="275"/>
      <c r="S276" s="275"/>
      <c r="T276" s="275"/>
      <c r="U276" s="275"/>
      <c r="V276" s="275"/>
      <c r="W276" s="275"/>
      <c r="X276" s="275"/>
      <c r="Y276" s="275"/>
      <c r="Z276" s="275"/>
      <c r="AA276" s="275"/>
      <c r="AB276" s="275"/>
      <c r="AC276" s="275"/>
      <c r="AD276" s="275"/>
      <c r="AE276" s="275"/>
      <c r="AF276" s="275"/>
      <c r="AG276" s="275"/>
      <c r="AH276" s="275"/>
      <c r="AI276" s="275"/>
      <c r="AJ276" s="275"/>
      <c r="AK276" s="275"/>
      <c r="AL276" s="275"/>
      <c r="AM276" s="275"/>
      <c r="AN276" s="275"/>
    </row>
    <row r="277" spans="1:40" s="355" customFormat="1" ht="18" customHeight="1">
      <c r="B277" s="396" t="s">
        <v>781</v>
      </c>
    </row>
    <row r="278" spans="1:40" s="309" customFormat="1" ht="30" customHeight="1">
      <c r="A278" s="280"/>
      <c r="B278" s="280"/>
      <c r="C278" s="645">
        <v>1</v>
      </c>
      <c r="D278" s="646"/>
      <c r="E278" s="642" t="s">
        <v>250</v>
      </c>
      <c r="F278" s="643"/>
      <c r="G278" s="643"/>
      <c r="H278" s="643"/>
      <c r="I278" s="643"/>
      <c r="J278" s="643"/>
      <c r="K278" s="643"/>
      <c r="L278" s="643"/>
      <c r="M278" s="643"/>
      <c r="N278" s="643"/>
      <c r="O278" s="643"/>
      <c r="P278" s="643"/>
      <c r="Q278" s="643"/>
      <c r="R278" s="643"/>
      <c r="S278" s="643"/>
      <c r="T278" s="643"/>
      <c r="U278" s="643"/>
      <c r="V278" s="643"/>
      <c r="W278" s="643"/>
      <c r="X278" s="643"/>
      <c r="Y278" s="643"/>
      <c r="Z278" s="643"/>
      <c r="AA278" s="643"/>
      <c r="AB278" s="643"/>
      <c r="AC278" s="643"/>
      <c r="AD278" s="643"/>
      <c r="AE278" s="643"/>
      <c r="AF278" s="643"/>
      <c r="AG278" s="643"/>
      <c r="AH278" s="644"/>
      <c r="AI278" s="498"/>
      <c r="AJ278" s="498"/>
      <c r="AK278" s="498"/>
      <c r="AL278" s="498"/>
      <c r="AM278" s="498"/>
      <c r="AN278" s="498"/>
    </row>
    <row r="279" spans="1:40" s="309" customFormat="1" ht="30" customHeight="1">
      <c r="A279" s="280"/>
      <c r="B279" s="280"/>
      <c r="C279" s="680">
        <v>2</v>
      </c>
      <c r="D279" s="681"/>
      <c r="E279" s="700" t="s">
        <v>251</v>
      </c>
      <c r="F279" s="701"/>
      <c r="G279" s="701"/>
      <c r="H279" s="701"/>
      <c r="I279" s="701"/>
      <c r="J279" s="701"/>
      <c r="K279" s="701"/>
      <c r="L279" s="701"/>
      <c r="M279" s="701"/>
      <c r="N279" s="701"/>
      <c r="O279" s="701"/>
      <c r="P279" s="701"/>
      <c r="Q279" s="701"/>
      <c r="R279" s="701"/>
      <c r="S279" s="701"/>
      <c r="T279" s="701"/>
      <c r="U279" s="701"/>
      <c r="V279" s="701"/>
      <c r="W279" s="701"/>
      <c r="X279" s="701"/>
      <c r="Y279" s="701"/>
      <c r="Z279" s="701"/>
      <c r="AA279" s="701"/>
      <c r="AB279" s="701"/>
      <c r="AC279" s="701"/>
      <c r="AD279" s="701"/>
      <c r="AE279" s="701"/>
      <c r="AF279" s="701"/>
      <c r="AG279" s="701"/>
      <c r="AH279" s="702"/>
      <c r="AI279" s="498"/>
      <c r="AJ279" s="498"/>
      <c r="AK279" s="498"/>
      <c r="AL279" s="498"/>
      <c r="AM279" s="498"/>
      <c r="AN279" s="498"/>
    </row>
    <row r="280" spans="1:40" s="314" customFormat="1" ht="18.45" customHeight="1">
      <c r="A280" s="354"/>
      <c r="B280" s="354"/>
      <c r="C280" s="274"/>
      <c r="D280" s="274"/>
      <c r="E280" s="306"/>
      <c r="F280" s="306"/>
      <c r="G280" s="306"/>
      <c r="H280" s="306"/>
      <c r="I280" s="306"/>
      <c r="J280" s="306"/>
      <c r="K280" s="306"/>
      <c r="L280" s="306"/>
      <c r="M280" s="306"/>
      <c r="N280" s="306"/>
      <c r="O280" s="306"/>
      <c r="P280" s="306"/>
      <c r="Q280" s="306"/>
      <c r="R280" s="306"/>
      <c r="S280" s="306"/>
      <c r="T280" s="306"/>
      <c r="U280" s="306"/>
      <c r="V280" s="306"/>
      <c r="W280" s="306"/>
      <c r="X280" s="306"/>
      <c r="Y280" s="306"/>
      <c r="Z280" s="306"/>
      <c r="AA280" s="306"/>
      <c r="AB280" s="306"/>
      <c r="AC280" s="306"/>
      <c r="AD280" s="306"/>
      <c r="AE280" s="306"/>
      <c r="AF280" s="306"/>
      <c r="AG280" s="306"/>
      <c r="AH280" s="306"/>
      <c r="AI280" s="274"/>
      <c r="AJ280" s="274"/>
      <c r="AK280" s="274"/>
      <c r="AL280" s="274"/>
      <c r="AM280" s="274"/>
      <c r="AN280" s="274"/>
    </row>
    <row r="281" spans="1:40" s="355" customFormat="1" ht="18" customHeight="1">
      <c r="B281" s="396" t="s">
        <v>782</v>
      </c>
      <c r="C281" s="356"/>
      <c r="D281" s="356"/>
      <c r="E281" s="357"/>
      <c r="F281" s="357"/>
      <c r="G281" s="357"/>
      <c r="H281" s="357"/>
      <c r="I281" s="357"/>
      <c r="J281" s="357"/>
      <c r="K281" s="357"/>
      <c r="L281" s="357"/>
      <c r="M281" s="357"/>
      <c r="N281" s="357"/>
      <c r="O281" s="357"/>
      <c r="P281" s="357"/>
      <c r="Q281" s="357"/>
      <c r="R281" s="357"/>
      <c r="S281" s="357"/>
      <c r="T281" s="357"/>
      <c r="U281" s="357"/>
      <c r="V281" s="357"/>
      <c r="W281" s="357"/>
      <c r="X281" s="357"/>
      <c r="Y281" s="357"/>
      <c r="Z281" s="357"/>
      <c r="AA281" s="357"/>
      <c r="AB281" s="357"/>
      <c r="AC281" s="357"/>
      <c r="AD281" s="357"/>
      <c r="AE281" s="357"/>
      <c r="AF281" s="357"/>
      <c r="AG281" s="357"/>
      <c r="AH281" s="357"/>
    </row>
    <row r="282" spans="1:40" s="261" customFormat="1" ht="30" customHeight="1">
      <c r="A282" s="280"/>
      <c r="B282" s="280"/>
      <c r="C282" s="645">
        <v>1</v>
      </c>
      <c r="D282" s="646"/>
      <c r="E282" s="642" t="s">
        <v>252</v>
      </c>
      <c r="F282" s="662"/>
      <c r="G282" s="662"/>
      <c r="H282" s="662"/>
      <c r="I282" s="662"/>
      <c r="J282" s="662"/>
      <c r="K282" s="662"/>
      <c r="L282" s="662"/>
      <c r="M282" s="662"/>
      <c r="N282" s="662"/>
      <c r="O282" s="662"/>
      <c r="P282" s="662"/>
      <c r="Q282" s="662"/>
      <c r="R282" s="662"/>
      <c r="S282" s="662"/>
      <c r="T282" s="662"/>
      <c r="U282" s="662"/>
      <c r="V282" s="662"/>
      <c r="W282" s="662"/>
      <c r="X282" s="662"/>
      <c r="Y282" s="662"/>
      <c r="Z282" s="662"/>
      <c r="AA282" s="662"/>
      <c r="AB282" s="662"/>
      <c r="AC282" s="662"/>
      <c r="AD282" s="662"/>
      <c r="AE282" s="662"/>
      <c r="AF282" s="662"/>
      <c r="AG282" s="662"/>
      <c r="AH282" s="663"/>
      <c r="AI282" s="616"/>
      <c r="AJ282" s="616"/>
      <c r="AK282" s="616"/>
      <c r="AL282" s="616"/>
      <c r="AM282" s="616"/>
      <c r="AN282" s="616"/>
    </row>
    <row r="283" spans="1:40" s="261" customFormat="1" ht="30" customHeight="1">
      <c r="A283" s="280"/>
      <c r="B283" s="328"/>
      <c r="C283" s="645">
        <v>2</v>
      </c>
      <c r="D283" s="646"/>
      <c r="E283" s="642" t="s">
        <v>253</v>
      </c>
      <c r="F283" s="662"/>
      <c r="G283" s="662"/>
      <c r="H283" s="662"/>
      <c r="I283" s="662"/>
      <c r="J283" s="662"/>
      <c r="K283" s="662"/>
      <c r="L283" s="662"/>
      <c r="M283" s="662"/>
      <c r="N283" s="662"/>
      <c r="O283" s="662"/>
      <c r="P283" s="662"/>
      <c r="Q283" s="662"/>
      <c r="R283" s="662"/>
      <c r="S283" s="662"/>
      <c r="T283" s="662"/>
      <c r="U283" s="662"/>
      <c r="V283" s="662"/>
      <c r="W283" s="662"/>
      <c r="X283" s="662"/>
      <c r="Y283" s="662"/>
      <c r="Z283" s="662"/>
      <c r="AA283" s="662"/>
      <c r="AB283" s="662"/>
      <c r="AC283" s="662"/>
      <c r="AD283" s="662"/>
      <c r="AE283" s="662"/>
      <c r="AF283" s="662"/>
      <c r="AG283" s="662"/>
      <c r="AH283" s="663"/>
      <c r="AI283" s="616"/>
      <c r="AJ283" s="616"/>
      <c r="AK283" s="616"/>
      <c r="AL283" s="616"/>
      <c r="AM283" s="616"/>
      <c r="AN283" s="616"/>
    </row>
    <row r="284" spans="1:40" s="309" customFormat="1" ht="30" customHeight="1">
      <c r="A284" s="280"/>
      <c r="B284" s="280"/>
      <c r="C284" s="645">
        <v>3</v>
      </c>
      <c r="D284" s="646"/>
      <c r="E284" s="642" t="s">
        <v>750</v>
      </c>
      <c r="F284" s="662"/>
      <c r="G284" s="662"/>
      <c r="H284" s="662"/>
      <c r="I284" s="662"/>
      <c r="J284" s="662"/>
      <c r="K284" s="662"/>
      <c r="L284" s="662"/>
      <c r="M284" s="662"/>
      <c r="N284" s="662"/>
      <c r="O284" s="662"/>
      <c r="P284" s="662"/>
      <c r="Q284" s="662"/>
      <c r="R284" s="662"/>
      <c r="S284" s="662"/>
      <c r="T284" s="662"/>
      <c r="U284" s="662"/>
      <c r="V284" s="662"/>
      <c r="W284" s="662"/>
      <c r="X284" s="662"/>
      <c r="Y284" s="662"/>
      <c r="Z284" s="662"/>
      <c r="AA284" s="662"/>
      <c r="AB284" s="662"/>
      <c r="AC284" s="662"/>
      <c r="AD284" s="662"/>
      <c r="AE284" s="662"/>
      <c r="AF284" s="662"/>
      <c r="AG284" s="662"/>
      <c r="AH284" s="663"/>
      <c r="AI284" s="616"/>
      <c r="AJ284" s="616"/>
      <c r="AK284" s="616"/>
      <c r="AL284" s="616"/>
      <c r="AM284" s="616"/>
      <c r="AN284" s="616"/>
    </row>
    <row r="285" spans="1:40" s="309" customFormat="1" ht="30" customHeight="1">
      <c r="A285" s="280"/>
      <c r="B285" s="280"/>
      <c r="C285" s="645">
        <v>4</v>
      </c>
      <c r="D285" s="646"/>
      <c r="E285" s="642" t="s">
        <v>254</v>
      </c>
      <c r="F285" s="662"/>
      <c r="G285" s="662"/>
      <c r="H285" s="662"/>
      <c r="I285" s="662"/>
      <c r="J285" s="662"/>
      <c r="K285" s="662"/>
      <c r="L285" s="662"/>
      <c r="M285" s="662"/>
      <c r="N285" s="662"/>
      <c r="O285" s="662"/>
      <c r="P285" s="662"/>
      <c r="Q285" s="662"/>
      <c r="R285" s="662"/>
      <c r="S285" s="662"/>
      <c r="T285" s="662"/>
      <c r="U285" s="662"/>
      <c r="V285" s="662"/>
      <c r="W285" s="662"/>
      <c r="X285" s="662"/>
      <c r="Y285" s="662"/>
      <c r="Z285" s="662"/>
      <c r="AA285" s="662"/>
      <c r="AB285" s="662"/>
      <c r="AC285" s="662"/>
      <c r="AD285" s="662"/>
      <c r="AE285" s="662"/>
      <c r="AF285" s="662"/>
      <c r="AG285" s="662"/>
      <c r="AH285" s="663"/>
      <c r="AI285" s="616"/>
      <c r="AJ285" s="616"/>
      <c r="AK285" s="616"/>
      <c r="AL285" s="616"/>
      <c r="AM285" s="616"/>
      <c r="AN285" s="616"/>
    </row>
    <row r="286" spans="1:40" s="309" customFormat="1" ht="30" customHeight="1">
      <c r="A286" s="280"/>
      <c r="B286" s="280"/>
      <c r="C286" s="645">
        <v>5</v>
      </c>
      <c r="D286" s="646"/>
      <c r="E286" s="642" t="s">
        <v>255</v>
      </c>
      <c r="F286" s="662"/>
      <c r="G286" s="662"/>
      <c r="H286" s="662"/>
      <c r="I286" s="662"/>
      <c r="J286" s="662"/>
      <c r="K286" s="662"/>
      <c r="L286" s="662"/>
      <c r="M286" s="662"/>
      <c r="N286" s="662"/>
      <c r="O286" s="662"/>
      <c r="P286" s="662"/>
      <c r="Q286" s="662"/>
      <c r="R286" s="662"/>
      <c r="S286" s="662"/>
      <c r="T286" s="662"/>
      <c r="U286" s="662"/>
      <c r="V286" s="662"/>
      <c r="W286" s="662"/>
      <c r="X286" s="662"/>
      <c r="Y286" s="662"/>
      <c r="Z286" s="662"/>
      <c r="AA286" s="662"/>
      <c r="AB286" s="662"/>
      <c r="AC286" s="662"/>
      <c r="AD286" s="662"/>
      <c r="AE286" s="662"/>
      <c r="AF286" s="662"/>
      <c r="AG286" s="662"/>
      <c r="AH286" s="663"/>
      <c r="AI286" s="616"/>
      <c r="AJ286" s="616"/>
      <c r="AK286" s="616"/>
      <c r="AL286" s="616"/>
      <c r="AM286" s="616"/>
      <c r="AN286" s="616"/>
    </row>
    <row r="287" spans="1:40" s="309" customFormat="1" ht="30" customHeight="1">
      <c r="A287" s="280"/>
      <c r="B287" s="280"/>
      <c r="C287" s="645">
        <v>6</v>
      </c>
      <c r="D287" s="646"/>
      <c r="E287" s="642" t="s">
        <v>256</v>
      </c>
      <c r="F287" s="662"/>
      <c r="G287" s="662"/>
      <c r="H287" s="662"/>
      <c r="I287" s="662"/>
      <c r="J287" s="662"/>
      <c r="K287" s="662"/>
      <c r="L287" s="662"/>
      <c r="M287" s="662"/>
      <c r="N287" s="662"/>
      <c r="O287" s="662"/>
      <c r="P287" s="662"/>
      <c r="Q287" s="662"/>
      <c r="R287" s="662"/>
      <c r="S287" s="662"/>
      <c r="T287" s="662"/>
      <c r="U287" s="662"/>
      <c r="V287" s="662"/>
      <c r="W287" s="662"/>
      <c r="X287" s="662"/>
      <c r="Y287" s="662"/>
      <c r="Z287" s="662"/>
      <c r="AA287" s="662"/>
      <c r="AB287" s="662"/>
      <c r="AC287" s="662"/>
      <c r="AD287" s="662"/>
      <c r="AE287" s="662"/>
      <c r="AF287" s="662"/>
      <c r="AG287" s="662"/>
      <c r="AH287" s="663"/>
      <c r="AI287" s="616"/>
      <c r="AJ287" s="616"/>
      <c r="AK287" s="616"/>
      <c r="AL287" s="616"/>
      <c r="AM287" s="616"/>
      <c r="AN287" s="616"/>
    </row>
    <row r="288" spans="1:40" ht="30" customHeight="1">
      <c r="A288" s="275"/>
      <c r="B288" s="275"/>
      <c r="C288" s="645">
        <v>7</v>
      </c>
      <c r="D288" s="646"/>
      <c r="E288" s="642" t="s">
        <v>257</v>
      </c>
      <c r="F288" s="662"/>
      <c r="G288" s="662"/>
      <c r="H288" s="662"/>
      <c r="I288" s="662"/>
      <c r="J288" s="662"/>
      <c r="K288" s="662"/>
      <c r="L288" s="662"/>
      <c r="M288" s="662"/>
      <c r="N288" s="662"/>
      <c r="O288" s="662"/>
      <c r="P288" s="662"/>
      <c r="Q288" s="662"/>
      <c r="R288" s="662"/>
      <c r="S288" s="662"/>
      <c r="T288" s="662"/>
      <c r="U288" s="662"/>
      <c r="V288" s="662"/>
      <c r="W288" s="662"/>
      <c r="X288" s="662"/>
      <c r="Y288" s="662"/>
      <c r="Z288" s="662"/>
      <c r="AA288" s="662"/>
      <c r="AB288" s="662"/>
      <c r="AC288" s="662"/>
      <c r="AD288" s="662"/>
      <c r="AE288" s="662"/>
      <c r="AF288" s="662"/>
      <c r="AG288" s="662"/>
      <c r="AH288" s="662"/>
      <c r="AI288" s="662"/>
      <c r="AJ288" s="662"/>
      <c r="AK288" s="662"/>
      <c r="AL288" s="662"/>
      <c r="AM288" s="662"/>
      <c r="AN288" s="663"/>
    </row>
    <row r="289" spans="1:40" ht="50.55" customHeight="1">
      <c r="A289" s="275"/>
      <c r="B289" s="308"/>
      <c r="C289" s="660"/>
      <c r="D289" s="661"/>
      <c r="E289" s="734"/>
      <c r="F289" s="735"/>
      <c r="G289" s="735"/>
      <c r="H289" s="735"/>
      <c r="I289" s="735"/>
      <c r="J289" s="735"/>
      <c r="K289" s="735"/>
      <c r="L289" s="735"/>
      <c r="M289" s="735"/>
      <c r="N289" s="735"/>
      <c r="O289" s="735"/>
      <c r="P289" s="735"/>
      <c r="Q289" s="735"/>
      <c r="R289" s="735"/>
      <c r="S289" s="735"/>
      <c r="T289" s="735"/>
      <c r="U289" s="735"/>
      <c r="V289" s="735"/>
      <c r="W289" s="735"/>
      <c r="X289" s="735"/>
      <c r="Y289" s="735"/>
      <c r="Z289" s="735"/>
      <c r="AA289" s="735"/>
      <c r="AB289" s="735"/>
      <c r="AC289" s="735"/>
      <c r="AD289" s="735"/>
      <c r="AE289" s="735"/>
      <c r="AF289" s="735"/>
      <c r="AG289" s="735"/>
      <c r="AH289" s="735"/>
      <c r="AI289" s="735"/>
      <c r="AJ289" s="735"/>
      <c r="AK289" s="735"/>
      <c r="AL289" s="735"/>
      <c r="AM289" s="735"/>
      <c r="AN289" s="736"/>
    </row>
    <row r="290" spans="1:40" ht="22.05" customHeight="1">
      <c r="A290" s="275"/>
      <c r="B290" s="275"/>
      <c r="C290" s="274"/>
      <c r="D290" s="274"/>
      <c r="E290" s="306"/>
      <c r="F290" s="306"/>
      <c r="G290" s="306"/>
      <c r="H290" s="306"/>
      <c r="I290" s="306"/>
      <c r="J290" s="306"/>
      <c r="K290" s="306"/>
      <c r="L290" s="306"/>
      <c r="M290" s="306"/>
      <c r="N290" s="306"/>
      <c r="O290" s="306"/>
      <c r="P290" s="306"/>
      <c r="Q290" s="306"/>
      <c r="R290" s="306"/>
      <c r="S290" s="306"/>
      <c r="T290" s="306"/>
      <c r="U290" s="306"/>
      <c r="V290" s="306"/>
      <c r="W290" s="306"/>
      <c r="X290" s="306"/>
      <c r="Y290" s="306"/>
      <c r="Z290" s="306"/>
      <c r="AA290" s="306"/>
      <c r="AB290" s="306"/>
      <c r="AC290" s="306"/>
      <c r="AD290" s="306"/>
      <c r="AE290" s="306"/>
      <c r="AF290" s="306"/>
      <c r="AG290" s="306"/>
      <c r="AH290" s="306"/>
      <c r="AI290" s="275"/>
      <c r="AJ290" s="275"/>
      <c r="AK290" s="275"/>
      <c r="AL290" s="275"/>
      <c r="AM290" s="275"/>
      <c r="AN290" s="275"/>
    </row>
    <row r="291" spans="1:40" s="355" customFormat="1" ht="18" customHeight="1">
      <c r="B291" s="396" t="s">
        <v>783</v>
      </c>
      <c r="C291" s="356"/>
      <c r="D291" s="356"/>
      <c r="E291" s="395"/>
      <c r="F291" s="395"/>
      <c r="G291" s="395"/>
      <c r="H291" s="395"/>
      <c r="I291" s="395"/>
      <c r="J291" s="395"/>
      <c r="K291" s="395"/>
      <c r="L291" s="395"/>
      <c r="M291" s="395"/>
      <c r="N291" s="395"/>
      <c r="O291" s="395"/>
      <c r="P291" s="395"/>
      <c r="Q291" s="395"/>
      <c r="R291" s="395"/>
      <c r="S291" s="395"/>
      <c r="T291" s="395"/>
      <c r="U291" s="395"/>
      <c r="V291" s="395"/>
      <c r="W291" s="395"/>
      <c r="X291" s="395"/>
      <c r="Y291" s="395"/>
      <c r="Z291" s="395"/>
      <c r="AA291" s="395"/>
      <c r="AB291" s="395"/>
      <c r="AC291" s="395"/>
      <c r="AD291" s="395"/>
      <c r="AE291" s="395"/>
      <c r="AF291" s="395"/>
      <c r="AG291" s="395"/>
      <c r="AH291" s="395"/>
    </row>
    <row r="292" spans="1:40" s="261" customFormat="1" ht="30" customHeight="1">
      <c r="A292" s="280"/>
      <c r="B292" s="328"/>
      <c r="C292" s="645">
        <v>1</v>
      </c>
      <c r="D292" s="646"/>
      <c r="E292" s="642" t="s">
        <v>266</v>
      </c>
      <c r="F292" s="662"/>
      <c r="G292" s="662"/>
      <c r="H292" s="662"/>
      <c r="I292" s="662"/>
      <c r="J292" s="662"/>
      <c r="K292" s="662"/>
      <c r="L292" s="662"/>
      <c r="M292" s="662"/>
      <c r="N292" s="662"/>
      <c r="O292" s="662"/>
      <c r="P292" s="662"/>
      <c r="Q292" s="662"/>
      <c r="R292" s="662"/>
      <c r="S292" s="662"/>
      <c r="T292" s="662"/>
      <c r="U292" s="662"/>
      <c r="V292" s="662"/>
      <c r="W292" s="662"/>
      <c r="X292" s="662"/>
      <c r="Y292" s="662"/>
      <c r="Z292" s="662"/>
      <c r="AA292" s="662"/>
      <c r="AB292" s="662"/>
      <c r="AC292" s="662"/>
      <c r="AD292" s="662"/>
      <c r="AE292" s="662"/>
      <c r="AF292" s="662"/>
      <c r="AG292" s="662"/>
      <c r="AH292" s="663"/>
      <c r="AI292" s="616"/>
      <c r="AJ292" s="616"/>
      <c r="AK292" s="616"/>
      <c r="AL292" s="616"/>
      <c r="AM292" s="616"/>
      <c r="AN292" s="616"/>
    </row>
    <row r="293" spans="1:40" s="261" customFormat="1" ht="30" customHeight="1">
      <c r="A293" s="280"/>
      <c r="B293" s="280"/>
      <c r="C293" s="645">
        <v>2</v>
      </c>
      <c r="D293" s="646"/>
      <c r="E293" s="642" t="s">
        <v>267</v>
      </c>
      <c r="F293" s="662"/>
      <c r="G293" s="662"/>
      <c r="H293" s="662"/>
      <c r="I293" s="662"/>
      <c r="J293" s="662"/>
      <c r="K293" s="662"/>
      <c r="L293" s="662"/>
      <c r="M293" s="662"/>
      <c r="N293" s="662"/>
      <c r="O293" s="662"/>
      <c r="P293" s="662"/>
      <c r="Q293" s="662"/>
      <c r="R293" s="662"/>
      <c r="S293" s="662"/>
      <c r="T293" s="662"/>
      <c r="U293" s="662"/>
      <c r="V293" s="662"/>
      <c r="W293" s="662"/>
      <c r="X293" s="662"/>
      <c r="Y293" s="662"/>
      <c r="Z293" s="662"/>
      <c r="AA293" s="662"/>
      <c r="AB293" s="662"/>
      <c r="AC293" s="662"/>
      <c r="AD293" s="662"/>
      <c r="AE293" s="662"/>
      <c r="AF293" s="662"/>
      <c r="AG293" s="662"/>
      <c r="AH293" s="663"/>
      <c r="AI293" s="616"/>
      <c r="AJ293" s="616"/>
      <c r="AK293" s="616"/>
      <c r="AL293" s="616"/>
      <c r="AM293" s="616"/>
      <c r="AN293" s="616"/>
    </row>
    <row r="294" spans="1:40" s="261" customFormat="1" ht="30" customHeight="1">
      <c r="A294" s="280"/>
      <c r="B294" s="280"/>
      <c r="C294" s="645">
        <v>3</v>
      </c>
      <c r="D294" s="646"/>
      <c r="E294" s="642" t="s">
        <v>268</v>
      </c>
      <c r="F294" s="662"/>
      <c r="G294" s="662"/>
      <c r="H294" s="662"/>
      <c r="I294" s="662"/>
      <c r="J294" s="662"/>
      <c r="K294" s="662"/>
      <c r="L294" s="662"/>
      <c r="M294" s="662"/>
      <c r="N294" s="662"/>
      <c r="O294" s="662"/>
      <c r="P294" s="662"/>
      <c r="Q294" s="662"/>
      <c r="R294" s="662"/>
      <c r="S294" s="662"/>
      <c r="T294" s="662"/>
      <c r="U294" s="662"/>
      <c r="V294" s="662"/>
      <c r="W294" s="662"/>
      <c r="X294" s="662"/>
      <c r="Y294" s="662"/>
      <c r="Z294" s="662"/>
      <c r="AA294" s="662"/>
      <c r="AB294" s="662"/>
      <c r="AC294" s="662"/>
      <c r="AD294" s="662"/>
      <c r="AE294" s="662"/>
      <c r="AF294" s="662"/>
      <c r="AG294" s="662"/>
      <c r="AH294" s="663"/>
      <c r="AI294" s="616"/>
      <c r="AJ294" s="616"/>
      <c r="AK294" s="616"/>
      <c r="AL294" s="616"/>
      <c r="AM294" s="616"/>
      <c r="AN294" s="616"/>
    </row>
    <row r="295" spans="1:40" s="261" customFormat="1" ht="30" customHeight="1">
      <c r="A295" s="280"/>
      <c r="B295" s="280"/>
      <c r="C295" s="645">
        <v>4</v>
      </c>
      <c r="D295" s="646"/>
      <c r="E295" s="677" t="s">
        <v>269</v>
      </c>
      <c r="F295" s="677"/>
      <c r="G295" s="677"/>
      <c r="H295" s="677"/>
      <c r="I295" s="677"/>
      <c r="J295" s="677"/>
      <c r="K295" s="677"/>
      <c r="L295" s="677"/>
      <c r="M295" s="677"/>
      <c r="N295" s="677"/>
      <c r="O295" s="677"/>
      <c r="P295" s="677"/>
      <c r="Q295" s="677"/>
      <c r="R295" s="677"/>
      <c r="S295" s="677"/>
      <c r="T295" s="677"/>
      <c r="U295" s="677"/>
      <c r="V295" s="677"/>
      <c r="W295" s="677"/>
      <c r="X295" s="677"/>
      <c r="Y295" s="677"/>
      <c r="Z295" s="677"/>
      <c r="AA295" s="677"/>
      <c r="AB295" s="677"/>
      <c r="AC295" s="677"/>
      <c r="AD295" s="677"/>
      <c r="AE295" s="677"/>
      <c r="AF295" s="677"/>
      <c r="AG295" s="677"/>
      <c r="AH295" s="677"/>
      <c r="AI295" s="616"/>
      <c r="AJ295" s="616"/>
      <c r="AK295" s="616"/>
      <c r="AL295" s="616"/>
      <c r="AM295" s="616"/>
      <c r="AN295" s="616"/>
    </row>
    <row r="296" spans="1:40" s="261" customFormat="1" ht="30" customHeight="1">
      <c r="A296" s="280"/>
      <c r="B296" s="280"/>
      <c r="C296" s="645">
        <v>5</v>
      </c>
      <c r="D296" s="646"/>
      <c r="E296" s="677" t="s">
        <v>270</v>
      </c>
      <c r="F296" s="677"/>
      <c r="G296" s="677"/>
      <c r="H296" s="677"/>
      <c r="I296" s="677"/>
      <c r="J296" s="677"/>
      <c r="K296" s="677"/>
      <c r="L296" s="677"/>
      <c r="M296" s="677"/>
      <c r="N296" s="677"/>
      <c r="O296" s="677"/>
      <c r="P296" s="677"/>
      <c r="Q296" s="677"/>
      <c r="R296" s="677"/>
      <c r="S296" s="677"/>
      <c r="T296" s="677"/>
      <c r="U296" s="677"/>
      <c r="V296" s="677"/>
      <c r="W296" s="677"/>
      <c r="X296" s="677"/>
      <c r="Y296" s="677"/>
      <c r="Z296" s="677"/>
      <c r="AA296" s="677"/>
      <c r="AB296" s="677"/>
      <c r="AC296" s="677"/>
      <c r="AD296" s="677"/>
      <c r="AE296" s="677"/>
      <c r="AF296" s="677"/>
      <c r="AG296" s="677"/>
      <c r="AH296" s="677"/>
      <c r="AI296" s="616"/>
      <c r="AJ296" s="616"/>
      <c r="AK296" s="616"/>
      <c r="AL296" s="616"/>
      <c r="AM296" s="616"/>
      <c r="AN296" s="616"/>
    </row>
    <row r="297" spans="1:40" s="261" customFormat="1" ht="30" customHeight="1">
      <c r="A297" s="280"/>
      <c r="B297" s="280"/>
      <c r="C297" s="674">
        <v>6</v>
      </c>
      <c r="D297" s="674"/>
      <c r="E297" s="677" t="s">
        <v>271</v>
      </c>
      <c r="F297" s="677"/>
      <c r="G297" s="677"/>
      <c r="H297" s="677"/>
      <c r="I297" s="677"/>
      <c r="J297" s="677"/>
      <c r="K297" s="677"/>
      <c r="L297" s="677"/>
      <c r="M297" s="677"/>
      <c r="N297" s="677"/>
      <c r="O297" s="677"/>
      <c r="P297" s="677"/>
      <c r="Q297" s="677"/>
      <c r="R297" s="677"/>
      <c r="S297" s="677"/>
      <c r="T297" s="677"/>
      <c r="U297" s="677"/>
      <c r="V297" s="677"/>
      <c r="W297" s="677"/>
      <c r="X297" s="677"/>
      <c r="Y297" s="677"/>
      <c r="Z297" s="677"/>
      <c r="AA297" s="677"/>
      <c r="AB297" s="677"/>
      <c r="AC297" s="677"/>
      <c r="AD297" s="677"/>
      <c r="AE297" s="677"/>
      <c r="AF297" s="677"/>
      <c r="AG297" s="677"/>
      <c r="AH297" s="677"/>
      <c r="AI297" s="616"/>
      <c r="AJ297" s="616"/>
      <c r="AK297" s="616"/>
      <c r="AL297" s="616"/>
      <c r="AM297" s="616"/>
      <c r="AN297" s="616"/>
    </row>
    <row r="298" spans="1:40" s="261" customFormat="1" ht="30" customHeight="1">
      <c r="A298" s="280"/>
      <c r="B298" s="280"/>
      <c r="C298" s="274"/>
      <c r="D298" s="274"/>
      <c r="E298" s="669" t="s">
        <v>440</v>
      </c>
      <c r="F298" s="669"/>
      <c r="G298" s="669"/>
      <c r="H298" s="669"/>
      <c r="I298" s="669"/>
      <c r="J298" s="669"/>
      <c r="K298" s="669"/>
      <c r="L298" s="669"/>
      <c r="M298" s="669"/>
      <c r="N298" s="669"/>
      <c r="O298" s="669"/>
      <c r="P298" s="669"/>
      <c r="Q298" s="669"/>
      <c r="R298" s="669"/>
      <c r="S298" s="669"/>
      <c r="T298" s="669"/>
      <c r="U298" s="669"/>
      <c r="V298" s="669"/>
      <c r="W298" s="669"/>
      <c r="X298" s="669"/>
      <c r="Y298" s="669"/>
      <c r="Z298" s="669"/>
      <c r="AA298" s="669"/>
      <c r="AB298" s="669"/>
      <c r="AC298" s="669"/>
      <c r="AD298" s="669"/>
      <c r="AE298" s="669"/>
      <c r="AF298" s="669"/>
      <c r="AG298" s="669"/>
      <c r="AH298" s="669"/>
      <c r="AI298" s="669"/>
      <c r="AJ298" s="669"/>
      <c r="AK298" s="669"/>
      <c r="AL298" s="669"/>
      <c r="AM298" s="669"/>
      <c r="AN298" s="669"/>
    </row>
    <row r="299" spans="1:40" s="261" customFormat="1" ht="17.25" customHeight="1">
      <c r="A299" s="280"/>
      <c r="B299" s="280"/>
      <c r="C299" s="385"/>
      <c r="D299" s="385"/>
      <c r="E299" s="386"/>
      <c r="F299" s="299"/>
      <c r="G299" s="299"/>
      <c r="H299" s="299"/>
      <c r="I299" s="299"/>
      <c r="J299" s="299"/>
      <c r="K299" s="299"/>
      <c r="L299" s="299"/>
      <c r="M299" s="299"/>
      <c r="N299" s="299"/>
      <c r="O299" s="299"/>
      <c r="P299" s="299"/>
      <c r="Q299" s="299"/>
      <c r="R299" s="299"/>
      <c r="S299" s="299"/>
      <c r="T299" s="299"/>
      <c r="U299" s="299"/>
      <c r="V299" s="299"/>
      <c r="W299" s="299"/>
      <c r="X299" s="299"/>
      <c r="Y299" s="299"/>
      <c r="Z299" s="299"/>
      <c r="AA299" s="299"/>
      <c r="AB299" s="299"/>
      <c r="AC299" s="299"/>
      <c r="AD299" s="299"/>
      <c r="AE299" s="299"/>
      <c r="AF299" s="299"/>
      <c r="AG299" s="299"/>
      <c r="AH299" s="299"/>
      <c r="AI299" s="266"/>
      <c r="AJ299" s="266"/>
      <c r="AK299" s="266"/>
      <c r="AL299" s="266"/>
      <c r="AM299" s="266"/>
      <c r="AN299" s="266"/>
    </row>
    <row r="300" spans="1:40" s="355" customFormat="1" ht="18" customHeight="1">
      <c r="B300" s="396" t="s">
        <v>784</v>
      </c>
      <c r="C300" s="356"/>
      <c r="D300" s="356"/>
      <c r="E300" s="395"/>
      <c r="F300" s="395"/>
      <c r="G300" s="395"/>
      <c r="H300" s="395"/>
      <c r="I300" s="395"/>
      <c r="J300" s="395"/>
      <c r="K300" s="395"/>
      <c r="L300" s="395"/>
      <c r="M300" s="395"/>
      <c r="N300" s="395"/>
      <c r="O300" s="395"/>
      <c r="P300" s="395"/>
      <c r="Q300" s="395"/>
      <c r="R300" s="395"/>
      <c r="S300" s="395"/>
      <c r="T300" s="395"/>
      <c r="U300" s="395"/>
      <c r="V300" s="395"/>
      <c r="W300" s="395"/>
      <c r="X300" s="395"/>
      <c r="Y300" s="395"/>
      <c r="Z300" s="395"/>
      <c r="AA300" s="395"/>
      <c r="AB300" s="395"/>
      <c r="AC300" s="395"/>
      <c r="AD300" s="395"/>
      <c r="AE300" s="395"/>
      <c r="AF300" s="395"/>
      <c r="AG300" s="395"/>
      <c r="AH300" s="395"/>
    </row>
    <row r="301" spans="1:40" s="261" customFormat="1" ht="46.5" customHeight="1">
      <c r="A301" s="280"/>
      <c r="B301" s="280"/>
      <c r="C301" s="645">
        <v>1</v>
      </c>
      <c r="D301" s="646"/>
      <c r="E301" s="700" t="s">
        <v>392</v>
      </c>
      <c r="F301" s="701"/>
      <c r="G301" s="701"/>
      <c r="H301" s="701"/>
      <c r="I301" s="701"/>
      <c r="J301" s="701"/>
      <c r="K301" s="701"/>
      <c r="L301" s="701"/>
      <c r="M301" s="701"/>
      <c r="N301" s="701"/>
      <c r="O301" s="701"/>
      <c r="P301" s="701"/>
      <c r="Q301" s="701"/>
      <c r="R301" s="701"/>
      <c r="S301" s="701"/>
      <c r="T301" s="701"/>
      <c r="U301" s="701"/>
      <c r="V301" s="701"/>
      <c r="W301" s="701"/>
      <c r="X301" s="701"/>
      <c r="Y301" s="701"/>
      <c r="Z301" s="701"/>
      <c r="AA301" s="701"/>
      <c r="AB301" s="701"/>
      <c r="AC301" s="701"/>
      <c r="AD301" s="701"/>
      <c r="AE301" s="701"/>
      <c r="AF301" s="701"/>
      <c r="AG301" s="701"/>
      <c r="AH301" s="702"/>
      <c r="AI301" s="616"/>
      <c r="AJ301" s="616"/>
      <c r="AK301" s="616"/>
      <c r="AL301" s="616"/>
      <c r="AM301" s="616"/>
      <c r="AN301" s="616"/>
    </row>
    <row r="302" spans="1:40" s="261" customFormat="1" ht="46.5" customHeight="1">
      <c r="A302" s="280"/>
      <c r="B302" s="280"/>
      <c r="C302" s="645">
        <v>2</v>
      </c>
      <c r="D302" s="646"/>
      <c r="E302" s="642" t="s">
        <v>393</v>
      </c>
      <c r="F302" s="662"/>
      <c r="G302" s="662"/>
      <c r="H302" s="662"/>
      <c r="I302" s="662"/>
      <c r="J302" s="662"/>
      <c r="K302" s="662"/>
      <c r="L302" s="662"/>
      <c r="M302" s="662"/>
      <c r="N302" s="662"/>
      <c r="O302" s="662"/>
      <c r="P302" s="662"/>
      <c r="Q302" s="662"/>
      <c r="R302" s="662"/>
      <c r="S302" s="662"/>
      <c r="T302" s="662"/>
      <c r="U302" s="662"/>
      <c r="V302" s="662"/>
      <c r="W302" s="662"/>
      <c r="X302" s="662"/>
      <c r="Y302" s="662"/>
      <c r="Z302" s="662"/>
      <c r="AA302" s="662"/>
      <c r="AB302" s="662"/>
      <c r="AC302" s="662"/>
      <c r="AD302" s="662"/>
      <c r="AE302" s="662"/>
      <c r="AF302" s="662"/>
      <c r="AG302" s="662"/>
      <c r="AH302" s="663"/>
      <c r="AI302" s="616"/>
      <c r="AJ302" s="616"/>
      <c r="AK302" s="616"/>
      <c r="AL302" s="616"/>
      <c r="AM302" s="616"/>
      <c r="AN302" s="616"/>
    </row>
    <row r="303" spans="1:40" s="261" customFormat="1" ht="46.5" customHeight="1">
      <c r="A303" s="280"/>
      <c r="B303" s="280"/>
      <c r="C303" s="645">
        <v>3</v>
      </c>
      <c r="D303" s="646"/>
      <c r="E303" s="642" t="s">
        <v>394</v>
      </c>
      <c r="F303" s="662"/>
      <c r="G303" s="662"/>
      <c r="H303" s="662"/>
      <c r="I303" s="662"/>
      <c r="J303" s="662"/>
      <c r="K303" s="662"/>
      <c r="L303" s="662"/>
      <c r="M303" s="662"/>
      <c r="N303" s="662"/>
      <c r="O303" s="662"/>
      <c r="P303" s="662"/>
      <c r="Q303" s="662"/>
      <c r="R303" s="662"/>
      <c r="S303" s="662"/>
      <c r="T303" s="662"/>
      <c r="U303" s="662"/>
      <c r="V303" s="662"/>
      <c r="W303" s="662"/>
      <c r="X303" s="662"/>
      <c r="Y303" s="662"/>
      <c r="Z303" s="662"/>
      <c r="AA303" s="662"/>
      <c r="AB303" s="662"/>
      <c r="AC303" s="662"/>
      <c r="AD303" s="662"/>
      <c r="AE303" s="662"/>
      <c r="AF303" s="662"/>
      <c r="AG303" s="662"/>
      <c r="AH303" s="663"/>
      <c r="AI303" s="616"/>
      <c r="AJ303" s="616"/>
      <c r="AK303" s="616"/>
      <c r="AL303" s="616"/>
      <c r="AM303" s="616"/>
      <c r="AN303" s="616"/>
    </row>
    <row r="304" spans="1:40" ht="46.5" customHeight="1">
      <c r="C304" s="674">
        <v>4</v>
      </c>
      <c r="D304" s="674"/>
      <c r="E304" s="677" t="s">
        <v>395</v>
      </c>
      <c r="F304" s="677"/>
      <c r="G304" s="677"/>
      <c r="H304" s="677"/>
      <c r="I304" s="677"/>
      <c r="J304" s="677"/>
      <c r="K304" s="677"/>
      <c r="L304" s="677"/>
      <c r="M304" s="677"/>
      <c r="N304" s="677"/>
      <c r="O304" s="677"/>
      <c r="P304" s="677"/>
      <c r="Q304" s="677"/>
      <c r="R304" s="677"/>
      <c r="S304" s="677"/>
      <c r="T304" s="677"/>
      <c r="U304" s="677"/>
      <c r="V304" s="677"/>
      <c r="W304" s="677"/>
      <c r="X304" s="677"/>
      <c r="Y304" s="677"/>
      <c r="Z304" s="677"/>
      <c r="AA304" s="677"/>
      <c r="AB304" s="677"/>
      <c r="AC304" s="677"/>
      <c r="AD304" s="677"/>
      <c r="AE304" s="677"/>
      <c r="AF304" s="677"/>
      <c r="AG304" s="677"/>
      <c r="AH304" s="677"/>
      <c r="AI304" s="616"/>
      <c r="AJ304" s="616"/>
      <c r="AK304" s="616"/>
      <c r="AL304" s="616"/>
      <c r="AM304" s="616"/>
      <c r="AN304" s="616"/>
    </row>
    <row r="305" spans="1:40" ht="30" customHeight="1">
      <c r="C305" s="274"/>
      <c r="D305" s="274"/>
      <c r="E305" s="310"/>
      <c r="F305" s="310"/>
      <c r="G305" s="310"/>
      <c r="H305" s="310"/>
      <c r="I305" s="310"/>
      <c r="J305" s="310"/>
      <c r="K305" s="310"/>
      <c r="L305" s="310"/>
      <c r="M305" s="310"/>
      <c r="N305" s="310"/>
      <c r="O305" s="310"/>
      <c r="P305" s="310"/>
      <c r="Q305" s="310"/>
      <c r="R305" s="310"/>
      <c r="S305" s="310"/>
      <c r="T305" s="310"/>
      <c r="U305" s="310"/>
      <c r="V305" s="310"/>
      <c r="W305" s="310"/>
      <c r="X305" s="310"/>
      <c r="Y305" s="310"/>
      <c r="Z305" s="310"/>
      <c r="AA305" s="310"/>
      <c r="AB305" s="310"/>
      <c r="AC305" s="310"/>
      <c r="AD305" s="310"/>
      <c r="AE305" s="310"/>
      <c r="AF305" s="310"/>
      <c r="AG305" s="310"/>
      <c r="AH305" s="310"/>
      <c r="AI305" s="275"/>
      <c r="AJ305" s="275"/>
      <c r="AK305" s="275"/>
      <c r="AL305" s="275"/>
      <c r="AM305" s="275"/>
      <c r="AN305" s="275"/>
    </row>
    <row r="306" spans="1:40" s="355" customFormat="1" ht="17.25" customHeight="1">
      <c r="B306" s="396" t="s">
        <v>785</v>
      </c>
      <c r="C306" s="356"/>
      <c r="D306" s="356"/>
      <c r="E306" s="395"/>
      <c r="F306" s="395"/>
      <c r="G306" s="395"/>
      <c r="H306" s="395"/>
      <c r="I306" s="395"/>
      <c r="J306" s="395"/>
      <c r="K306" s="395"/>
      <c r="L306" s="395"/>
      <c r="M306" s="395"/>
      <c r="N306" s="395"/>
      <c r="O306" s="395"/>
      <c r="P306" s="395"/>
      <c r="Q306" s="395"/>
      <c r="R306" s="395"/>
      <c r="S306" s="395"/>
      <c r="T306" s="395"/>
      <c r="U306" s="395"/>
      <c r="V306" s="395"/>
      <c r="W306" s="395"/>
      <c r="X306" s="395"/>
      <c r="Y306" s="395"/>
      <c r="Z306" s="395"/>
      <c r="AA306" s="395"/>
      <c r="AB306" s="395"/>
      <c r="AC306" s="395"/>
      <c r="AD306" s="395"/>
      <c r="AE306" s="395"/>
      <c r="AF306" s="395"/>
      <c r="AG306" s="395"/>
      <c r="AH306" s="395"/>
      <c r="AI306" s="356"/>
      <c r="AJ306" s="356"/>
      <c r="AK306" s="356"/>
      <c r="AL306" s="356"/>
      <c r="AM306" s="356"/>
      <c r="AN306" s="356"/>
    </row>
    <row r="307" spans="1:40" ht="44.55" customHeight="1">
      <c r="C307" s="680">
        <v>1</v>
      </c>
      <c r="D307" s="681"/>
      <c r="E307" s="700" t="s">
        <v>258</v>
      </c>
      <c r="F307" s="701"/>
      <c r="G307" s="701"/>
      <c r="H307" s="701"/>
      <c r="I307" s="701"/>
      <c r="J307" s="701"/>
      <c r="K307" s="701"/>
      <c r="L307" s="701"/>
      <c r="M307" s="701"/>
      <c r="N307" s="701"/>
      <c r="O307" s="701"/>
      <c r="P307" s="701"/>
      <c r="Q307" s="701"/>
      <c r="R307" s="701"/>
      <c r="S307" s="701"/>
      <c r="T307" s="701"/>
      <c r="U307" s="701"/>
      <c r="V307" s="701"/>
      <c r="W307" s="701"/>
      <c r="X307" s="701"/>
      <c r="Y307" s="701"/>
      <c r="Z307" s="701"/>
      <c r="AA307" s="701"/>
      <c r="AB307" s="701"/>
      <c r="AC307" s="701"/>
      <c r="AD307" s="701"/>
      <c r="AE307" s="701"/>
      <c r="AF307" s="701"/>
      <c r="AG307" s="701"/>
      <c r="AH307" s="702"/>
      <c r="AI307" s="498"/>
      <c r="AJ307" s="498"/>
      <c r="AK307" s="498"/>
      <c r="AL307" s="498"/>
      <c r="AM307" s="498"/>
      <c r="AN307" s="498"/>
    </row>
    <row r="308" spans="1:40" s="261" customFormat="1" ht="30" customHeight="1">
      <c r="A308" s="280"/>
      <c r="B308" s="280"/>
      <c r="C308" s="274"/>
      <c r="D308" s="274"/>
      <c r="E308" s="306"/>
      <c r="F308" s="306"/>
      <c r="G308" s="306"/>
      <c r="H308" s="306"/>
      <c r="I308" s="306"/>
      <c r="J308" s="306"/>
      <c r="K308" s="306"/>
      <c r="L308" s="306"/>
      <c r="M308" s="306"/>
      <c r="N308" s="306"/>
      <c r="O308" s="306"/>
      <c r="P308" s="306"/>
      <c r="Q308" s="306"/>
      <c r="R308" s="306"/>
      <c r="S308" s="306"/>
      <c r="T308" s="306"/>
      <c r="U308" s="306"/>
      <c r="V308" s="306"/>
      <c r="W308" s="306"/>
      <c r="X308" s="306"/>
      <c r="Y308" s="306"/>
      <c r="Z308" s="306"/>
      <c r="AA308" s="306"/>
      <c r="AB308" s="306"/>
      <c r="AC308" s="306"/>
      <c r="AD308" s="306"/>
      <c r="AE308" s="306"/>
      <c r="AF308" s="306"/>
      <c r="AG308" s="306"/>
      <c r="AH308" s="306"/>
      <c r="AI308" s="274"/>
      <c r="AJ308" s="274"/>
      <c r="AK308" s="274"/>
      <c r="AL308" s="274"/>
      <c r="AM308" s="274"/>
      <c r="AN308" s="274"/>
    </row>
    <row r="309" spans="1:40" s="355" customFormat="1" ht="18" customHeight="1">
      <c r="B309" s="396" t="s">
        <v>786</v>
      </c>
      <c r="C309" s="356"/>
      <c r="D309" s="356"/>
      <c r="E309" s="395"/>
      <c r="F309" s="395"/>
      <c r="G309" s="395"/>
      <c r="H309" s="395"/>
      <c r="I309" s="395"/>
      <c r="J309" s="395"/>
      <c r="K309" s="395"/>
      <c r="L309" s="395"/>
      <c r="M309" s="395"/>
      <c r="N309" s="395"/>
      <c r="O309" s="395"/>
      <c r="P309" s="395"/>
      <c r="Q309" s="395"/>
      <c r="R309" s="395"/>
      <c r="S309" s="395"/>
      <c r="T309" s="395"/>
      <c r="U309" s="395"/>
      <c r="V309" s="395"/>
      <c r="W309" s="395"/>
      <c r="X309" s="395"/>
      <c r="Y309" s="395"/>
      <c r="Z309" s="395"/>
      <c r="AA309" s="395"/>
      <c r="AB309" s="395"/>
      <c r="AC309" s="395"/>
      <c r="AD309" s="395"/>
      <c r="AE309" s="395"/>
      <c r="AF309" s="395"/>
      <c r="AG309" s="395"/>
      <c r="AH309" s="395"/>
    </row>
    <row r="310" spans="1:40" s="261" customFormat="1" ht="18" customHeight="1">
      <c r="A310" s="280"/>
      <c r="B310" s="328"/>
      <c r="C310" s="645">
        <v>1</v>
      </c>
      <c r="D310" s="646"/>
      <c r="E310" s="642" t="s">
        <v>259</v>
      </c>
      <c r="F310" s="643"/>
      <c r="G310" s="643"/>
      <c r="H310" s="643"/>
      <c r="I310" s="643"/>
      <c r="J310" s="643"/>
      <c r="K310" s="643"/>
      <c r="L310" s="643"/>
      <c r="M310" s="643"/>
      <c r="N310" s="643"/>
      <c r="O310" s="643"/>
      <c r="P310" s="643"/>
      <c r="Q310" s="643"/>
      <c r="R310" s="643"/>
      <c r="S310" s="643"/>
      <c r="T310" s="643"/>
      <c r="U310" s="643"/>
      <c r="V310" s="643"/>
      <c r="W310" s="643"/>
      <c r="X310" s="643"/>
      <c r="Y310" s="643"/>
      <c r="Z310" s="643"/>
      <c r="AA310" s="643"/>
      <c r="AB310" s="643"/>
      <c r="AC310" s="643"/>
      <c r="AD310" s="643"/>
      <c r="AE310" s="643"/>
      <c r="AF310" s="643"/>
      <c r="AG310" s="643"/>
      <c r="AH310" s="644"/>
      <c r="AI310" s="498"/>
      <c r="AJ310" s="498"/>
      <c r="AK310" s="498"/>
      <c r="AL310" s="498"/>
      <c r="AM310" s="498"/>
      <c r="AN310" s="498"/>
    </row>
    <row r="311" spans="1:40" s="309" customFormat="1" ht="30" customHeight="1">
      <c r="A311" s="280"/>
      <c r="B311" s="280"/>
      <c r="C311" s="645">
        <v>2</v>
      </c>
      <c r="D311" s="646"/>
      <c r="E311" s="642" t="s">
        <v>260</v>
      </c>
      <c r="F311" s="643"/>
      <c r="G311" s="643"/>
      <c r="H311" s="643"/>
      <c r="I311" s="643"/>
      <c r="J311" s="643"/>
      <c r="K311" s="643"/>
      <c r="L311" s="643"/>
      <c r="M311" s="643"/>
      <c r="N311" s="643"/>
      <c r="O311" s="643"/>
      <c r="P311" s="643"/>
      <c r="Q311" s="643"/>
      <c r="R311" s="643"/>
      <c r="S311" s="643"/>
      <c r="T311" s="643"/>
      <c r="U311" s="643"/>
      <c r="V311" s="643"/>
      <c r="W311" s="643"/>
      <c r="X311" s="643"/>
      <c r="Y311" s="643"/>
      <c r="Z311" s="643"/>
      <c r="AA311" s="643"/>
      <c r="AB311" s="643"/>
      <c r="AC311" s="643"/>
      <c r="AD311" s="643"/>
      <c r="AE311" s="643"/>
      <c r="AF311" s="643"/>
      <c r="AG311" s="643"/>
      <c r="AH311" s="644"/>
      <c r="AI311" s="498"/>
      <c r="AJ311" s="498"/>
      <c r="AK311" s="498"/>
      <c r="AL311" s="498"/>
      <c r="AM311" s="498"/>
      <c r="AN311" s="498"/>
    </row>
    <row r="312" spans="1:40" s="261" customFormat="1" ht="10.050000000000001" customHeight="1">
      <c r="A312" s="280"/>
      <c r="B312" s="280"/>
      <c r="C312" s="645">
        <v>3</v>
      </c>
      <c r="D312" s="646"/>
      <c r="E312" s="649" t="s">
        <v>761</v>
      </c>
      <c r="F312" s="650"/>
      <c r="G312" s="650"/>
      <c r="H312" s="650"/>
      <c r="I312" s="650"/>
      <c r="J312" s="650"/>
      <c r="K312" s="650"/>
      <c r="L312" s="650"/>
      <c r="M312" s="650"/>
      <c r="N312" s="650"/>
      <c r="O312" s="650"/>
      <c r="P312" s="650"/>
      <c r="Q312" s="650"/>
      <c r="R312" s="650"/>
      <c r="S312" s="650"/>
      <c r="T312" s="650"/>
      <c r="U312" s="650"/>
      <c r="V312" s="650"/>
      <c r="W312" s="650"/>
      <c r="X312" s="650"/>
      <c r="Y312" s="650"/>
      <c r="Z312" s="650"/>
      <c r="AA312" s="650"/>
      <c r="AB312" s="650"/>
      <c r="AC312" s="650"/>
      <c r="AD312" s="650"/>
      <c r="AE312" s="650"/>
      <c r="AF312" s="650"/>
      <c r="AG312" s="650"/>
      <c r="AH312" s="650"/>
      <c r="AI312" s="650"/>
      <c r="AJ312" s="650"/>
      <c r="AK312" s="650"/>
      <c r="AL312" s="650"/>
      <c r="AM312" s="650"/>
      <c r="AN312" s="651"/>
    </row>
    <row r="313" spans="1:40" s="261" customFormat="1" ht="18" customHeight="1">
      <c r="A313" s="280"/>
      <c r="B313" s="328"/>
      <c r="C313" s="647"/>
      <c r="D313" s="648"/>
      <c r="E313" s="320"/>
      <c r="F313" s="594"/>
      <c r="G313" s="594"/>
      <c r="H313" s="594"/>
      <c r="I313" s="594"/>
      <c r="J313" s="310" t="s">
        <v>23</v>
      </c>
      <c r="K313" s="594"/>
      <c r="L313" s="594"/>
      <c r="M313" s="310" t="s">
        <v>24</v>
      </c>
      <c r="N313" s="594"/>
      <c r="O313" s="594"/>
      <c r="P313" s="310" t="s">
        <v>25</v>
      </c>
      <c r="Q313" s="310" t="s">
        <v>261</v>
      </c>
      <c r="R313" s="594" t="s">
        <v>74</v>
      </c>
      <c r="S313" s="594"/>
      <c r="T313" s="594"/>
      <c r="U313" s="594"/>
      <c r="V313" s="594"/>
      <c r="W313" s="594"/>
      <c r="X313" s="594"/>
      <c r="Y313" s="594"/>
      <c r="Z313" s="310"/>
      <c r="AA313" s="310"/>
      <c r="AB313" s="310"/>
      <c r="AC313" s="310"/>
      <c r="AD313" s="310"/>
      <c r="AE313" s="310"/>
      <c r="AF313" s="310"/>
      <c r="AG313" s="310"/>
      <c r="AH313" s="310"/>
      <c r="AI313" s="275"/>
      <c r="AJ313" s="275"/>
      <c r="AK313" s="275"/>
      <c r="AL313" s="275"/>
      <c r="AM313" s="275"/>
      <c r="AN313" s="273"/>
    </row>
    <row r="314" spans="1:40" s="261" customFormat="1" ht="30" customHeight="1">
      <c r="A314" s="280"/>
      <c r="B314" s="316"/>
      <c r="C314" s="647"/>
      <c r="D314" s="648"/>
      <c r="E314" s="320"/>
      <c r="F314" s="594"/>
      <c r="G314" s="594"/>
      <c r="H314" s="594"/>
      <c r="I314" s="594"/>
      <c r="J314" s="310" t="s">
        <v>23</v>
      </c>
      <c r="K314" s="594"/>
      <c r="L314" s="594"/>
      <c r="M314" s="310" t="s">
        <v>24</v>
      </c>
      <c r="N314" s="594"/>
      <c r="O314" s="594"/>
      <c r="P314" s="310" t="s">
        <v>25</v>
      </c>
      <c r="Q314" s="310"/>
      <c r="R314" s="594" t="s">
        <v>74</v>
      </c>
      <c r="S314" s="594"/>
      <c r="T314" s="594"/>
      <c r="U314" s="594"/>
      <c r="V314" s="594"/>
      <c r="W314" s="594"/>
      <c r="X314" s="594"/>
      <c r="Y314" s="594"/>
      <c r="Z314" s="310"/>
      <c r="AA314" s="310"/>
      <c r="AB314" s="310"/>
      <c r="AC314" s="310"/>
      <c r="AD314" s="310"/>
      <c r="AE314" s="310"/>
      <c r="AF314" s="310"/>
      <c r="AG314" s="310"/>
      <c r="AH314" s="310"/>
      <c r="AI314" s="275"/>
      <c r="AJ314" s="275"/>
      <c r="AK314" s="275"/>
      <c r="AL314" s="275"/>
      <c r="AM314" s="275"/>
      <c r="AN314" s="273"/>
    </row>
    <row r="315" spans="1:40" s="261" customFormat="1" ht="30" customHeight="1">
      <c r="A315" s="280"/>
      <c r="B315" s="316"/>
      <c r="C315" s="647"/>
      <c r="D315" s="648"/>
      <c r="E315" s="320"/>
      <c r="F315" s="594"/>
      <c r="G315" s="594"/>
      <c r="H315" s="594"/>
      <c r="I315" s="594"/>
      <c r="J315" s="310" t="s">
        <v>23</v>
      </c>
      <c r="K315" s="594"/>
      <c r="L315" s="594"/>
      <c r="M315" s="310" t="s">
        <v>24</v>
      </c>
      <c r="N315" s="594"/>
      <c r="O315" s="594"/>
      <c r="P315" s="310" t="s">
        <v>25</v>
      </c>
      <c r="Q315" s="310"/>
      <c r="R315" s="594" t="s">
        <v>74</v>
      </c>
      <c r="S315" s="594"/>
      <c r="T315" s="594"/>
      <c r="U315" s="594"/>
      <c r="V315" s="594"/>
      <c r="W315" s="594"/>
      <c r="X315" s="594"/>
      <c r="Y315" s="594"/>
      <c r="Z315" s="310"/>
      <c r="AA315" s="310"/>
      <c r="AB315" s="310"/>
      <c r="AC315" s="310"/>
      <c r="AD315" s="310"/>
      <c r="AE315" s="310"/>
      <c r="AF315" s="310"/>
      <c r="AG315" s="310"/>
      <c r="AH315" s="310"/>
      <c r="AI315" s="275"/>
      <c r="AJ315" s="275"/>
      <c r="AK315" s="275"/>
      <c r="AL315" s="275"/>
      <c r="AM315" s="275"/>
      <c r="AN315" s="273"/>
    </row>
    <row r="316" spans="1:40" s="261" customFormat="1" ht="30" customHeight="1">
      <c r="A316" s="280"/>
      <c r="B316" s="316"/>
      <c r="C316" s="647"/>
      <c r="D316" s="648"/>
      <c r="E316" s="320"/>
      <c r="F316" s="594"/>
      <c r="G316" s="594"/>
      <c r="H316" s="594"/>
      <c r="I316" s="594"/>
      <c r="J316" s="310" t="s">
        <v>23</v>
      </c>
      <c r="K316" s="594"/>
      <c r="L316" s="594"/>
      <c r="M316" s="310" t="s">
        <v>24</v>
      </c>
      <c r="N316" s="594"/>
      <c r="O316" s="594"/>
      <c r="P316" s="310" t="s">
        <v>25</v>
      </c>
      <c r="Q316" s="310"/>
      <c r="R316" s="594" t="s">
        <v>74</v>
      </c>
      <c r="S316" s="594"/>
      <c r="T316" s="594"/>
      <c r="U316" s="594"/>
      <c r="V316" s="594"/>
      <c r="W316" s="594"/>
      <c r="X316" s="594"/>
      <c r="Y316" s="594"/>
      <c r="Z316" s="310"/>
      <c r="AA316" s="310"/>
      <c r="AB316" s="310"/>
      <c r="AC316" s="310"/>
      <c r="AD316" s="310"/>
      <c r="AE316" s="310"/>
      <c r="AF316" s="310"/>
      <c r="AG316" s="310"/>
      <c r="AH316" s="310"/>
      <c r="AI316" s="275"/>
      <c r="AJ316" s="275"/>
      <c r="AK316" s="275"/>
      <c r="AL316" s="275"/>
      <c r="AM316" s="275"/>
      <c r="AN316" s="273"/>
    </row>
    <row r="317" spans="1:40" s="261" customFormat="1" ht="10.050000000000001" customHeight="1">
      <c r="A317" s="280"/>
      <c r="B317" s="316"/>
      <c r="C317" s="647"/>
      <c r="D317" s="648"/>
      <c r="E317" s="320"/>
      <c r="F317" s="594"/>
      <c r="G317" s="594"/>
      <c r="H317" s="594"/>
      <c r="I317" s="594"/>
      <c r="J317" s="310" t="s">
        <v>23</v>
      </c>
      <c r="K317" s="594"/>
      <c r="L317" s="594"/>
      <c r="M317" s="310" t="s">
        <v>24</v>
      </c>
      <c r="N317" s="594"/>
      <c r="O317" s="594"/>
      <c r="P317" s="310" t="s">
        <v>25</v>
      </c>
      <c r="Q317" s="310"/>
      <c r="R317" s="594" t="s">
        <v>74</v>
      </c>
      <c r="S317" s="594"/>
      <c r="T317" s="594"/>
      <c r="U317" s="594"/>
      <c r="V317" s="594"/>
      <c r="W317" s="594"/>
      <c r="X317" s="594"/>
      <c r="Y317" s="594"/>
      <c r="Z317" s="310"/>
      <c r="AA317" s="310"/>
      <c r="AB317" s="310"/>
      <c r="AC317" s="310"/>
      <c r="AD317" s="310"/>
      <c r="AE317" s="310"/>
      <c r="AF317" s="310"/>
      <c r="AG317" s="310"/>
      <c r="AH317" s="310"/>
      <c r="AI317" s="275"/>
      <c r="AJ317" s="275"/>
      <c r="AK317" s="275"/>
      <c r="AL317" s="275"/>
      <c r="AM317" s="275"/>
      <c r="AN317" s="273"/>
    </row>
    <row r="318" spans="1:40" s="261" customFormat="1" ht="18" customHeight="1">
      <c r="A318" s="280"/>
      <c r="B318" s="328"/>
      <c r="C318" s="633"/>
      <c r="D318" s="635"/>
      <c r="E318" s="321"/>
      <c r="F318" s="634"/>
      <c r="G318" s="634"/>
      <c r="H318" s="634"/>
      <c r="I318" s="634"/>
      <c r="J318" s="322" t="s">
        <v>23</v>
      </c>
      <c r="K318" s="634"/>
      <c r="L318" s="634"/>
      <c r="M318" s="322" t="s">
        <v>24</v>
      </c>
      <c r="N318" s="634"/>
      <c r="O318" s="634"/>
      <c r="P318" s="322" t="s">
        <v>25</v>
      </c>
      <c r="Q318" s="322"/>
      <c r="R318" s="634" t="s">
        <v>74</v>
      </c>
      <c r="S318" s="634"/>
      <c r="T318" s="634"/>
      <c r="U318" s="634"/>
      <c r="V318" s="634"/>
      <c r="W318" s="634"/>
      <c r="X318" s="634"/>
      <c r="Y318" s="634"/>
      <c r="Z318" s="322"/>
      <c r="AA318" s="322"/>
      <c r="AB318" s="322"/>
      <c r="AC318" s="322"/>
      <c r="AD318" s="322"/>
      <c r="AE318" s="322"/>
      <c r="AF318" s="322"/>
      <c r="AG318" s="322"/>
      <c r="AH318" s="322"/>
      <c r="AI318" s="323"/>
      <c r="AJ318" s="323"/>
      <c r="AK318" s="323"/>
      <c r="AL318" s="323"/>
      <c r="AM318" s="323"/>
      <c r="AN318" s="324"/>
    </row>
    <row r="319" spans="1:40" s="261" customFormat="1" ht="30" customHeight="1">
      <c r="A319" s="280"/>
      <c r="B319" s="280"/>
      <c r="C319" s="645">
        <v>4</v>
      </c>
      <c r="D319" s="646"/>
      <c r="E319" s="642" t="s">
        <v>262</v>
      </c>
      <c r="F319" s="643"/>
      <c r="G319" s="643"/>
      <c r="H319" s="643"/>
      <c r="I319" s="643"/>
      <c r="J319" s="643"/>
      <c r="K319" s="643"/>
      <c r="L319" s="643"/>
      <c r="M319" s="643"/>
      <c r="N319" s="643"/>
      <c r="O319" s="643"/>
      <c r="P319" s="643"/>
      <c r="Q319" s="643"/>
      <c r="R319" s="643"/>
      <c r="S319" s="643"/>
      <c r="T319" s="643"/>
      <c r="U319" s="643"/>
      <c r="V319" s="643"/>
      <c r="W319" s="643"/>
      <c r="X319" s="643"/>
      <c r="Y319" s="643"/>
      <c r="Z319" s="643"/>
      <c r="AA319" s="643"/>
      <c r="AB319" s="643"/>
      <c r="AC319" s="643"/>
      <c r="AD319" s="643"/>
      <c r="AE319" s="643"/>
      <c r="AF319" s="643"/>
      <c r="AG319" s="643"/>
      <c r="AH319" s="644"/>
      <c r="AI319" s="498"/>
      <c r="AJ319" s="498"/>
      <c r="AK319" s="498"/>
      <c r="AL319" s="498"/>
      <c r="AM319" s="498"/>
      <c r="AN319" s="498"/>
    </row>
    <row r="320" spans="1:40" s="261" customFormat="1" ht="30" customHeight="1">
      <c r="A320" s="280"/>
      <c r="B320" s="280"/>
      <c r="C320" s="645">
        <v>5</v>
      </c>
      <c r="D320" s="646"/>
      <c r="E320" s="642" t="s">
        <v>263</v>
      </c>
      <c r="F320" s="643"/>
      <c r="G320" s="643"/>
      <c r="H320" s="643"/>
      <c r="I320" s="643"/>
      <c r="J320" s="643"/>
      <c r="K320" s="643"/>
      <c r="L320" s="643"/>
      <c r="M320" s="643"/>
      <c r="N320" s="643"/>
      <c r="O320" s="643"/>
      <c r="P320" s="643"/>
      <c r="Q320" s="643"/>
      <c r="R320" s="643"/>
      <c r="S320" s="643"/>
      <c r="T320" s="643"/>
      <c r="U320" s="643"/>
      <c r="V320" s="643"/>
      <c r="W320" s="643"/>
      <c r="X320" s="643"/>
      <c r="Y320" s="643"/>
      <c r="Z320" s="643"/>
      <c r="AA320" s="643"/>
      <c r="AB320" s="643"/>
      <c r="AC320" s="643"/>
      <c r="AD320" s="643"/>
      <c r="AE320" s="643"/>
      <c r="AF320" s="643"/>
      <c r="AG320" s="643"/>
      <c r="AH320" s="644"/>
      <c r="AI320" s="498"/>
      <c r="AJ320" s="498"/>
      <c r="AK320" s="498"/>
      <c r="AL320" s="498"/>
      <c r="AM320" s="498"/>
      <c r="AN320" s="498"/>
    </row>
    <row r="321" spans="1:40" s="261" customFormat="1" ht="30" customHeight="1">
      <c r="A321" s="280"/>
      <c r="B321" s="280"/>
      <c r="C321" s="645">
        <v>6</v>
      </c>
      <c r="D321" s="646"/>
      <c r="E321" s="642" t="s">
        <v>264</v>
      </c>
      <c r="F321" s="643"/>
      <c r="G321" s="643"/>
      <c r="H321" s="643"/>
      <c r="I321" s="643"/>
      <c r="J321" s="643"/>
      <c r="K321" s="643"/>
      <c r="L321" s="643"/>
      <c r="M321" s="643"/>
      <c r="N321" s="643"/>
      <c r="O321" s="643"/>
      <c r="P321" s="643"/>
      <c r="Q321" s="643"/>
      <c r="R321" s="643"/>
      <c r="S321" s="643"/>
      <c r="T321" s="643"/>
      <c r="U321" s="643"/>
      <c r="V321" s="643"/>
      <c r="W321" s="643"/>
      <c r="X321" s="643"/>
      <c r="Y321" s="643"/>
      <c r="Z321" s="643"/>
      <c r="AA321" s="643"/>
      <c r="AB321" s="643"/>
      <c r="AC321" s="643"/>
      <c r="AD321" s="643"/>
      <c r="AE321" s="643"/>
      <c r="AF321" s="643"/>
      <c r="AG321" s="643"/>
      <c r="AH321" s="643"/>
      <c r="AI321" s="643"/>
      <c r="AJ321" s="643"/>
      <c r="AK321" s="643"/>
      <c r="AL321" s="643"/>
      <c r="AM321" s="643"/>
      <c r="AN321" s="644"/>
    </row>
    <row r="322" spans="1:40" s="261" customFormat="1" ht="33.450000000000003" customHeight="1">
      <c r="A322" s="280"/>
      <c r="B322" s="280"/>
      <c r="C322" s="633"/>
      <c r="D322" s="635"/>
      <c r="E322" s="633"/>
      <c r="F322" s="634"/>
      <c r="G322" s="634"/>
      <c r="H322" s="634"/>
      <c r="I322" s="634"/>
      <c r="J322" s="634"/>
      <c r="K322" s="634"/>
      <c r="L322" s="634"/>
      <c r="M322" s="634"/>
      <c r="N322" s="634"/>
      <c r="O322" s="634"/>
      <c r="P322" s="634"/>
      <c r="Q322" s="634"/>
      <c r="R322" s="634"/>
      <c r="S322" s="634"/>
      <c r="T322" s="634"/>
      <c r="U322" s="634"/>
      <c r="V322" s="634"/>
      <c r="W322" s="634"/>
      <c r="X322" s="634"/>
      <c r="Y322" s="634"/>
      <c r="Z322" s="634"/>
      <c r="AA322" s="634"/>
      <c r="AB322" s="634"/>
      <c r="AC322" s="634"/>
      <c r="AD322" s="634"/>
      <c r="AE322" s="634"/>
      <c r="AF322" s="634"/>
      <c r="AG322" s="634"/>
      <c r="AH322" s="634"/>
      <c r="AI322" s="634"/>
      <c r="AJ322" s="634"/>
      <c r="AK322" s="634"/>
      <c r="AL322" s="634"/>
      <c r="AM322" s="634"/>
      <c r="AN322" s="635"/>
    </row>
    <row r="323" spans="1:40" s="261" customFormat="1" ht="37.950000000000003" customHeight="1">
      <c r="A323" s="280"/>
      <c r="B323" s="280"/>
      <c r="C323" s="645">
        <v>7</v>
      </c>
      <c r="D323" s="646"/>
      <c r="E323" s="642" t="s">
        <v>265</v>
      </c>
      <c r="F323" s="643"/>
      <c r="G323" s="643"/>
      <c r="H323" s="643"/>
      <c r="I323" s="643"/>
      <c r="J323" s="643"/>
      <c r="K323" s="643"/>
      <c r="L323" s="643"/>
      <c r="M323" s="643"/>
      <c r="N323" s="643"/>
      <c r="O323" s="643"/>
      <c r="P323" s="643"/>
      <c r="Q323" s="643"/>
      <c r="R323" s="643"/>
      <c r="S323" s="643"/>
      <c r="T323" s="643"/>
      <c r="U323" s="643"/>
      <c r="V323" s="643"/>
      <c r="W323" s="643"/>
      <c r="X323" s="643"/>
      <c r="Y323" s="643"/>
      <c r="Z323" s="643"/>
      <c r="AA323" s="643"/>
      <c r="AB323" s="643"/>
      <c r="AC323" s="643"/>
      <c r="AD323" s="643"/>
      <c r="AE323" s="643"/>
      <c r="AF323" s="643"/>
      <c r="AG323" s="643"/>
      <c r="AH323" s="643"/>
      <c r="AI323" s="643"/>
      <c r="AJ323" s="643"/>
      <c r="AK323" s="643"/>
      <c r="AL323" s="643"/>
      <c r="AM323" s="643"/>
      <c r="AN323" s="644"/>
    </row>
    <row r="324" spans="1:40" s="261" customFormat="1" ht="35.549999999999997" customHeight="1">
      <c r="A324" s="280"/>
      <c r="B324" s="280"/>
      <c r="C324" s="633"/>
      <c r="D324" s="635"/>
      <c r="E324" s="709"/>
      <c r="F324" s="710"/>
      <c r="G324" s="710"/>
      <c r="H324" s="710"/>
      <c r="I324" s="710"/>
      <c r="J324" s="710"/>
      <c r="K324" s="710"/>
      <c r="L324" s="710"/>
      <c r="M324" s="710"/>
      <c r="N324" s="710"/>
      <c r="O324" s="710"/>
      <c r="P324" s="710"/>
      <c r="Q324" s="710"/>
      <c r="R324" s="710"/>
      <c r="S324" s="710"/>
      <c r="T324" s="710"/>
      <c r="U324" s="710"/>
      <c r="V324" s="710"/>
      <c r="W324" s="710"/>
      <c r="X324" s="710"/>
      <c r="Y324" s="710"/>
      <c r="Z324" s="710"/>
      <c r="AA324" s="710"/>
      <c r="AB324" s="710"/>
      <c r="AC324" s="710"/>
      <c r="AD324" s="710"/>
      <c r="AE324" s="710"/>
      <c r="AF324" s="710"/>
      <c r="AG324" s="710"/>
      <c r="AH324" s="710"/>
      <c r="AI324" s="710"/>
      <c r="AJ324" s="710"/>
      <c r="AK324" s="710"/>
      <c r="AL324" s="710"/>
      <c r="AM324" s="710"/>
      <c r="AN324" s="711"/>
    </row>
    <row r="325" spans="1:40" s="261" customFormat="1" ht="33" customHeight="1">
      <c r="A325" s="280"/>
      <c r="B325" s="280"/>
      <c r="C325" s="680">
        <v>8</v>
      </c>
      <c r="D325" s="681"/>
      <c r="E325" s="700" t="s">
        <v>442</v>
      </c>
      <c r="F325" s="666"/>
      <c r="G325" s="666"/>
      <c r="H325" s="666"/>
      <c r="I325" s="666"/>
      <c r="J325" s="666"/>
      <c r="K325" s="666"/>
      <c r="L325" s="666"/>
      <c r="M325" s="666"/>
      <c r="N325" s="666"/>
      <c r="O325" s="666"/>
      <c r="P325" s="666"/>
      <c r="Q325" s="666"/>
      <c r="R325" s="666"/>
      <c r="S325" s="666"/>
      <c r="T325" s="666"/>
      <c r="U325" s="666"/>
      <c r="V325" s="666"/>
      <c r="W325" s="666"/>
      <c r="X325" s="666"/>
      <c r="Y325" s="666"/>
      <c r="Z325" s="666"/>
      <c r="AA325" s="666"/>
      <c r="AB325" s="666"/>
      <c r="AC325" s="666"/>
      <c r="AD325" s="666"/>
      <c r="AE325" s="666"/>
      <c r="AF325" s="666"/>
      <c r="AG325" s="666"/>
      <c r="AH325" s="667"/>
      <c r="AI325" s="498"/>
      <c r="AJ325" s="498"/>
      <c r="AK325" s="498"/>
      <c r="AL325" s="498"/>
      <c r="AM325" s="498"/>
      <c r="AN325" s="498"/>
    </row>
    <row r="326" spans="1:40" s="261" customFormat="1" ht="15" customHeight="1">
      <c r="A326" s="280"/>
      <c r="B326" s="280"/>
      <c r="C326" s="274"/>
      <c r="D326" s="274"/>
      <c r="E326" s="306"/>
      <c r="F326" s="306"/>
      <c r="G326" s="306"/>
      <c r="H326" s="306"/>
      <c r="I326" s="306"/>
      <c r="J326" s="306"/>
      <c r="K326" s="306"/>
      <c r="L326" s="306"/>
      <c r="M326" s="306"/>
      <c r="N326" s="306"/>
      <c r="O326" s="306"/>
      <c r="P326" s="306"/>
      <c r="Q326" s="306"/>
      <c r="R326" s="306"/>
      <c r="S326" s="306"/>
      <c r="T326" s="306"/>
      <c r="U326" s="306"/>
      <c r="V326" s="306"/>
      <c r="W326" s="306"/>
      <c r="X326" s="306"/>
      <c r="Y326" s="306"/>
      <c r="Z326" s="306"/>
      <c r="AA326" s="306"/>
      <c r="AB326" s="306"/>
      <c r="AC326" s="306"/>
      <c r="AD326" s="306"/>
      <c r="AE326" s="306"/>
      <c r="AF326" s="306"/>
      <c r="AG326" s="306"/>
      <c r="AH326" s="306"/>
      <c r="AI326" s="275"/>
      <c r="AJ326" s="275"/>
      <c r="AK326" s="275"/>
      <c r="AL326" s="275"/>
      <c r="AM326" s="275"/>
      <c r="AN326" s="275"/>
    </row>
    <row r="327" spans="1:40" s="355" customFormat="1" ht="18" customHeight="1">
      <c r="B327" s="396" t="s">
        <v>787</v>
      </c>
      <c r="C327" s="356"/>
      <c r="D327" s="356"/>
      <c r="E327" s="395"/>
      <c r="F327" s="395"/>
      <c r="G327" s="395"/>
      <c r="H327" s="395"/>
      <c r="I327" s="395"/>
      <c r="J327" s="395"/>
      <c r="K327" s="395"/>
      <c r="L327" s="395"/>
      <c r="M327" s="395"/>
      <c r="N327" s="395"/>
      <c r="O327" s="395"/>
      <c r="P327" s="395"/>
      <c r="Q327" s="395"/>
      <c r="R327" s="395"/>
      <c r="S327" s="395"/>
      <c r="T327" s="395"/>
      <c r="U327" s="395"/>
      <c r="V327" s="395"/>
      <c r="W327" s="395"/>
      <c r="X327" s="395"/>
      <c r="Y327" s="395"/>
      <c r="Z327" s="395"/>
      <c r="AA327" s="395"/>
      <c r="AB327" s="395"/>
      <c r="AC327" s="395"/>
      <c r="AD327" s="395"/>
      <c r="AE327" s="395"/>
      <c r="AF327" s="395"/>
      <c r="AG327" s="395"/>
      <c r="AH327" s="395"/>
    </row>
    <row r="328" spans="1:40" ht="34.5" customHeight="1">
      <c r="B328" s="275"/>
      <c r="C328" s="686">
        <v>1</v>
      </c>
      <c r="D328" s="686"/>
      <c r="E328" s="673" t="s">
        <v>272</v>
      </c>
      <c r="F328" s="673"/>
      <c r="G328" s="673"/>
      <c r="H328" s="673"/>
      <c r="I328" s="673"/>
      <c r="J328" s="673"/>
      <c r="K328" s="673"/>
      <c r="L328" s="673"/>
      <c r="M328" s="673"/>
      <c r="N328" s="673"/>
      <c r="O328" s="673"/>
      <c r="P328" s="673"/>
      <c r="Q328" s="673"/>
      <c r="R328" s="673"/>
      <c r="S328" s="673"/>
      <c r="T328" s="673"/>
      <c r="U328" s="673"/>
      <c r="V328" s="673"/>
      <c r="W328" s="673"/>
      <c r="X328" s="673"/>
      <c r="Y328" s="673"/>
      <c r="Z328" s="673"/>
      <c r="AA328" s="673"/>
      <c r="AB328" s="673"/>
      <c r="AC328" s="673"/>
      <c r="AD328" s="673"/>
      <c r="AE328" s="673"/>
      <c r="AF328" s="673"/>
      <c r="AG328" s="673"/>
      <c r="AH328" s="673"/>
      <c r="AI328" s="616"/>
      <c r="AJ328" s="616"/>
      <c r="AK328" s="616"/>
      <c r="AL328" s="616"/>
      <c r="AM328" s="616"/>
      <c r="AN328" s="616"/>
    </row>
    <row r="329" spans="1:40">
      <c r="C329" s="274"/>
      <c r="D329" s="274"/>
      <c r="E329" s="306"/>
      <c r="F329" s="306"/>
      <c r="G329" s="306"/>
      <c r="H329" s="306"/>
      <c r="I329" s="306"/>
      <c r="J329" s="306"/>
      <c r="K329" s="306"/>
      <c r="L329" s="306"/>
      <c r="M329" s="306"/>
      <c r="N329" s="306"/>
      <c r="O329" s="306"/>
      <c r="P329" s="306"/>
      <c r="Q329" s="306"/>
      <c r="R329" s="306"/>
      <c r="S329" s="306"/>
      <c r="T329" s="306"/>
      <c r="U329" s="306"/>
      <c r="V329" s="306"/>
      <c r="W329" s="306"/>
      <c r="X329" s="306"/>
      <c r="Y329" s="306"/>
      <c r="Z329" s="306"/>
      <c r="AA329" s="306"/>
      <c r="AB329" s="306"/>
      <c r="AC329" s="306"/>
      <c r="AD329" s="306"/>
      <c r="AE329" s="306"/>
      <c r="AF329" s="306"/>
      <c r="AG329" s="306"/>
      <c r="AH329" s="306"/>
      <c r="AI329" s="275"/>
      <c r="AJ329" s="275"/>
      <c r="AK329" s="275"/>
      <c r="AL329" s="275"/>
      <c r="AM329" s="275"/>
      <c r="AN329" s="275"/>
    </row>
    <row r="330" spans="1:40" s="355" customFormat="1" ht="18" customHeight="1">
      <c r="B330" s="396" t="s">
        <v>788</v>
      </c>
      <c r="C330" s="362"/>
      <c r="D330" s="362"/>
      <c r="E330" s="397"/>
      <c r="F330" s="397"/>
      <c r="G330" s="397"/>
      <c r="H330" s="397"/>
      <c r="I330" s="397"/>
      <c r="J330" s="397"/>
      <c r="K330" s="397"/>
      <c r="L330" s="397"/>
      <c r="M330" s="397"/>
      <c r="N330" s="397"/>
      <c r="O330" s="397"/>
      <c r="P330" s="397"/>
      <c r="Q330" s="397"/>
      <c r="R330" s="397"/>
      <c r="S330" s="397"/>
      <c r="T330" s="397"/>
      <c r="U330" s="397"/>
      <c r="V330" s="397"/>
      <c r="W330" s="397"/>
      <c r="X330" s="397"/>
      <c r="Y330" s="397"/>
      <c r="Z330" s="397"/>
      <c r="AA330" s="397"/>
      <c r="AB330" s="397"/>
      <c r="AC330" s="397"/>
      <c r="AD330" s="397"/>
      <c r="AE330" s="397"/>
      <c r="AF330" s="397"/>
      <c r="AG330" s="397"/>
      <c r="AH330" s="397"/>
      <c r="AI330" s="394"/>
      <c r="AJ330" s="394"/>
      <c r="AK330" s="394"/>
      <c r="AL330" s="394"/>
      <c r="AM330" s="394"/>
      <c r="AN330" s="394"/>
    </row>
    <row r="331" spans="1:40" ht="30" customHeight="1">
      <c r="C331" s="674">
        <v>1</v>
      </c>
      <c r="D331" s="674"/>
      <c r="E331" s="677" t="s">
        <v>453</v>
      </c>
      <c r="F331" s="677"/>
      <c r="G331" s="677"/>
      <c r="H331" s="677"/>
      <c r="I331" s="677"/>
      <c r="J331" s="677"/>
      <c r="K331" s="677"/>
      <c r="L331" s="677"/>
      <c r="M331" s="677"/>
      <c r="N331" s="677"/>
      <c r="O331" s="677"/>
      <c r="P331" s="677"/>
      <c r="Q331" s="677"/>
      <c r="R331" s="677"/>
      <c r="S331" s="677"/>
      <c r="T331" s="677"/>
      <c r="U331" s="677"/>
      <c r="V331" s="677"/>
      <c r="W331" s="677"/>
      <c r="X331" s="677"/>
      <c r="Y331" s="677"/>
      <c r="Z331" s="677"/>
      <c r="AA331" s="677"/>
      <c r="AB331" s="677"/>
      <c r="AC331" s="677"/>
      <c r="AD331" s="677"/>
      <c r="AE331" s="677"/>
      <c r="AF331" s="677"/>
      <c r="AG331" s="677"/>
      <c r="AH331" s="677"/>
      <c r="AI331" s="616"/>
      <c r="AJ331" s="616"/>
      <c r="AK331" s="616"/>
      <c r="AL331" s="616"/>
      <c r="AM331" s="616"/>
      <c r="AN331" s="616"/>
    </row>
    <row r="332" spans="1:40" ht="30" customHeight="1">
      <c r="C332" s="674">
        <v>2</v>
      </c>
      <c r="D332" s="674"/>
      <c r="E332" s="677" t="s">
        <v>454</v>
      </c>
      <c r="F332" s="677"/>
      <c r="G332" s="677"/>
      <c r="H332" s="677"/>
      <c r="I332" s="677"/>
      <c r="J332" s="677"/>
      <c r="K332" s="677"/>
      <c r="L332" s="677"/>
      <c r="M332" s="677"/>
      <c r="N332" s="677"/>
      <c r="O332" s="677"/>
      <c r="P332" s="677"/>
      <c r="Q332" s="677"/>
      <c r="R332" s="677"/>
      <c r="S332" s="677"/>
      <c r="T332" s="677"/>
      <c r="U332" s="677"/>
      <c r="V332" s="677"/>
      <c r="W332" s="677"/>
      <c r="X332" s="677"/>
      <c r="Y332" s="677"/>
      <c r="Z332" s="677"/>
      <c r="AA332" s="677"/>
      <c r="AB332" s="677"/>
      <c r="AC332" s="677"/>
      <c r="AD332" s="677"/>
      <c r="AE332" s="677"/>
      <c r="AF332" s="677"/>
      <c r="AG332" s="677"/>
      <c r="AH332" s="677"/>
      <c r="AI332" s="616"/>
      <c r="AJ332" s="616"/>
      <c r="AK332" s="616"/>
      <c r="AL332" s="616"/>
      <c r="AM332" s="616"/>
      <c r="AN332" s="616"/>
    </row>
    <row r="333" spans="1:40" ht="30" customHeight="1">
      <c r="C333" s="674">
        <v>3</v>
      </c>
      <c r="D333" s="674"/>
      <c r="E333" s="677" t="s">
        <v>455</v>
      </c>
      <c r="F333" s="677"/>
      <c r="G333" s="677"/>
      <c r="H333" s="677"/>
      <c r="I333" s="677"/>
      <c r="J333" s="677"/>
      <c r="K333" s="677"/>
      <c r="L333" s="677"/>
      <c r="M333" s="677"/>
      <c r="N333" s="677"/>
      <c r="O333" s="677"/>
      <c r="P333" s="677"/>
      <c r="Q333" s="677"/>
      <c r="R333" s="677"/>
      <c r="S333" s="677"/>
      <c r="T333" s="677"/>
      <c r="U333" s="677"/>
      <c r="V333" s="677"/>
      <c r="W333" s="677"/>
      <c r="X333" s="677"/>
      <c r="Y333" s="677"/>
      <c r="Z333" s="677"/>
      <c r="AA333" s="677"/>
      <c r="AB333" s="677"/>
      <c r="AC333" s="677"/>
      <c r="AD333" s="677"/>
      <c r="AE333" s="677"/>
      <c r="AF333" s="677"/>
      <c r="AG333" s="677"/>
      <c r="AH333" s="677"/>
      <c r="AI333" s="616"/>
      <c r="AJ333" s="616"/>
      <c r="AK333" s="616"/>
      <c r="AL333" s="616"/>
      <c r="AM333" s="616"/>
      <c r="AN333" s="616"/>
    </row>
    <row r="334" spans="1:40">
      <c r="C334" s="353"/>
      <c r="D334" s="353"/>
      <c r="E334" s="299"/>
      <c r="F334" s="299"/>
      <c r="G334" s="299"/>
      <c r="H334" s="299"/>
      <c r="I334" s="299"/>
      <c r="J334" s="299"/>
      <c r="K334" s="299"/>
      <c r="L334" s="299"/>
      <c r="M334" s="299"/>
      <c r="N334" s="299"/>
      <c r="O334" s="299"/>
      <c r="P334" s="299"/>
      <c r="Q334" s="299"/>
      <c r="R334" s="299"/>
      <c r="S334" s="299"/>
      <c r="T334" s="299"/>
      <c r="U334" s="299"/>
      <c r="V334" s="299"/>
      <c r="W334" s="299"/>
      <c r="X334" s="299"/>
      <c r="Y334" s="299"/>
      <c r="Z334" s="299"/>
      <c r="AA334" s="299"/>
      <c r="AB334" s="299"/>
      <c r="AC334" s="299"/>
      <c r="AD334" s="299"/>
      <c r="AE334" s="299"/>
      <c r="AF334" s="299"/>
      <c r="AG334" s="299"/>
      <c r="AH334" s="299"/>
      <c r="AI334" s="354"/>
      <c r="AJ334" s="354"/>
      <c r="AK334" s="354"/>
      <c r="AL334" s="354"/>
      <c r="AM334" s="354"/>
      <c r="AN334" s="354"/>
    </row>
    <row r="335" spans="1:40" s="355" customFormat="1" ht="18" customHeight="1">
      <c r="B335" s="396" t="s">
        <v>789</v>
      </c>
      <c r="C335" s="356"/>
      <c r="D335" s="356"/>
      <c r="E335" s="398"/>
      <c r="F335" s="398"/>
      <c r="G335" s="398"/>
      <c r="H335" s="398"/>
      <c r="I335" s="398"/>
      <c r="J335" s="398"/>
      <c r="K335" s="398"/>
      <c r="L335" s="398"/>
      <c r="M335" s="398"/>
      <c r="N335" s="398"/>
      <c r="O335" s="398"/>
      <c r="P335" s="398"/>
      <c r="Q335" s="398"/>
      <c r="R335" s="398"/>
      <c r="S335" s="398"/>
      <c r="T335" s="398"/>
      <c r="U335" s="398"/>
      <c r="V335" s="398"/>
      <c r="W335" s="398"/>
      <c r="X335" s="398"/>
      <c r="Y335" s="398"/>
      <c r="Z335" s="398"/>
      <c r="AA335" s="398"/>
      <c r="AB335" s="398"/>
      <c r="AC335" s="398"/>
      <c r="AD335" s="398"/>
      <c r="AE335" s="398"/>
      <c r="AF335" s="398"/>
      <c r="AG335" s="398"/>
      <c r="AH335" s="398"/>
    </row>
    <row r="336" spans="1:40" ht="31.05" customHeight="1">
      <c r="C336" s="645">
        <v>1</v>
      </c>
      <c r="D336" s="646"/>
      <c r="E336" s="642" t="s">
        <v>273</v>
      </c>
      <c r="F336" s="643"/>
      <c r="G336" s="643"/>
      <c r="H336" s="643"/>
      <c r="I336" s="643"/>
      <c r="J336" s="643"/>
      <c r="K336" s="643"/>
      <c r="L336" s="643"/>
      <c r="M336" s="643"/>
      <c r="N336" s="643"/>
      <c r="O336" s="643"/>
      <c r="P336" s="643"/>
      <c r="Q336" s="643"/>
      <c r="R336" s="643"/>
      <c r="S336" s="643"/>
      <c r="T336" s="643"/>
      <c r="U336" s="643"/>
      <c r="V336" s="643"/>
      <c r="W336" s="643"/>
      <c r="X336" s="643"/>
      <c r="Y336" s="643"/>
      <c r="Z336" s="643"/>
      <c r="AA336" s="643"/>
      <c r="AB336" s="643"/>
      <c r="AC336" s="643"/>
      <c r="AD336" s="643"/>
      <c r="AE336" s="643"/>
      <c r="AF336" s="643"/>
      <c r="AG336" s="643"/>
      <c r="AH336" s="644"/>
      <c r="AI336" s="498"/>
      <c r="AJ336" s="498"/>
      <c r="AK336" s="498"/>
      <c r="AL336" s="498"/>
      <c r="AM336" s="498"/>
      <c r="AN336" s="498"/>
    </row>
    <row r="337" spans="3:40" ht="36" customHeight="1">
      <c r="C337" s="645">
        <v>2</v>
      </c>
      <c r="D337" s="646"/>
      <c r="E337" s="642" t="s">
        <v>274</v>
      </c>
      <c r="F337" s="643"/>
      <c r="G337" s="643"/>
      <c r="H337" s="643"/>
      <c r="I337" s="643"/>
      <c r="J337" s="643"/>
      <c r="K337" s="643"/>
      <c r="L337" s="643"/>
      <c r="M337" s="643"/>
      <c r="N337" s="643"/>
      <c r="O337" s="643"/>
      <c r="P337" s="643"/>
      <c r="Q337" s="643"/>
      <c r="R337" s="643"/>
      <c r="S337" s="643"/>
      <c r="T337" s="643"/>
      <c r="U337" s="643"/>
      <c r="V337" s="643"/>
      <c r="W337" s="643"/>
      <c r="X337" s="643"/>
      <c r="Y337" s="643"/>
      <c r="Z337" s="643"/>
      <c r="AA337" s="643"/>
      <c r="AB337" s="643"/>
      <c r="AC337" s="643"/>
      <c r="AD337" s="643"/>
      <c r="AE337" s="643"/>
      <c r="AF337" s="643"/>
      <c r="AG337" s="643"/>
      <c r="AH337" s="643"/>
      <c r="AI337" s="643"/>
      <c r="AJ337" s="643"/>
      <c r="AK337" s="643"/>
      <c r="AL337" s="643"/>
      <c r="AM337" s="643"/>
      <c r="AN337" s="644"/>
    </row>
    <row r="338" spans="3:40" ht="15" customHeight="1">
      <c r="C338" s="647"/>
      <c r="D338" s="648"/>
      <c r="E338" s="329" t="s">
        <v>275</v>
      </c>
      <c r="F338" s="330"/>
      <c r="G338" s="331" t="s">
        <v>276</v>
      </c>
      <c r="H338" s="729" t="s">
        <v>281</v>
      </c>
      <c r="I338" s="729"/>
      <c r="J338" s="729"/>
      <c r="K338" s="729"/>
      <c r="L338" s="729"/>
      <c r="M338" s="729"/>
      <c r="N338" s="729"/>
      <c r="O338" s="729"/>
      <c r="P338" s="729"/>
      <c r="Q338" s="729"/>
      <c r="R338" s="729"/>
      <c r="S338" s="729"/>
      <c r="T338" s="729"/>
      <c r="U338" s="729"/>
      <c r="V338" s="729"/>
      <c r="W338" s="729"/>
      <c r="X338" s="729"/>
      <c r="Y338" s="729"/>
      <c r="Z338" s="729"/>
      <c r="AA338" s="729"/>
      <c r="AB338" s="729"/>
      <c r="AC338" s="729"/>
      <c r="AD338" s="729"/>
      <c r="AE338" s="729"/>
      <c r="AF338" s="729"/>
      <c r="AG338" s="729"/>
      <c r="AH338" s="729"/>
      <c r="AI338" s="729"/>
      <c r="AJ338" s="729"/>
      <c r="AK338" s="729"/>
      <c r="AL338" s="729"/>
      <c r="AM338" s="729"/>
      <c r="AN338" s="730"/>
    </row>
    <row r="339" spans="3:40" ht="15" customHeight="1">
      <c r="C339" s="647"/>
      <c r="D339" s="648"/>
      <c r="E339" s="329" t="s">
        <v>275</v>
      </c>
      <c r="F339" s="330"/>
      <c r="G339" s="331" t="s">
        <v>276</v>
      </c>
      <c r="H339" s="729" t="s">
        <v>282</v>
      </c>
      <c r="I339" s="729"/>
      <c r="J339" s="729"/>
      <c r="K339" s="729"/>
      <c r="L339" s="729"/>
      <c r="M339" s="729"/>
      <c r="N339" s="729"/>
      <c r="O339" s="729"/>
      <c r="P339" s="729"/>
      <c r="Q339" s="729"/>
      <c r="R339" s="729"/>
      <c r="S339" s="729"/>
      <c r="T339" s="729"/>
      <c r="U339" s="729"/>
      <c r="V339" s="729"/>
      <c r="W339" s="729"/>
      <c r="X339" s="729"/>
      <c r="Y339" s="729"/>
      <c r="Z339" s="729"/>
      <c r="AA339" s="729"/>
      <c r="AB339" s="729"/>
      <c r="AC339" s="729"/>
      <c r="AD339" s="729"/>
      <c r="AE339" s="729"/>
      <c r="AF339" s="729"/>
      <c r="AG339" s="729"/>
      <c r="AH339" s="729"/>
      <c r="AI339" s="729"/>
      <c r="AJ339" s="729"/>
      <c r="AK339" s="729"/>
      <c r="AL339" s="729"/>
      <c r="AM339" s="729"/>
      <c r="AN339" s="730"/>
    </row>
    <row r="340" spans="3:40" ht="15" customHeight="1">
      <c r="C340" s="647"/>
      <c r="D340" s="648"/>
      <c r="E340" s="329" t="s">
        <v>275</v>
      </c>
      <c r="F340" s="330"/>
      <c r="G340" s="331" t="s">
        <v>276</v>
      </c>
      <c r="H340" s="624" t="s">
        <v>283</v>
      </c>
      <c r="I340" s="624"/>
      <c r="J340" s="624"/>
      <c r="K340" s="624"/>
      <c r="L340" s="624"/>
      <c r="M340" s="624"/>
      <c r="N340" s="624"/>
      <c r="O340" s="624"/>
      <c r="P340" s="624"/>
      <c r="Q340" s="624"/>
      <c r="R340" s="624"/>
      <c r="S340" s="624"/>
      <c r="T340" s="624"/>
      <c r="U340" s="624"/>
      <c r="V340" s="624"/>
      <c r="W340" s="624"/>
      <c r="X340" s="624"/>
      <c r="Y340" s="624"/>
      <c r="Z340" s="624"/>
      <c r="AA340" s="624"/>
      <c r="AB340" s="624"/>
      <c r="AC340" s="624"/>
      <c r="AD340" s="624"/>
      <c r="AE340" s="624"/>
      <c r="AF340" s="624"/>
      <c r="AG340" s="624"/>
      <c r="AH340" s="624"/>
      <c r="AI340" s="624"/>
      <c r="AJ340" s="624"/>
      <c r="AK340" s="624"/>
      <c r="AL340" s="624"/>
      <c r="AM340" s="624"/>
      <c r="AN340" s="625"/>
    </row>
    <row r="341" spans="3:40" ht="15" customHeight="1">
      <c r="C341" s="647"/>
      <c r="D341" s="648"/>
      <c r="E341" s="329" t="s">
        <v>275</v>
      </c>
      <c r="F341" s="330"/>
      <c r="G341" s="331" t="s">
        <v>276</v>
      </c>
      <c r="H341" s="624" t="s">
        <v>277</v>
      </c>
      <c r="I341" s="624"/>
      <c r="J341" s="624"/>
      <c r="K341" s="624"/>
      <c r="L341" s="624"/>
      <c r="M341" s="624"/>
      <c r="N341" s="624"/>
      <c r="O341" s="624"/>
      <c r="P341" s="624"/>
      <c r="Q341" s="624"/>
      <c r="R341" s="624"/>
      <c r="S341" s="624"/>
      <c r="T341" s="624"/>
      <c r="U341" s="624"/>
      <c r="V341" s="624"/>
      <c r="W341" s="624"/>
      <c r="X341" s="624"/>
      <c r="Y341" s="624"/>
      <c r="Z341" s="624"/>
      <c r="AA341" s="624"/>
      <c r="AB341" s="624"/>
      <c r="AC341" s="624"/>
      <c r="AD341" s="624"/>
      <c r="AE341" s="624"/>
      <c r="AF341" s="624"/>
      <c r="AG341" s="624"/>
      <c r="AH341" s="624"/>
      <c r="AI341" s="624"/>
      <c r="AJ341" s="624"/>
      <c r="AK341" s="624"/>
      <c r="AL341" s="624"/>
      <c r="AM341" s="624"/>
      <c r="AN341" s="625"/>
    </row>
    <row r="342" spans="3:40" ht="15" customHeight="1">
      <c r="C342" s="647"/>
      <c r="D342" s="648"/>
      <c r="E342" s="329" t="s">
        <v>275</v>
      </c>
      <c r="F342" s="330"/>
      <c r="G342" s="331" t="s">
        <v>276</v>
      </c>
      <c r="H342" s="624" t="s">
        <v>278</v>
      </c>
      <c r="I342" s="624"/>
      <c r="J342" s="624"/>
      <c r="K342" s="624"/>
      <c r="L342" s="624"/>
      <c r="M342" s="624"/>
      <c r="N342" s="624"/>
      <c r="O342" s="624"/>
      <c r="P342" s="624"/>
      <c r="Q342" s="624"/>
      <c r="R342" s="624"/>
      <c r="S342" s="624"/>
      <c r="T342" s="624"/>
      <c r="U342" s="624"/>
      <c r="V342" s="624"/>
      <c r="W342" s="624"/>
      <c r="X342" s="624"/>
      <c r="Y342" s="624"/>
      <c r="Z342" s="624"/>
      <c r="AA342" s="624"/>
      <c r="AB342" s="624"/>
      <c r="AC342" s="624"/>
      <c r="AD342" s="624"/>
      <c r="AE342" s="624"/>
      <c r="AF342" s="624"/>
      <c r="AG342" s="624"/>
      <c r="AH342" s="624"/>
      <c r="AI342" s="624"/>
      <c r="AJ342" s="624"/>
      <c r="AK342" s="624"/>
      <c r="AL342" s="624"/>
      <c r="AM342" s="624"/>
      <c r="AN342" s="625"/>
    </row>
    <row r="343" spans="3:40" ht="15" customHeight="1">
      <c r="C343" s="647"/>
      <c r="D343" s="648"/>
      <c r="E343" s="329" t="s">
        <v>275</v>
      </c>
      <c r="F343" s="330"/>
      <c r="G343" s="331" t="s">
        <v>276</v>
      </c>
      <c r="H343" s="624" t="s">
        <v>279</v>
      </c>
      <c r="I343" s="624"/>
      <c r="J343" s="624"/>
      <c r="K343" s="624"/>
      <c r="L343" s="624"/>
      <c r="M343" s="624"/>
      <c r="N343" s="624"/>
      <c r="O343" s="624"/>
      <c r="P343" s="624"/>
      <c r="Q343" s="624"/>
      <c r="R343" s="624"/>
      <c r="S343" s="624"/>
      <c r="T343" s="624"/>
      <c r="U343" s="624"/>
      <c r="V343" s="624"/>
      <c r="W343" s="624"/>
      <c r="X343" s="624"/>
      <c r="Y343" s="624"/>
      <c r="Z343" s="624"/>
      <c r="AA343" s="624"/>
      <c r="AB343" s="624"/>
      <c r="AC343" s="624"/>
      <c r="AD343" s="624"/>
      <c r="AE343" s="624"/>
      <c r="AF343" s="624"/>
      <c r="AG343" s="624"/>
      <c r="AH343" s="624"/>
      <c r="AI343" s="624"/>
      <c r="AJ343" s="624"/>
      <c r="AK343" s="624"/>
      <c r="AL343" s="624"/>
      <c r="AM343" s="624"/>
      <c r="AN343" s="625"/>
    </row>
    <row r="344" spans="3:40" ht="15" customHeight="1">
      <c r="C344" s="633"/>
      <c r="D344" s="635"/>
      <c r="E344" s="332" t="s">
        <v>275</v>
      </c>
      <c r="F344" s="333"/>
      <c r="G344" s="334" t="s">
        <v>276</v>
      </c>
      <c r="H344" s="622" t="s">
        <v>280</v>
      </c>
      <c r="I344" s="622"/>
      <c r="J344" s="622"/>
      <c r="K344" s="622"/>
      <c r="L344" s="622"/>
      <c r="M344" s="622"/>
      <c r="N344" s="622"/>
      <c r="O344" s="622"/>
      <c r="P344" s="622"/>
      <c r="Q344" s="622"/>
      <c r="R344" s="622"/>
      <c r="S344" s="622"/>
      <c r="T344" s="622"/>
      <c r="U344" s="622"/>
      <c r="V344" s="622"/>
      <c r="W344" s="622"/>
      <c r="X344" s="622"/>
      <c r="Y344" s="622"/>
      <c r="Z344" s="622"/>
      <c r="AA344" s="622"/>
      <c r="AB344" s="622"/>
      <c r="AC344" s="622"/>
      <c r="AD344" s="622"/>
      <c r="AE344" s="622"/>
      <c r="AF344" s="622"/>
      <c r="AG344" s="622"/>
      <c r="AH344" s="622"/>
      <c r="AI344" s="622"/>
      <c r="AJ344" s="622"/>
      <c r="AK344" s="622"/>
      <c r="AL344" s="622"/>
      <c r="AM344" s="622"/>
      <c r="AN344" s="704"/>
    </row>
  </sheetData>
  <mergeCells count="632">
    <mergeCell ref="C257:D257"/>
    <mergeCell ref="C282:D282"/>
    <mergeCell ref="E282:AH282"/>
    <mergeCell ref="E268:AH268"/>
    <mergeCell ref="C279:D279"/>
    <mergeCell ref="AI284:AN284"/>
    <mergeCell ref="C81:D81"/>
    <mergeCell ref="E249:AH249"/>
    <mergeCell ref="AI249:AN249"/>
    <mergeCell ref="C255:D255"/>
    <mergeCell ref="E255:AH255"/>
    <mergeCell ref="AI255:AN255"/>
    <mergeCell ref="C254:D254"/>
    <mergeCell ref="E254:AH254"/>
    <mergeCell ref="AI254:AN254"/>
    <mergeCell ref="E136:AH136"/>
    <mergeCell ref="E137:AN137"/>
    <mergeCell ref="C144:D144"/>
    <mergeCell ref="C143:D143"/>
    <mergeCell ref="E129:AN129"/>
    <mergeCell ref="C129:D131"/>
    <mergeCell ref="C165:D165"/>
    <mergeCell ref="E165:AH165"/>
    <mergeCell ref="AI165:AN165"/>
    <mergeCell ref="C288:D289"/>
    <mergeCell ref="E288:AN288"/>
    <mergeCell ref="E289:AN289"/>
    <mergeCell ref="C287:D287"/>
    <mergeCell ref="E259:AH259"/>
    <mergeCell ref="C275:D275"/>
    <mergeCell ref="E275:AH275"/>
    <mergeCell ref="AI275:AN275"/>
    <mergeCell ref="C271:D271"/>
    <mergeCell ref="E271:Y271"/>
    <mergeCell ref="AI264:AN264"/>
    <mergeCell ref="C286:D286"/>
    <mergeCell ref="E286:AH286"/>
    <mergeCell ref="C283:D283"/>
    <mergeCell ref="C268:D268"/>
    <mergeCell ref="C285:D285"/>
    <mergeCell ref="E285:AH285"/>
    <mergeCell ref="AI285:AN285"/>
    <mergeCell ref="C278:D278"/>
    <mergeCell ref="E283:AH283"/>
    <mergeCell ref="AI283:AN283"/>
    <mergeCell ref="AI268:AN268"/>
    <mergeCell ref="C269:D269"/>
    <mergeCell ref="E269:AH269"/>
    <mergeCell ref="AI222:AN222"/>
    <mergeCell ref="E241:AH241"/>
    <mergeCell ref="C241:D241"/>
    <mergeCell ref="C225:D225"/>
    <mergeCell ref="AI241:AN241"/>
    <mergeCell ref="C237:D237"/>
    <mergeCell ref="E237:AH237"/>
    <mergeCell ref="U233:V233"/>
    <mergeCell ref="R231:S231"/>
    <mergeCell ref="E234:AH234"/>
    <mergeCell ref="AI237:AN237"/>
    <mergeCell ref="E238:AN238"/>
    <mergeCell ref="C226:D227"/>
    <mergeCell ref="R315:Y315"/>
    <mergeCell ref="N316:O316"/>
    <mergeCell ref="R316:Y316"/>
    <mergeCell ref="C304:D304"/>
    <mergeCell ref="E304:AH304"/>
    <mergeCell ref="C302:D302"/>
    <mergeCell ref="E302:AH302"/>
    <mergeCell ref="C264:D264"/>
    <mergeCell ref="E264:AH264"/>
    <mergeCell ref="E265:AN265"/>
    <mergeCell ref="E278:AH278"/>
    <mergeCell ref="E279:AH279"/>
    <mergeCell ref="C310:D310"/>
    <mergeCell ref="E310:AH310"/>
    <mergeCell ref="E303:AH303"/>
    <mergeCell ref="C303:D303"/>
    <mergeCell ref="AI303:AN303"/>
    <mergeCell ref="C301:D301"/>
    <mergeCell ref="E301:AH301"/>
    <mergeCell ref="E298:AN298"/>
    <mergeCell ref="C295:D295"/>
    <mergeCell ref="E295:AH295"/>
    <mergeCell ref="AI295:AN295"/>
    <mergeCell ref="C296:D296"/>
    <mergeCell ref="E324:AN324"/>
    <mergeCell ref="C320:D320"/>
    <mergeCell ref="E320:AH320"/>
    <mergeCell ref="H344:AN344"/>
    <mergeCell ref="C336:D336"/>
    <mergeCell ref="E336:AH336"/>
    <mergeCell ref="AI336:AN336"/>
    <mergeCell ref="C337:D344"/>
    <mergeCell ref="E337:AN337"/>
    <mergeCell ref="H338:AN338"/>
    <mergeCell ref="H339:AN339"/>
    <mergeCell ref="H340:AN340"/>
    <mergeCell ref="H341:AN341"/>
    <mergeCell ref="H342:AN342"/>
    <mergeCell ref="H343:AN343"/>
    <mergeCell ref="C328:D328"/>
    <mergeCell ref="AI319:AN319"/>
    <mergeCell ref="N318:O318"/>
    <mergeCell ref="R318:Y318"/>
    <mergeCell ref="C333:D333"/>
    <mergeCell ref="E333:AH333"/>
    <mergeCell ref="AI333:AN333"/>
    <mergeCell ref="C332:D332"/>
    <mergeCell ref="E332:AH332"/>
    <mergeCell ref="H318:I318"/>
    <mergeCell ref="E328:AH328"/>
    <mergeCell ref="AI328:AN328"/>
    <mergeCell ref="E325:AH325"/>
    <mergeCell ref="AI325:AN325"/>
    <mergeCell ref="C325:D325"/>
    <mergeCell ref="AI332:AN332"/>
    <mergeCell ref="AI320:AN320"/>
    <mergeCell ref="C321:D322"/>
    <mergeCell ref="E321:AN321"/>
    <mergeCell ref="E322:AN322"/>
    <mergeCell ref="C331:D331"/>
    <mergeCell ref="E331:AH331"/>
    <mergeCell ref="AI331:AN331"/>
    <mergeCell ref="C323:D324"/>
    <mergeCell ref="E323:AN323"/>
    <mergeCell ref="C319:D319"/>
    <mergeCell ref="E319:AH319"/>
    <mergeCell ref="C312:D318"/>
    <mergeCell ref="F313:G313"/>
    <mergeCell ref="H313:I313"/>
    <mergeCell ref="F317:G317"/>
    <mergeCell ref="H317:I317"/>
    <mergeCell ref="K317:L317"/>
    <mergeCell ref="N317:O317"/>
    <mergeCell ref="R317:Y317"/>
    <mergeCell ref="F316:G316"/>
    <mergeCell ref="H316:I316"/>
    <mergeCell ref="K313:L313"/>
    <mergeCell ref="F318:G318"/>
    <mergeCell ref="N313:O313"/>
    <mergeCell ref="R313:Y313"/>
    <mergeCell ref="F314:G314"/>
    <mergeCell ref="H314:I314"/>
    <mergeCell ref="F315:G315"/>
    <mergeCell ref="H315:I315"/>
    <mergeCell ref="K318:L318"/>
    <mergeCell ref="K316:L316"/>
    <mergeCell ref="K315:L315"/>
    <mergeCell ref="N315:O315"/>
    <mergeCell ref="C311:D311"/>
    <mergeCell ref="E311:AH311"/>
    <mergeCell ref="C292:D292"/>
    <mergeCell ref="E292:AH292"/>
    <mergeCell ref="AI292:AN292"/>
    <mergeCell ref="C293:D293"/>
    <mergeCell ref="E293:AH293"/>
    <mergeCell ref="AI293:AN293"/>
    <mergeCell ref="C294:D294"/>
    <mergeCell ref="E294:AH294"/>
    <mergeCell ref="AI294:AN294"/>
    <mergeCell ref="AI297:AN297"/>
    <mergeCell ref="C307:D307"/>
    <mergeCell ref="E307:AH307"/>
    <mergeCell ref="AI307:AN307"/>
    <mergeCell ref="AI304:AN304"/>
    <mergeCell ref="E296:AH296"/>
    <mergeCell ref="AI296:AN296"/>
    <mergeCell ref="C297:D297"/>
    <mergeCell ref="E297:AH297"/>
    <mergeCell ref="C217:D217"/>
    <mergeCell ref="E217:AH217"/>
    <mergeCell ref="AI217:AN217"/>
    <mergeCell ref="C218:D218"/>
    <mergeCell ref="E218:AH218"/>
    <mergeCell ref="C245:D245"/>
    <mergeCell ref="U231:V231"/>
    <mergeCell ref="C235:D235"/>
    <mergeCell ref="E235:AH235"/>
    <mergeCell ref="AI235:AN235"/>
    <mergeCell ref="C236:D236"/>
    <mergeCell ref="E236:AH236"/>
    <mergeCell ref="C234:D234"/>
    <mergeCell ref="AI234:AN234"/>
    <mergeCell ref="U232:V232"/>
    <mergeCell ref="O233:P233"/>
    <mergeCell ref="R233:S233"/>
    <mergeCell ref="E226:AN226"/>
    <mergeCell ref="E227:AN227"/>
    <mergeCell ref="C219:D219"/>
    <mergeCell ref="E219:AH219"/>
    <mergeCell ref="AI219:AN219"/>
    <mergeCell ref="C222:D222"/>
    <mergeCell ref="E222:AH222"/>
    <mergeCell ref="E173:AN173"/>
    <mergeCell ref="H174:AN174"/>
    <mergeCell ref="H178:AN178"/>
    <mergeCell ref="H179:AN179"/>
    <mergeCell ref="H181:AN181"/>
    <mergeCell ref="H175:AN175"/>
    <mergeCell ref="H176:AN176"/>
    <mergeCell ref="H177:AN177"/>
    <mergeCell ref="C263:D263"/>
    <mergeCell ref="E256:AH256"/>
    <mergeCell ref="C258:D258"/>
    <mergeCell ref="E258:AH258"/>
    <mergeCell ref="AI258:AN258"/>
    <mergeCell ref="M191:R191"/>
    <mergeCell ref="S191:AL191"/>
    <mergeCell ref="C186:D186"/>
    <mergeCell ref="E186:AH186"/>
    <mergeCell ref="AI186:AN186"/>
    <mergeCell ref="C187:D187"/>
    <mergeCell ref="E257:AH257"/>
    <mergeCell ref="AI257:AN257"/>
    <mergeCell ref="C256:D256"/>
    <mergeCell ref="AI244:AN244"/>
    <mergeCell ref="E244:AH244"/>
    <mergeCell ref="E48:AH48"/>
    <mergeCell ref="AI48:AN48"/>
    <mergeCell ref="E131:AN131"/>
    <mergeCell ref="E123:AN123"/>
    <mergeCell ref="E104:AH104"/>
    <mergeCell ref="AI104:AN104"/>
    <mergeCell ref="AI106:AN106"/>
    <mergeCell ref="C88:D88"/>
    <mergeCell ref="E124:AH124"/>
    <mergeCell ref="E125:AN125"/>
    <mergeCell ref="E127:AH127"/>
    <mergeCell ref="E128:AN128"/>
    <mergeCell ref="E130:AH130"/>
    <mergeCell ref="AI94:AN94"/>
    <mergeCell ref="AI115:AN115"/>
    <mergeCell ref="C118:D118"/>
    <mergeCell ref="AI91:AN91"/>
    <mergeCell ref="C112:D112"/>
    <mergeCell ref="E112:AH112"/>
    <mergeCell ref="AI112:AN112"/>
    <mergeCell ref="AI114:AN114"/>
    <mergeCell ref="C86:D86"/>
    <mergeCell ref="E86:AH86"/>
    <mergeCell ref="AI86:AN86"/>
    <mergeCell ref="C39:D39"/>
    <mergeCell ref="E39:AH39"/>
    <mergeCell ref="AI39:AN39"/>
    <mergeCell ref="E37:AH37"/>
    <mergeCell ref="C40:D40"/>
    <mergeCell ref="E40:AH40"/>
    <mergeCell ref="AI40:AN40"/>
    <mergeCell ref="C43:D43"/>
    <mergeCell ref="E43:AH43"/>
    <mergeCell ref="AI43:AN43"/>
    <mergeCell ref="E25:AH25"/>
    <mergeCell ref="E33:AH33"/>
    <mergeCell ref="E24:AH24"/>
    <mergeCell ref="AI24:AN24"/>
    <mergeCell ref="AI25:AN25"/>
    <mergeCell ref="C37:D37"/>
    <mergeCell ref="AI37:AN37"/>
    <mergeCell ref="E28:AN28"/>
    <mergeCell ref="C38:D38"/>
    <mergeCell ref="E38:AH38"/>
    <mergeCell ref="AI38:AN38"/>
    <mergeCell ref="C16:D16"/>
    <mergeCell ref="E16:AH16"/>
    <mergeCell ref="AI16:AN16"/>
    <mergeCell ref="E20:AH20"/>
    <mergeCell ref="AI20:AN20"/>
    <mergeCell ref="E22:AN22"/>
    <mergeCell ref="C19:D19"/>
    <mergeCell ref="E19:AH19"/>
    <mergeCell ref="AI19:AN19"/>
    <mergeCell ref="C20:D22"/>
    <mergeCell ref="E21:Y21"/>
    <mergeCell ref="C9:D9"/>
    <mergeCell ref="E9:AH9"/>
    <mergeCell ref="AI9:AN9"/>
    <mergeCell ref="C12:D12"/>
    <mergeCell ref="E12:AH12"/>
    <mergeCell ref="AI12:AN12"/>
    <mergeCell ref="C15:D15"/>
    <mergeCell ref="E15:AH15"/>
    <mergeCell ref="AI15:AN15"/>
    <mergeCell ref="C4:D4"/>
    <mergeCell ref="E4:AH4"/>
    <mergeCell ref="AI4:AN4"/>
    <mergeCell ref="C5:D5"/>
    <mergeCell ref="E5:AH5"/>
    <mergeCell ref="AI5:AN5"/>
    <mergeCell ref="C6:D6"/>
    <mergeCell ref="E6:AH6"/>
    <mergeCell ref="AI6:AN6"/>
    <mergeCell ref="C87:D87"/>
    <mergeCell ref="E87:AH87"/>
    <mergeCell ref="AI87:AN87"/>
    <mergeCell ref="E122:AN122"/>
    <mergeCell ref="E118:AH118"/>
    <mergeCell ref="AI118:AN118"/>
    <mergeCell ref="AI116:AN116"/>
    <mergeCell ref="E117:AH117"/>
    <mergeCell ref="AI117:AN117"/>
    <mergeCell ref="C113:D113"/>
    <mergeCell ref="E113:AH113"/>
    <mergeCell ref="AI113:AN113"/>
    <mergeCell ref="C116:D116"/>
    <mergeCell ref="C106:D106"/>
    <mergeCell ref="C102:D102"/>
    <mergeCell ref="E89:AH89"/>
    <mergeCell ref="C115:D115"/>
    <mergeCell ref="C92:D92"/>
    <mergeCell ref="E106:AH106"/>
    <mergeCell ref="C107:D107"/>
    <mergeCell ref="E107:AH107"/>
    <mergeCell ref="E91:AH91"/>
    <mergeCell ref="C108:D108"/>
    <mergeCell ref="E108:AH108"/>
    <mergeCell ref="E145:AH145"/>
    <mergeCell ref="C162:D162"/>
    <mergeCell ref="E162:AH162"/>
    <mergeCell ref="AI162:AN162"/>
    <mergeCell ref="E163:AH163"/>
    <mergeCell ref="AI163:AN163"/>
    <mergeCell ref="C161:D161"/>
    <mergeCell ref="E161:AH161"/>
    <mergeCell ref="AI161:AN161"/>
    <mergeCell ref="C163:D163"/>
    <mergeCell ref="AI169:AN169"/>
    <mergeCell ref="C164:D164"/>
    <mergeCell ref="E164:AH164"/>
    <mergeCell ref="E166:AN166"/>
    <mergeCell ref="C169:D169"/>
    <mergeCell ref="E169:AH169"/>
    <mergeCell ref="C150:D150"/>
    <mergeCell ref="E150:AH150"/>
    <mergeCell ref="AI150:AN150"/>
    <mergeCell ref="AI164:AN164"/>
    <mergeCell ref="E154:AH154"/>
    <mergeCell ref="AI154:AN154"/>
    <mergeCell ref="C156:D156"/>
    <mergeCell ref="C158:D158"/>
    <mergeCell ref="E158:AH158"/>
    <mergeCell ref="E187:AH187"/>
    <mergeCell ref="AI187:AN187"/>
    <mergeCell ref="C172:D172"/>
    <mergeCell ref="E172:AH172"/>
    <mergeCell ref="AI172:AN172"/>
    <mergeCell ref="C173:D181"/>
    <mergeCell ref="AI69:AN69"/>
    <mergeCell ref="E70:AA70"/>
    <mergeCell ref="E72:AN72"/>
    <mergeCell ref="AE75:AK75"/>
    <mergeCell ref="AE76:AK76"/>
    <mergeCell ref="AI88:AN88"/>
    <mergeCell ref="E88:AH88"/>
    <mergeCell ref="E83:AN83"/>
    <mergeCell ref="AK70:AL70"/>
    <mergeCell ref="AI79:AN79"/>
    <mergeCell ref="AI80:AN80"/>
    <mergeCell ref="AI82:AN82"/>
    <mergeCell ref="E82:AH82"/>
    <mergeCell ref="E81:AH81"/>
    <mergeCell ref="AI81:AN81"/>
    <mergeCell ref="C94:D94"/>
    <mergeCell ref="E116:AH116"/>
    <mergeCell ref="E143:AH143"/>
    <mergeCell ref="E50:AN50"/>
    <mergeCell ref="C36:D36"/>
    <mergeCell ref="AI23:AN23"/>
    <mergeCell ref="C27:D29"/>
    <mergeCell ref="E27:AN27"/>
    <mergeCell ref="C23:D23"/>
    <mergeCell ref="E23:AH23"/>
    <mergeCell ref="C24:D24"/>
    <mergeCell ref="AI33:AN33"/>
    <mergeCell ref="C33:D33"/>
    <mergeCell ref="C32:D32"/>
    <mergeCell ref="C26:D26"/>
    <mergeCell ref="E26:AH26"/>
    <mergeCell ref="AI26:AN26"/>
    <mergeCell ref="E29:AN29"/>
    <mergeCell ref="C47:D47"/>
    <mergeCell ref="C48:D50"/>
    <mergeCell ref="E36:AH36"/>
    <mergeCell ref="AI36:AN36"/>
    <mergeCell ref="E34:AH34"/>
    <mergeCell ref="C46:D46"/>
    <mergeCell ref="E32:AH32"/>
    <mergeCell ref="AI32:AN32"/>
    <mergeCell ref="C25:D25"/>
    <mergeCell ref="E46:AH46"/>
    <mergeCell ref="AI46:AN46"/>
    <mergeCell ref="C80:D80"/>
    <mergeCell ref="E78:AN78"/>
    <mergeCell ref="G74:M74"/>
    <mergeCell ref="AE74:AK74"/>
    <mergeCell ref="C70:D70"/>
    <mergeCell ref="C69:D69"/>
    <mergeCell ref="E69:AH69"/>
    <mergeCell ref="C51:D51"/>
    <mergeCell ref="E51:AH51"/>
    <mergeCell ref="AI51:AN51"/>
    <mergeCell ref="G76:M76"/>
    <mergeCell ref="E73:AN73"/>
    <mergeCell ref="C77:D78"/>
    <mergeCell ref="E77:AN77"/>
    <mergeCell ref="C79:D79"/>
    <mergeCell ref="E79:AH79"/>
    <mergeCell ref="G75:M75"/>
    <mergeCell ref="E80:AH80"/>
    <mergeCell ref="AH70:AI70"/>
    <mergeCell ref="AI47:AN47"/>
    <mergeCell ref="E49:AG49"/>
    <mergeCell ref="E47:AH47"/>
    <mergeCell ref="AI144:AN144"/>
    <mergeCell ref="AI92:AN92"/>
    <mergeCell ref="C123:D125"/>
    <mergeCell ref="C96:D96"/>
    <mergeCell ref="C89:D89"/>
    <mergeCell ref="AI225:AN225"/>
    <mergeCell ref="AI95:AN95"/>
    <mergeCell ref="C95:D95"/>
    <mergeCell ref="C90:D90"/>
    <mergeCell ref="E95:AH95"/>
    <mergeCell ref="AI96:AN96"/>
    <mergeCell ref="E98:AG98"/>
    <mergeCell ref="E93:AH93"/>
    <mergeCell ref="C97:D99"/>
    <mergeCell ref="E97:AN97"/>
    <mergeCell ref="E96:AH96"/>
    <mergeCell ref="AI185:AN185"/>
    <mergeCell ref="C117:D117"/>
    <mergeCell ref="AI93:AN93"/>
    <mergeCell ref="E114:AH114"/>
    <mergeCell ref="AI103:AN103"/>
    <mergeCell ref="E119:AH119"/>
    <mergeCell ref="E105:AH105"/>
    <mergeCell ref="AI105:AN105"/>
    <mergeCell ref="AI270:AN270"/>
    <mergeCell ref="AI269:AN269"/>
    <mergeCell ref="AI278:AN278"/>
    <mergeCell ref="C270:D270"/>
    <mergeCell ref="E270:AH270"/>
    <mergeCell ref="Z271:AB271"/>
    <mergeCell ref="C284:D284"/>
    <mergeCell ref="E284:AH284"/>
    <mergeCell ref="AI286:AN286"/>
    <mergeCell ref="A1:B1"/>
    <mergeCell ref="C1:AN1"/>
    <mergeCell ref="AI2:AN2"/>
    <mergeCell ref="AI156:AN156"/>
    <mergeCell ref="E157:AH157"/>
    <mergeCell ref="AI157:AN157"/>
    <mergeCell ref="C157:D157"/>
    <mergeCell ref="E90:AH90"/>
    <mergeCell ref="E153:AH153"/>
    <mergeCell ref="C91:D91"/>
    <mergeCell ref="E103:AH103"/>
    <mergeCell ref="E132:AN132"/>
    <mergeCell ref="C135:D137"/>
    <mergeCell ref="C153:D153"/>
    <mergeCell ref="E115:AH115"/>
    <mergeCell ref="AI153:AN153"/>
    <mergeCell ref="C154:D154"/>
    <mergeCell ref="E92:AH92"/>
    <mergeCell ref="AI89:AN89"/>
    <mergeCell ref="C103:D103"/>
    <mergeCell ref="C114:D114"/>
    <mergeCell ref="C71:D72"/>
    <mergeCell ref="AI102:AN102"/>
    <mergeCell ref="AI90:AN90"/>
    <mergeCell ref="C105:D105"/>
    <mergeCell ref="E133:AH133"/>
    <mergeCell ref="E134:AN134"/>
    <mergeCell ref="AI107:AN107"/>
    <mergeCell ref="AI108:AN108"/>
    <mergeCell ref="C111:D111"/>
    <mergeCell ref="E111:AH111"/>
    <mergeCell ref="AI111:AN111"/>
    <mergeCell ref="E139:AH139"/>
    <mergeCell ref="C120:D122"/>
    <mergeCell ref="E120:AN120"/>
    <mergeCell ref="E121:AH121"/>
    <mergeCell ref="C119:D119"/>
    <mergeCell ref="AI119:AN119"/>
    <mergeCell ref="E135:AN135"/>
    <mergeCell ref="E140:AN140"/>
    <mergeCell ref="E147:AN147"/>
    <mergeCell ref="AI143:AN143"/>
    <mergeCell ref="C82:D82"/>
    <mergeCell ref="E71:AN71"/>
    <mergeCell ref="E102:AH102"/>
    <mergeCell ref="E94:AH94"/>
    <mergeCell ref="C93:D93"/>
    <mergeCell ref="AI158:AN158"/>
    <mergeCell ref="E126:AN126"/>
    <mergeCell ref="C126:D128"/>
    <mergeCell ref="E156:AH156"/>
    <mergeCell ref="AI145:AN145"/>
    <mergeCell ref="C145:D147"/>
    <mergeCell ref="E144:AH144"/>
    <mergeCell ref="E155:AH155"/>
    <mergeCell ref="C155:D155"/>
    <mergeCell ref="AI155:AN155"/>
    <mergeCell ref="C73:D76"/>
    <mergeCell ref="C132:D134"/>
    <mergeCell ref="C138:D140"/>
    <mergeCell ref="E138:AN138"/>
    <mergeCell ref="E146:W146"/>
    <mergeCell ref="C104:D104"/>
    <mergeCell ref="E99:AN99"/>
    <mergeCell ref="E263:AH263"/>
    <mergeCell ref="AI263:AN263"/>
    <mergeCell ref="C259:D259"/>
    <mergeCell ref="E245:AH245"/>
    <mergeCell ref="AI246:AN246"/>
    <mergeCell ref="E225:AH225"/>
    <mergeCell ref="C244:D244"/>
    <mergeCell ref="C246:D246"/>
    <mergeCell ref="R229:S229"/>
    <mergeCell ref="U229:V229"/>
    <mergeCell ref="G230:K230"/>
    <mergeCell ref="O232:P232"/>
    <mergeCell ref="R232:S232"/>
    <mergeCell ref="O230:P230"/>
    <mergeCell ref="R230:S230"/>
    <mergeCell ref="U230:V230"/>
    <mergeCell ref="G231:K231"/>
    <mergeCell ref="O231:P231"/>
    <mergeCell ref="AI259:AN259"/>
    <mergeCell ref="C260:D260"/>
    <mergeCell ref="E260:AH260"/>
    <mergeCell ref="AI260:AN260"/>
    <mergeCell ref="W253:AL253"/>
    <mergeCell ref="C249:D253"/>
    <mergeCell ref="K314:L314"/>
    <mergeCell ref="N314:O314"/>
    <mergeCell ref="R314:Y314"/>
    <mergeCell ref="E287:AH287"/>
    <mergeCell ref="AI287:AN287"/>
    <mergeCell ref="AI279:AN279"/>
    <mergeCell ref="AI245:AN245"/>
    <mergeCell ref="AI236:AN236"/>
    <mergeCell ref="AI311:AN311"/>
    <mergeCell ref="AI282:AN282"/>
    <mergeCell ref="AI256:AN256"/>
    <mergeCell ref="E250:AN250"/>
    <mergeCell ref="G251:S251"/>
    <mergeCell ref="W251:AL251"/>
    <mergeCell ref="E312:AN312"/>
    <mergeCell ref="AI301:AN301"/>
    <mergeCell ref="E246:AH246"/>
    <mergeCell ref="AI310:AN310"/>
    <mergeCell ref="G252:S252"/>
    <mergeCell ref="W252:AL252"/>
    <mergeCell ref="AC271:AN271"/>
    <mergeCell ref="E272:AN272"/>
    <mergeCell ref="AI302:AN302"/>
    <mergeCell ref="G253:U253"/>
    <mergeCell ref="E182:AN182"/>
    <mergeCell ref="AI218:AN218"/>
    <mergeCell ref="H180:AN180"/>
    <mergeCell ref="C228:D233"/>
    <mergeCell ref="E228:AN228"/>
    <mergeCell ref="G229:K229"/>
    <mergeCell ref="O229:P229"/>
    <mergeCell ref="E213:AH213"/>
    <mergeCell ref="E214:AN214"/>
    <mergeCell ref="E192:F199"/>
    <mergeCell ref="E200:F207"/>
    <mergeCell ref="E209:AN209"/>
    <mergeCell ref="E210:AH210"/>
    <mergeCell ref="E211:AN211"/>
    <mergeCell ref="E212:AN212"/>
    <mergeCell ref="C209:D211"/>
    <mergeCell ref="C185:D185"/>
    <mergeCell ref="E185:AH185"/>
    <mergeCell ref="C188:AN188"/>
    <mergeCell ref="G191:L191"/>
    <mergeCell ref="G232:K232"/>
    <mergeCell ref="G233:K233"/>
    <mergeCell ref="C212:D214"/>
    <mergeCell ref="C52:D52"/>
    <mergeCell ref="E52:AH52"/>
    <mergeCell ref="AI52:AN52"/>
    <mergeCell ref="C53:D53"/>
    <mergeCell ref="E53:AH53"/>
    <mergeCell ref="AI53:AN53"/>
    <mergeCell ref="C54:D54"/>
    <mergeCell ref="E54:AH54"/>
    <mergeCell ref="AI54:AN54"/>
    <mergeCell ref="C55:D55"/>
    <mergeCell ref="E55:AH55"/>
    <mergeCell ref="AI55:AN55"/>
    <mergeCell ref="C56:D56"/>
    <mergeCell ref="E56:AH56"/>
    <mergeCell ref="AI56:AN56"/>
    <mergeCell ref="C57:D57"/>
    <mergeCell ref="E57:AH57"/>
    <mergeCell ref="AI57:AN57"/>
    <mergeCell ref="C58:D58"/>
    <mergeCell ref="E58:AH58"/>
    <mergeCell ref="AI58:AN58"/>
    <mergeCell ref="C59:D59"/>
    <mergeCell ref="E59:AH59"/>
    <mergeCell ref="AI59:AN59"/>
    <mergeCell ref="C60:D60"/>
    <mergeCell ref="E60:AH60"/>
    <mergeCell ref="AI60:AN60"/>
    <mergeCell ref="C61:D61"/>
    <mergeCell ref="E61:AH61"/>
    <mergeCell ref="AI61:AN61"/>
    <mergeCell ref="C62:D62"/>
    <mergeCell ref="E62:AH62"/>
    <mergeCell ref="AI62:AN62"/>
    <mergeCell ref="C63:D63"/>
    <mergeCell ref="E63:AH63"/>
    <mergeCell ref="AI63:AN63"/>
    <mergeCell ref="AB70:AF70"/>
    <mergeCell ref="C67:D67"/>
    <mergeCell ref="E67:AH67"/>
    <mergeCell ref="AI67:AN67"/>
    <mergeCell ref="C68:D68"/>
    <mergeCell ref="E68:AH68"/>
    <mergeCell ref="AI68:AN68"/>
    <mergeCell ref="C64:D64"/>
    <mergeCell ref="E64:AH64"/>
    <mergeCell ref="AI64:AN64"/>
    <mergeCell ref="C65:D65"/>
    <mergeCell ref="E65:AH65"/>
    <mergeCell ref="AI65:AN65"/>
    <mergeCell ref="C66:D66"/>
    <mergeCell ref="E66:AH66"/>
    <mergeCell ref="AI66:AN66"/>
  </mergeCells>
  <phoneticPr fontId="8"/>
  <dataValidations count="3">
    <dataValidation type="list" allowBlank="1" showInputMessage="1" showErrorMessage="1" sqref="AI329:AN329 AI215:AN215 AI334:AN334 AI244:AN246 AI217:AN220 AI170:AN170 AI301:AN304 AI326:AN326 AI60:AN64 AI65:AN68" xr:uid="{00000000-0002-0000-0200-000000000000}">
      <formula1>"○,×"</formula1>
    </dataValidation>
    <dataValidation type="list" allowBlank="1" showInputMessage="1" showErrorMessage="1" sqref="AI58:AN59" xr:uid="{00000000-0002-0000-0200-000001000000}">
      <formula1>"はい,いいえ"</formula1>
    </dataValidation>
    <dataValidation type="list" allowBlank="1" showInputMessage="1" showErrorMessage="1" sqref="AI4:AN6 AI331:AN333 AI328:AN328 AI254:AN254 AI255:AI260 AJ254:AN255 AJ259:AN260 WWQ247:WWV247 AJ82:AN82 AJ79:AN80 AI79:AI82 AI9:AN9 AI336:AN336 AI292:AN297 AI319:AN320 AI310:AN311 AI307:AN307 AI282:AN287 AI278:AN279 AI275:AN275 AI268:AN270 AJ257:AN257 AI51:AN57 AI234:AN237 AI225:AN225 AI222:AN222 AI185:AN187 AI172:AN172 AI169:AN169 AI161:AN165 AI153:AN158 AI150:AN150 AI143:AN145 AI111:AN119 AI102:AN108 AI86:AN96 AI69:AN69 AI46:AN48 AI43:AN43 AI36:AN40 AI32:AN33 AI23:AN26 AI19:AN20 AI15:AN16 AI12:AN12 AI263:AN264 KE247:KJ247 UA247:UF247 ADW247:AEB247 ANS247:ANX247 AXO247:AXT247 BHK247:BHP247 BRG247:BRL247 CBC247:CBH247 CKY247:CLD247 CUU247:CUZ247 DEQ247:DEV247 DOM247:DOR247 DYI247:DYN247 EIE247:EIJ247 ESA247:ESF247 FBW247:FCB247 FLS247:FLX247 FVO247:FVT247 GFK247:GFP247 GPG247:GPL247 GZC247:GZH247 HIY247:HJD247 HSU247:HSZ247 ICQ247:ICV247 IMM247:IMR247 IWI247:IWN247 JGE247:JGJ247 JQA247:JQF247 JZW247:KAB247 KJS247:KJX247 KTO247:KTT247 LDK247:LDP247 LNG247:LNL247 LXC247:LXH247 MGY247:MHD247 MQU247:MQZ247 NAQ247:NAV247 NKM247:NKR247 NUI247:NUN247 OEE247:OEJ247 OOA247:OOF247 OXW247:OYB247 PHS247:PHX247 PRO247:PRT247 QBK247:QBP247 QLG247:QLL247 QVC247:QVH247 REY247:RFD247 ROU247:ROZ247 RYQ247:RYV247 SIM247:SIR247 SSI247:SSN247 TCE247:TCJ247 TMA247:TMF247 TVW247:TWB247 UFS247:UFX247 UPO247:UPT247 UZK247:UZP247 VJG247:VJL247 VTC247:VTH247 WCY247:WDD247 WMU247:WMZ247 AI249:AN249 AI299:AN299 AI325:AN325 AI241:AN246" xr:uid="{00000000-0002-0000-0200-000002000000}">
      <formula1>"○,×,／"</formula1>
    </dataValidation>
  </dataValidations>
  <pageMargins left="0.35433070866141736" right="0.35433070866141736" top="0.43307086614173229" bottom="0.31496062992125984" header="0.31496062992125984" footer="0.19685039370078741"/>
  <pageSetup paperSize="9" scale="92" fitToHeight="0" orientation="portrait" r:id="rId1"/>
  <headerFooter alignWithMargins="0"/>
  <rowBreaks count="9" manualBreakCount="9">
    <brk id="34" max="16383" man="1"/>
    <brk id="62" max="16383" man="1"/>
    <brk id="76" max="16383" man="1"/>
    <brk id="108" max="16383" man="1"/>
    <brk id="146" max="16383" man="1"/>
    <brk id="203" max="16383" man="1"/>
    <brk id="239" max="16383" man="1"/>
    <brk id="270" max="16383" man="1"/>
    <brk id="31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P468"/>
  <sheetViews>
    <sheetView view="pageBreakPreview" topLeftCell="B265" zoomScaleNormal="100" zoomScaleSheetLayoutView="100" workbookViewId="0">
      <selection activeCell="E226" sqref="E226:AH226"/>
    </sheetView>
  </sheetViews>
  <sheetFormatPr defaultColWidth="9" defaultRowHeight="13.2"/>
  <cols>
    <col min="1" max="3" width="2.6640625" style="261" customWidth="1"/>
    <col min="4" max="4" width="3" style="261" customWidth="1"/>
    <col min="5" max="33" width="2.6640625" style="261" customWidth="1"/>
    <col min="34" max="34" width="4.44140625" style="261" customWidth="1"/>
    <col min="35" max="40" width="2.6640625" style="261" customWidth="1"/>
    <col min="41" max="16384" width="9" style="261"/>
  </cols>
  <sheetData>
    <row r="1" spans="1:40" ht="13.5" customHeight="1">
      <c r="A1" s="758" t="s">
        <v>19</v>
      </c>
      <c r="B1" s="758"/>
      <c r="C1" s="759" t="s">
        <v>69</v>
      </c>
      <c r="D1" s="759"/>
      <c r="E1" s="759"/>
      <c r="F1" s="759"/>
      <c r="G1" s="759"/>
      <c r="H1" s="759"/>
      <c r="I1" s="759"/>
      <c r="J1" s="759"/>
      <c r="K1" s="759"/>
      <c r="L1" s="759"/>
      <c r="M1" s="759"/>
      <c r="N1" s="759"/>
      <c r="O1" s="759"/>
      <c r="P1" s="759"/>
      <c r="Q1" s="759"/>
      <c r="R1" s="759"/>
      <c r="S1" s="759"/>
      <c r="T1" s="759"/>
      <c r="U1" s="759"/>
      <c r="V1" s="759"/>
      <c r="W1" s="759"/>
      <c r="X1" s="759"/>
      <c r="Y1" s="759"/>
      <c r="Z1" s="759"/>
      <c r="AA1" s="759"/>
      <c r="AB1" s="759"/>
      <c r="AC1" s="759"/>
      <c r="AD1" s="759"/>
      <c r="AE1" s="759"/>
      <c r="AF1" s="759"/>
      <c r="AG1" s="759"/>
      <c r="AH1" s="759"/>
      <c r="AI1" s="759"/>
      <c r="AJ1" s="759"/>
      <c r="AK1" s="759"/>
      <c r="AL1" s="759"/>
      <c r="AM1" s="759"/>
      <c r="AN1" s="759"/>
    </row>
    <row r="2" spans="1:40" ht="13.5" customHeight="1">
      <c r="A2" s="758"/>
      <c r="B2" s="758"/>
      <c r="C2" s="759"/>
      <c r="D2" s="759"/>
      <c r="E2" s="759"/>
      <c r="F2" s="759"/>
      <c r="G2" s="759"/>
      <c r="H2" s="759"/>
      <c r="I2" s="759"/>
      <c r="J2" s="759"/>
      <c r="K2" s="759"/>
      <c r="L2" s="759"/>
      <c r="M2" s="759"/>
      <c r="N2" s="759"/>
      <c r="O2" s="759"/>
      <c r="P2" s="759"/>
      <c r="Q2" s="759"/>
      <c r="R2" s="759"/>
      <c r="S2" s="759"/>
      <c r="T2" s="759"/>
      <c r="U2" s="759"/>
      <c r="V2" s="759"/>
      <c r="W2" s="759"/>
      <c r="X2" s="759"/>
      <c r="Y2" s="759"/>
      <c r="Z2" s="759"/>
      <c r="AA2" s="759"/>
      <c r="AB2" s="759"/>
      <c r="AC2" s="759"/>
      <c r="AD2" s="759"/>
      <c r="AE2" s="759"/>
      <c r="AF2" s="759"/>
      <c r="AG2" s="759"/>
      <c r="AH2" s="759"/>
      <c r="AI2" s="759"/>
      <c r="AJ2" s="759"/>
      <c r="AK2" s="759"/>
      <c r="AL2" s="759"/>
      <c r="AM2" s="759"/>
      <c r="AN2" s="759"/>
    </row>
    <row r="3" spans="1:40" ht="17.25" customHeight="1">
      <c r="A3" s="280"/>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0" ht="17.25" customHeight="1">
      <c r="B4" s="348" t="s">
        <v>85</v>
      </c>
    </row>
    <row r="5" spans="1:40" ht="17.25" customHeight="1">
      <c r="C5" s="747"/>
      <c r="D5" s="748"/>
      <c r="E5" s="748"/>
      <c r="F5" s="748"/>
      <c r="G5" s="748"/>
      <c r="H5" s="748"/>
      <c r="I5" s="748"/>
      <c r="J5" s="748"/>
      <c r="K5" s="748"/>
      <c r="L5" s="748"/>
      <c r="M5" s="748"/>
      <c r="N5" s="748"/>
      <c r="O5" s="748"/>
      <c r="P5" s="748"/>
      <c r="Q5" s="748"/>
      <c r="R5" s="748"/>
      <c r="S5" s="748"/>
      <c r="T5" s="748"/>
      <c r="U5" s="748"/>
      <c r="V5" s="748"/>
      <c r="W5" s="748"/>
      <c r="X5" s="748"/>
      <c r="Y5" s="748"/>
      <c r="Z5" s="748"/>
      <c r="AA5" s="748"/>
      <c r="AB5" s="748"/>
      <c r="AC5" s="748"/>
      <c r="AD5" s="748"/>
      <c r="AE5" s="748"/>
      <c r="AF5" s="748"/>
      <c r="AG5" s="748"/>
      <c r="AH5" s="748"/>
      <c r="AI5" s="748"/>
      <c r="AJ5" s="748"/>
      <c r="AK5" s="748"/>
      <c r="AL5" s="748"/>
      <c r="AM5" s="748"/>
      <c r="AN5" s="749"/>
    </row>
    <row r="6" spans="1:40" ht="17.25" customHeight="1">
      <c r="C6" s="750"/>
      <c r="D6" s="751"/>
      <c r="E6" s="751"/>
      <c r="F6" s="751"/>
      <c r="G6" s="751"/>
      <c r="H6" s="751"/>
      <c r="I6" s="751"/>
      <c r="J6" s="751"/>
      <c r="K6" s="751"/>
      <c r="L6" s="751"/>
      <c r="M6" s="751"/>
      <c r="N6" s="751"/>
      <c r="O6" s="751"/>
      <c r="P6" s="751"/>
      <c r="Q6" s="751"/>
      <c r="R6" s="751"/>
      <c r="S6" s="751"/>
      <c r="T6" s="751"/>
      <c r="U6" s="751"/>
      <c r="V6" s="751"/>
      <c r="W6" s="751"/>
      <c r="X6" s="751"/>
      <c r="Y6" s="751"/>
      <c r="Z6" s="751"/>
      <c r="AA6" s="751"/>
      <c r="AB6" s="751"/>
      <c r="AC6" s="751"/>
      <c r="AD6" s="751"/>
      <c r="AE6" s="751"/>
      <c r="AF6" s="751"/>
      <c r="AG6" s="751"/>
      <c r="AH6" s="751"/>
      <c r="AI6" s="751"/>
      <c r="AJ6" s="751"/>
      <c r="AK6" s="751"/>
      <c r="AL6" s="751"/>
      <c r="AM6" s="751"/>
      <c r="AN6" s="752"/>
    </row>
    <row r="7" spans="1:40" ht="17.25" customHeight="1">
      <c r="C7" s="750"/>
      <c r="D7" s="751"/>
      <c r="E7" s="751"/>
      <c r="F7" s="751"/>
      <c r="G7" s="751"/>
      <c r="H7" s="751"/>
      <c r="I7" s="751"/>
      <c r="J7" s="751"/>
      <c r="K7" s="751"/>
      <c r="L7" s="751"/>
      <c r="M7" s="751"/>
      <c r="N7" s="751"/>
      <c r="O7" s="751"/>
      <c r="P7" s="751"/>
      <c r="Q7" s="751"/>
      <c r="R7" s="751"/>
      <c r="S7" s="751"/>
      <c r="T7" s="751"/>
      <c r="U7" s="751"/>
      <c r="V7" s="751"/>
      <c r="W7" s="751"/>
      <c r="X7" s="751"/>
      <c r="Y7" s="751"/>
      <c r="Z7" s="751"/>
      <c r="AA7" s="751"/>
      <c r="AB7" s="751"/>
      <c r="AC7" s="751"/>
      <c r="AD7" s="751"/>
      <c r="AE7" s="751"/>
      <c r="AF7" s="751"/>
      <c r="AG7" s="751"/>
      <c r="AH7" s="751"/>
      <c r="AI7" s="751"/>
      <c r="AJ7" s="751"/>
      <c r="AK7" s="751"/>
      <c r="AL7" s="751"/>
      <c r="AM7" s="751"/>
      <c r="AN7" s="752"/>
    </row>
    <row r="8" spans="1:40" ht="17.25" customHeight="1">
      <c r="C8" s="750"/>
      <c r="D8" s="751"/>
      <c r="E8" s="751"/>
      <c r="F8" s="751"/>
      <c r="G8" s="751"/>
      <c r="H8" s="751"/>
      <c r="I8" s="751"/>
      <c r="J8" s="751"/>
      <c r="K8" s="751"/>
      <c r="L8" s="751"/>
      <c r="M8" s="751"/>
      <c r="N8" s="751"/>
      <c r="O8" s="751"/>
      <c r="P8" s="751"/>
      <c r="Q8" s="751"/>
      <c r="R8" s="751"/>
      <c r="S8" s="751"/>
      <c r="T8" s="751"/>
      <c r="U8" s="751"/>
      <c r="V8" s="751"/>
      <c r="W8" s="751"/>
      <c r="X8" s="751"/>
      <c r="Y8" s="751"/>
      <c r="Z8" s="751"/>
      <c r="AA8" s="751"/>
      <c r="AB8" s="751"/>
      <c r="AC8" s="751"/>
      <c r="AD8" s="751"/>
      <c r="AE8" s="751"/>
      <c r="AF8" s="751"/>
      <c r="AG8" s="751"/>
      <c r="AH8" s="751"/>
      <c r="AI8" s="751"/>
      <c r="AJ8" s="751"/>
      <c r="AK8" s="751"/>
      <c r="AL8" s="751"/>
      <c r="AM8" s="751"/>
      <c r="AN8" s="752"/>
    </row>
    <row r="9" spans="1:40" ht="17.25" customHeight="1">
      <c r="C9" s="750"/>
      <c r="D9" s="751"/>
      <c r="E9" s="751"/>
      <c r="F9" s="751"/>
      <c r="G9" s="751"/>
      <c r="H9" s="751"/>
      <c r="I9" s="751"/>
      <c r="J9" s="751"/>
      <c r="K9" s="751"/>
      <c r="L9" s="751"/>
      <c r="M9" s="751"/>
      <c r="N9" s="751"/>
      <c r="O9" s="751"/>
      <c r="P9" s="751"/>
      <c r="Q9" s="751"/>
      <c r="R9" s="751"/>
      <c r="S9" s="751"/>
      <c r="T9" s="751"/>
      <c r="U9" s="751"/>
      <c r="V9" s="751"/>
      <c r="W9" s="751"/>
      <c r="X9" s="751"/>
      <c r="Y9" s="751"/>
      <c r="Z9" s="751"/>
      <c r="AA9" s="751"/>
      <c r="AB9" s="751"/>
      <c r="AC9" s="751"/>
      <c r="AD9" s="751"/>
      <c r="AE9" s="751"/>
      <c r="AF9" s="751"/>
      <c r="AG9" s="751"/>
      <c r="AH9" s="751"/>
      <c r="AI9" s="751"/>
      <c r="AJ9" s="751"/>
      <c r="AK9" s="751"/>
      <c r="AL9" s="751"/>
      <c r="AM9" s="751"/>
      <c r="AN9" s="752"/>
    </row>
    <row r="10" spans="1:40" ht="17.25" customHeight="1">
      <c r="C10" s="750"/>
      <c r="D10" s="751"/>
      <c r="E10" s="751"/>
      <c r="F10" s="751"/>
      <c r="G10" s="751"/>
      <c r="H10" s="751"/>
      <c r="I10" s="751"/>
      <c r="J10" s="751"/>
      <c r="K10" s="751"/>
      <c r="L10" s="751"/>
      <c r="M10" s="751"/>
      <c r="N10" s="751"/>
      <c r="O10" s="751"/>
      <c r="P10" s="751"/>
      <c r="Q10" s="751"/>
      <c r="R10" s="751"/>
      <c r="S10" s="751"/>
      <c r="T10" s="751"/>
      <c r="U10" s="751"/>
      <c r="V10" s="751"/>
      <c r="W10" s="751"/>
      <c r="X10" s="751"/>
      <c r="Y10" s="751"/>
      <c r="Z10" s="751"/>
      <c r="AA10" s="751"/>
      <c r="AB10" s="751"/>
      <c r="AC10" s="751"/>
      <c r="AD10" s="751"/>
      <c r="AE10" s="751"/>
      <c r="AF10" s="751"/>
      <c r="AG10" s="751"/>
      <c r="AH10" s="751"/>
      <c r="AI10" s="751"/>
      <c r="AJ10" s="751"/>
      <c r="AK10" s="751"/>
      <c r="AL10" s="751"/>
      <c r="AM10" s="751"/>
      <c r="AN10" s="752"/>
    </row>
    <row r="11" spans="1:40" ht="17.25" customHeight="1">
      <c r="C11" s="750"/>
      <c r="D11" s="751"/>
      <c r="E11" s="751"/>
      <c r="F11" s="751"/>
      <c r="G11" s="751"/>
      <c r="H11" s="751"/>
      <c r="I11" s="751"/>
      <c r="J11" s="751"/>
      <c r="K11" s="751"/>
      <c r="L11" s="751"/>
      <c r="M11" s="751"/>
      <c r="N11" s="751"/>
      <c r="O11" s="751"/>
      <c r="P11" s="751"/>
      <c r="Q11" s="751"/>
      <c r="R11" s="751"/>
      <c r="S11" s="751"/>
      <c r="T11" s="751"/>
      <c r="U11" s="751"/>
      <c r="V11" s="751"/>
      <c r="W11" s="751"/>
      <c r="X11" s="751"/>
      <c r="Y11" s="751"/>
      <c r="Z11" s="751"/>
      <c r="AA11" s="751"/>
      <c r="AB11" s="751"/>
      <c r="AC11" s="751"/>
      <c r="AD11" s="751"/>
      <c r="AE11" s="751"/>
      <c r="AF11" s="751"/>
      <c r="AG11" s="751"/>
      <c r="AH11" s="751"/>
      <c r="AI11" s="751"/>
      <c r="AJ11" s="751"/>
      <c r="AK11" s="751"/>
      <c r="AL11" s="751"/>
      <c r="AM11" s="751"/>
      <c r="AN11" s="752"/>
    </row>
    <row r="12" spans="1:40" ht="17.25" customHeight="1">
      <c r="C12" s="750"/>
      <c r="D12" s="751"/>
      <c r="E12" s="751"/>
      <c r="F12" s="751"/>
      <c r="G12" s="751"/>
      <c r="H12" s="751"/>
      <c r="I12" s="751"/>
      <c r="J12" s="751"/>
      <c r="K12" s="751"/>
      <c r="L12" s="751"/>
      <c r="M12" s="751"/>
      <c r="N12" s="751"/>
      <c r="O12" s="751"/>
      <c r="P12" s="751"/>
      <c r="Q12" s="751"/>
      <c r="R12" s="751"/>
      <c r="S12" s="751"/>
      <c r="T12" s="751"/>
      <c r="U12" s="751"/>
      <c r="V12" s="751"/>
      <c r="W12" s="751"/>
      <c r="X12" s="751"/>
      <c r="Y12" s="751"/>
      <c r="Z12" s="751"/>
      <c r="AA12" s="751"/>
      <c r="AB12" s="751"/>
      <c r="AC12" s="751"/>
      <c r="AD12" s="751"/>
      <c r="AE12" s="751"/>
      <c r="AF12" s="751"/>
      <c r="AG12" s="751"/>
      <c r="AH12" s="751"/>
      <c r="AI12" s="751"/>
      <c r="AJ12" s="751"/>
      <c r="AK12" s="751"/>
      <c r="AL12" s="751"/>
      <c r="AM12" s="751"/>
      <c r="AN12" s="752"/>
    </row>
    <row r="13" spans="1:40" ht="17.25" customHeight="1">
      <c r="C13" s="750"/>
      <c r="D13" s="751"/>
      <c r="E13" s="751"/>
      <c r="F13" s="751"/>
      <c r="G13" s="751"/>
      <c r="H13" s="751"/>
      <c r="I13" s="751"/>
      <c r="J13" s="751"/>
      <c r="K13" s="751"/>
      <c r="L13" s="751"/>
      <c r="M13" s="751"/>
      <c r="N13" s="751"/>
      <c r="O13" s="751"/>
      <c r="P13" s="751"/>
      <c r="Q13" s="751"/>
      <c r="R13" s="751"/>
      <c r="S13" s="751"/>
      <c r="T13" s="751"/>
      <c r="U13" s="751"/>
      <c r="V13" s="751"/>
      <c r="W13" s="751"/>
      <c r="X13" s="751"/>
      <c r="Y13" s="751"/>
      <c r="Z13" s="751"/>
      <c r="AA13" s="751"/>
      <c r="AB13" s="751"/>
      <c r="AC13" s="751"/>
      <c r="AD13" s="751"/>
      <c r="AE13" s="751"/>
      <c r="AF13" s="751"/>
      <c r="AG13" s="751"/>
      <c r="AH13" s="751"/>
      <c r="AI13" s="751"/>
      <c r="AJ13" s="751"/>
      <c r="AK13" s="751"/>
      <c r="AL13" s="751"/>
      <c r="AM13" s="751"/>
      <c r="AN13" s="752"/>
    </row>
    <row r="14" spans="1:40" ht="17.25" customHeight="1">
      <c r="C14" s="750"/>
      <c r="D14" s="751"/>
      <c r="E14" s="751"/>
      <c r="F14" s="751"/>
      <c r="G14" s="751"/>
      <c r="H14" s="751"/>
      <c r="I14" s="751"/>
      <c r="J14" s="751"/>
      <c r="K14" s="751"/>
      <c r="L14" s="751"/>
      <c r="M14" s="751"/>
      <c r="N14" s="751"/>
      <c r="O14" s="751"/>
      <c r="P14" s="751"/>
      <c r="Q14" s="751"/>
      <c r="R14" s="751"/>
      <c r="S14" s="751"/>
      <c r="T14" s="751"/>
      <c r="U14" s="751"/>
      <c r="V14" s="751"/>
      <c r="W14" s="751"/>
      <c r="X14" s="751"/>
      <c r="Y14" s="751"/>
      <c r="Z14" s="751"/>
      <c r="AA14" s="751"/>
      <c r="AB14" s="751"/>
      <c r="AC14" s="751"/>
      <c r="AD14" s="751"/>
      <c r="AE14" s="751"/>
      <c r="AF14" s="751"/>
      <c r="AG14" s="751"/>
      <c r="AH14" s="751"/>
      <c r="AI14" s="751"/>
      <c r="AJ14" s="751"/>
      <c r="AK14" s="751"/>
      <c r="AL14" s="751"/>
      <c r="AM14" s="751"/>
      <c r="AN14" s="752"/>
    </row>
    <row r="15" spans="1:40" ht="17.25" customHeight="1">
      <c r="C15" s="750"/>
      <c r="D15" s="751"/>
      <c r="E15" s="751"/>
      <c r="F15" s="751"/>
      <c r="G15" s="751"/>
      <c r="H15" s="751"/>
      <c r="I15" s="751"/>
      <c r="J15" s="751"/>
      <c r="K15" s="751"/>
      <c r="L15" s="751"/>
      <c r="M15" s="751"/>
      <c r="N15" s="751"/>
      <c r="O15" s="751"/>
      <c r="P15" s="751"/>
      <c r="Q15" s="751"/>
      <c r="R15" s="751"/>
      <c r="S15" s="751"/>
      <c r="T15" s="751"/>
      <c r="U15" s="751"/>
      <c r="V15" s="751"/>
      <c r="W15" s="751"/>
      <c r="X15" s="751"/>
      <c r="Y15" s="751"/>
      <c r="Z15" s="751"/>
      <c r="AA15" s="751"/>
      <c r="AB15" s="751"/>
      <c r="AC15" s="751"/>
      <c r="AD15" s="751"/>
      <c r="AE15" s="751"/>
      <c r="AF15" s="751"/>
      <c r="AG15" s="751"/>
      <c r="AH15" s="751"/>
      <c r="AI15" s="751"/>
      <c r="AJ15" s="751"/>
      <c r="AK15" s="751"/>
      <c r="AL15" s="751"/>
      <c r="AM15" s="751"/>
      <c r="AN15" s="752"/>
    </row>
    <row r="16" spans="1:40" ht="17.25" customHeight="1">
      <c r="C16" s="750"/>
      <c r="D16" s="751"/>
      <c r="E16" s="751"/>
      <c r="F16" s="751"/>
      <c r="G16" s="751"/>
      <c r="H16" s="751"/>
      <c r="I16" s="751"/>
      <c r="J16" s="751"/>
      <c r="K16" s="751"/>
      <c r="L16" s="751"/>
      <c r="M16" s="751"/>
      <c r="N16" s="751"/>
      <c r="O16" s="751"/>
      <c r="P16" s="751"/>
      <c r="Q16" s="751"/>
      <c r="R16" s="751"/>
      <c r="S16" s="751"/>
      <c r="T16" s="751"/>
      <c r="U16" s="751"/>
      <c r="V16" s="751"/>
      <c r="W16" s="751"/>
      <c r="X16" s="751"/>
      <c r="Y16" s="751"/>
      <c r="Z16" s="751"/>
      <c r="AA16" s="751"/>
      <c r="AB16" s="751"/>
      <c r="AC16" s="751"/>
      <c r="AD16" s="751"/>
      <c r="AE16" s="751"/>
      <c r="AF16" s="751"/>
      <c r="AG16" s="751"/>
      <c r="AH16" s="751"/>
      <c r="AI16" s="751"/>
      <c r="AJ16" s="751"/>
      <c r="AK16" s="751"/>
      <c r="AL16" s="751"/>
      <c r="AM16" s="751"/>
      <c r="AN16" s="752"/>
    </row>
    <row r="17" spans="2:40" ht="17.25" customHeight="1">
      <c r="C17" s="750"/>
      <c r="D17" s="751"/>
      <c r="E17" s="751"/>
      <c r="F17" s="751"/>
      <c r="G17" s="751"/>
      <c r="H17" s="751"/>
      <c r="I17" s="751"/>
      <c r="J17" s="751"/>
      <c r="K17" s="751"/>
      <c r="L17" s="751"/>
      <c r="M17" s="751"/>
      <c r="N17" s="751"/>
      <c r="O17" s="751"/>
      <c r="P17" s="751"/>
      <c r="Q17" s="751"/>
      <c r="R17" s="751"/>
      <c r="S17" s="751"/>
      <c r="T17" s="751"/>
      <c r="U17" s="751"/>
      <c r="V17" s="751"/>
      <c r="W17" s="751"/>
      <c r="X17" s="751"/>
      <c r="Y17" s="751"/>
      <c r="Z17" s="751"/>
      <c r="AA17" s="751"/>
      <c r="AB17" s="751"/>
      <c r="AC17" s="751"/>
      <c r="AD17" s="751"/>
      <c r="AE17" s="751"/>
      <c r="AF17" s="751"/>
      <c r="AG17" s="751"/>
      <c r="AH17" s="751"/>
      <c r="AI17" s="751"/>
      <c r="AJ17" s="751"/>
      <c r="AK17" s="751"/>
      <c r="AL17" s="751"/>
      <c r="AM17" s="751"/>
      <c r="AN17" s="752"/>
    </row>
    <row r="18" spans="2:40" ht="17.25" customHeight="1">
      <c r="C18" s="753"/>
      <c r="D18" s="754"/>
      <c r="E18" s="754"/>
      <c r="F18" s="754"/>
      <c r="G18" s="754"/>
      <c r="H18" s="754"/>
      <c r="I18" s="754"/>
      <c r="J18" s="754"/>
      <c r="K18" s="754"/>
      <c r="L18" s="754"/>
      <c r="M18" s="754"/>
      <c r="N18" s="754"/>
      <c r="O18" s="754"/>
      <c r="P18" s="754"/>
      <c r="Q18" s="754"/>
      <c r="R18" s="754"/>
      <c r="S18" s="754"/>
      <c r="T18" s="754"/>
      <c r="U18" s="754"/>
      <c r="V18" s="754"/>
      <c r="W18" s="754"/>
      <c r="X18" s="754"/>
      <c r="Y18" s="754"/>
      <c r="Z18" s="754"/>
      <c r="AA18" s="754"/>
      <c r="AB18" s="754"/>
      <c r="AC18" s="754"/>
      <c r="AD18" s="754"/>
      <c r="AE18" s="754"/>
      <c r="AF18" s="754"/>
      <c r="AG18" s="754"/>
      <c r="AH18" s="754"/>
      <c r="AI18" s="754"/>
      <c r="AJ18" s="754"/>
      <c r="AK18" s="754"/>
      <c r="AL18" s="754"/>
      <c r="AM18" s="754"/>
      <c r="AN18" s="755"/>
    </row>
    <row r="19" spans="2:40" ht="10.050000000000001" customHeight="1">
      <c r="C19" s="261" t="s">
        <v>45</v>
      </c>
    </row>
    <row r="20" spans="2:40" s="302" customFormat="1" ht="17.25" customHeight="1">
      <c r="B20" s="348" t="s">
        <v>70</v>
      </c>
    </row>
    <row r="21" spans="2:40" ht="30" customHeight="1">
      <c r="C21" s="531">
        <v>1</v>
      </c>
      <c r="D21" s="531"/>
      <c r="E21" s="499" t="s">
        <v>284</v>
      </c>
      <c r="F21" s="499"/>
      <c r="G21" s="499"/>
      <c r="H21" s="499"/>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499"/>
      <c r="AL21" s="499"/>
      <c r="AM21" s="499"/>
      <c r="AN21" s="499"/>
    </row>
    <row r="22" spans="2:40" ht="30" customHeight="1">
      <c r="C22" s="531">
        <v>2</v>
      </c>
      <c r="D22" s="531"/>
      <c r="E22" s="499" t="s">
        <v>285</v>
      </c>
      <c r="F22" s="499"/>
      <c r="G22" s="499"/>
      <c r="H22" s="499"/>
      <c r="I22" s="499"/>
      <c r="J22" s="499"/>
      <c r="K22" s="499"/>
      <c r="L22" s="499"/>
      <c r="M22" s="499"/>
      <c r="N22" s="499"/>
      <c r="O22" s="499"/>
      <c r="P22" s="499"/>
      <c r="Q22" s="499"/>
      <c r="R22" s="499"/>
      <c r="S22" s="499"/>
      <c r="T22" s="499"/>
      <c r="U22" s="499"/>
      <c r="V22" s="499"/>
      <c r="W22" s="499"/>
      <c r="X22" s="499"/>
      <c r="Y22" s="499"/>
      <c r="Z22" s="499"/>
      <c r="AA22" s="499"/>
      <c r="AB22" s="499"/>
      <c r="AC22" s="499"/>
      <c r="AD22" s="499"/>
      <c r="AE22" s="499"/>
      <c r="AF22" s="499"/>
      <c r="AG22" s="499"/>
      <c r="AH22" s="499"/>
      <c r="AI22" s="499"/>
      <c r="AJ22" s="499"/>
      <c r="AK22" s="499"/>
      <c r="AL22" s="499"/>
      <c r="AM22" s="499"/>
      <c r="AN22" s="499"/>
    </row>
    <row r="23" spans="2:40" ht="10.050000000000001" customHeight="1">
      <c r="C23" s="356"/>
      <c r="D23" s="356"/>
      <c r="E23" s="357"/>
      <c r="F23" s="357"/>
      <c r="G23" s="357"/>
      <c r="H23" s="357"/>
      <c r="I23" s="357"/>
      <c r="J23" s="357"/>
      <c r="K23" s="357"/>
      <c r="L23" s="357"/>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K23" s="357"/>
      <c r="AL23" s="357"/>
      <c r="AM23" s="357"/>
      <c r="AN23" s="357"/>
    </row>
    <row r="24" spans="2:40" ht="39" customHeight="1">
      <c r="B24" s="348" t="s">
        <v>286</v>
      </c>
      <c r="C24" s="268"/>
      <c r="D24" s="268"/>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row>
    <row r="25" spans="2:40" ht="22.95" customHeight="1">
      <c r="C25" s="357" t="s">
        <v>287</v>
      </c>
      <c r="D25" s="356"/>
      <c r="E25" s="357"/>
      <c r="F25" s="357"/>
      <c r="G25" s="357"/>
      <c r="H25" s="357"/>
      <c r="I25" s="357"/>
      <c r="J25" s="357"/>
      <c r="K25" s="357"/>
      <c r="L25" s="357"/>
      <c r="M25" s="357"/>
      <c r="N25" s="357"/>
      <c r="O25" s="357"/>
      <c r="P25" s="357"/>
      <c r="Q25" s="357"/>
      <c r="R25" s="357"/>
      <c r="S25" s="357"/>
      <c r="T25" s="357"/>
      <c r="U25" s="357"/>
      <c r="V25" s="357"/>
      <c r="W25" s="357"/>
      <c r="X25" s="357"/>
      <c r="Y25" s="357"/>
      <c r="Z25" s="357"/>
      <c r="AA25" s="357"/>
      <c r="AB25" s="358"/>
      <c r="AC25" s="357"/>
      <c r="AD25" s="357"/>
      <c r="AE25" s="357"/>
      <c r="AF25" s="357"/>
      <c r="AG25" s="357"/>
      <c r="AH25" s="357"/>
      <c r="AI25" s="357"/>
      <c r="AJ25" s="357"/>
      <c r="AK25" s="357"/>
      <c r="AL25" s="357"/>
      <c r="AM25" s="357"/>
      <c r="AN25" s="357"/>
    </row>
    <row r="26" spans="2:40" ht="39" customHeight="1">
      <c r="C26" s="531">
        <v>1</v>
      </c>
      <c r="D26" s="531"/>
      <c r="E26" s="499" t="s">
        <v>288</v>
      </c>
      <c r="F26" s="499"/>
      <c r="G26" s="499"/>
      <c r="H26" s="499"/>
      <c r="I26" s="499"/>
      <c r="J26" s="499"/>
      <c r="K26" s="499"/>
      <c r="L26" s="499"/>
      <c r="M26" s="499"/>
      <c r="N26" s="499"/>
      <c r="O26" s="499"/>
      <c r="P26" s="499"/>
      <c r="Q26" s="499"/>
      <c r="R26" s="499"/>
      <c r="S26" s="499"/>
      <c r="T26" s="499"/>
      <c r="U26" s="499"/>
      <c r="V26" s="499"/>
      <c r="W26" s="499"/>
      <c r="X26" s="499"/>
      <c r="Y26" s="499"/>
      <c r="Z26" s="499"/>
      <c r="AA26" s="499"/>
      <c r="AB26" s="499"/>
      <c r="AC26" s="499"/>
      <c r="AD26" s="499"/>
      <c r="AE26" s="499"/>
      <c r="AF26" s="499"/>
      <c r="AG26" s="499"/>
      <c r="AH26" s="499"/>
      <c r="AI26" s="499"/>
      <c r="AJ26" s="499"/>
      <c r="AK26" s="499"/>
      <c r="AL26" s="499"/>
      <c r="AM26" s="499"/>
      <c r="AN26" s="499"/>
    </row>
    <row r="27" spans="2:40" ht="39" customHeight="1">
      <c r="C27" s="531">
        <v>2</v>
      </c>
      <c r="D27" s="531"/>
      <c r="E27" s="499" t="s">
        <v>289</v>
      </c>
      <c r="F27" s="499"/>
      <c r="G27" s="499"/>
      <c r="H27" s="499"/>
      <c r="I27" s="499"/>
      <c r="J27" s="499"/>
      <c r="K27" s="499"/>
      <c r="L27" s="499"/>
      <c r="M27" s="499"/>
      <c r="N27" s="499"/>
      <c r="O27" s="499"/>
      <c r="P27" s="499"/>
      <c r="Q27" s="499"/>
      <c r="R27" s="499"/>
      <c r="S27" s="499"/>
      <c r="T27" s="499"/>
      <c r="U27" s="499"/>
      <c r="V27" s="499"/>
      <c r="W27" s="499"/>
      <c r="X27" s="499"/>
      <c r="Y27" s="499"/>
      <c r="Z27" s="499"/>
      <c r="AA27" s="499"/>
      <c r="AB27" s="499"/>
      <c r="AC27" s="499"/>
      <c r="AD27" s="499"/>
      <c r="AE27" s="499"/>
      <c r="AF27" s="499"/>
      <c r="AG27" s="499"/>
      <c r="AH27" s="499"/>
      <c r="AI27" s="499"/>
      <c r="AJ27" s="499"/>
      <c r="AK27" s="499"/>
      <c r="AL27" s="499"/>
      <c r="AM27" s="499"/>
      <c r="AN27" s="499"/>
    </row>
    <row r="28" spans="2:40" ht="39" customHeight="1">
      <c r="C28" s="531">
        <v>3</v>
      </c>
      <c r="D28" s="531"/>
      <c r="E28" s="499" t="s">
        <v>464</v>
      </c>
      <c r="F28" s="499"/>
      <c r="G28" s="499"/>
      <c r="H28" s="499"/>
      <c r="I28" s="499"/>
      <c r="J28" s="499"/>
      <c r="K28" s="499"/>
      <c r="L28" s="499"/>
      <c r="M28" s="499"/>
      <c r="N28" s="499"/>
      <c r="O28" s="499"/>
      <c r="P28" s="499"/>
      <c r="Q28" s="499"/>
      <c r="R28" s="499"/>
      <c r="S28" s="499"/>
      <c r="T28" s="499"/>
      <c r="U28" s="499"/>
      <c r="V28" s="499"/>
      <c r="W28" s="499"/>
      <c r="X28" s="499"/>
      <c r="Y28" s="499"/>
      <c r="Z28" s="499"/>
      <c r="AA28" s="499"/>
      <c r="AB28" s="499"/>
      <c r="AC28" s="499"/>
      <c r="AD28" s="499"/>
      <c r="AE28" s="499"/>
      <c r="AF28" s="499"/>
      <c r="AG28" s="499"/>
      <c r="AH28" s="499"/>
      <c r="AI28" s="499"/>
      <c r="AJ28" s="499"/>
      <c r="AK28" s="499"/>
      <c r="AL28" s="499"/>
      <c r="AM28" s="499"/>
      <c r="AN28" s="499"/>
    </row>
    <row r="29" spans="2:40" ht="39" customHeight="1">
      <c r="C29" s="531">
        <v>4</v>
      </c>
      <c r="D29" s="531"/>
      <c r="E29" s="499" t="s">
        <v>463</v>
      </c>
      <c r="F29" s="499"/>
      <c r="G29" s="499"/>
      <c r="H29" s="499"/>
      <c r="I29" s="499"/>
      <c r="J29" s="499"/>
      <c r="K29" s="499"/>
      <c r="L29" s="499"/>
      <c r="M29" s="499"/>
      <c r="N29" s="499"/>
      <c r="O29" s="499"/>
      <c r="P29" s="499"/>
      <c r="Q29" s="499"/>
      <c r="R29" s="499"/>
      <c r="S29" s="499"/>
      <c r="T29" s="499"/>
      <c r="U29" s="499"/>
      <c r="V29" s="499"/>
      <c r="W29" s="499"/>
      <c r="X29" s="499"/>
      <c r="Y29" s="499"/>
      <c r="Z29" s="499"/>
      <c r="AA29" s="499"/>
      <c r="AB29" s="499"/>
      <c r="AC29" s="499"/>
      <c r="AD29" s="499"/>
      <c r="AE29" s="499"/>
      <c r="AF29" s="499"/>
      <c r="AG29" s="499"/>
      <c r="AH29" s="499"/>
      <c r="AI29" s="499"/>
      <c r="AJ29" s="499"/>
      <c r="AK29" s="499"/>
      <c r="AL29" s="499"/>
      <c r="AM29" s="499"/>
      <c r="AN29" s="499"/>
    </row>
    <row r="30" spans="2:40" ht="39" customHeight="1">
      <c r="C30" s="744">
        <v>5</v>
      </c>
      <c r="D30" s="745"/>
      <c r="E30" s="740" t="s">
        <v>462</v>
      </c>
      <c r="F30" s="741"/>
      <c r="G30" s="741"/>
      <c r="H30" s="741"/>
      <c r="I30" s="741"/>
      <c r="J30" s="741"/>
      <c r="K30" s="741"/>
      <c r="L30" s="741"/>
      <c r="M30" s="741"/>
      <c r="N30" s="741"/>
      <c r="O30" s="741"/>
      <c r="P30" s="741"/>
      <c r="Q30" s="741"/>
      <c r="R30" s="741"/>
      <c r="S30" s="741"/>
      <c r="T30" s="741"/>
      <c r="U30" s="741"/>
      <c r="V30" s="741"/>
      <c r="W30" s="741"/>
      <c r="X30" s="741"/>
      <c r="Y30" s="741"/>
      <c r="Z30" s="741"/>
      <c r="AA30" s="741"/>
      <c r="AB30" s="741"/>
      <c r="AC30" s="741"/>
      <c r="AD30" s="741"/>
      <c r="AE30" s="741"/>
      <c r="AF30" s="741"/>
      <c r="AG30" s="741"/>
      <c r="AH30" s="742"/>
      <c r="AI30" s="542"/>
      <c r="AJ30" s="543"/>
      <c r="AK30" s="543"/>
      <c r="AL30" s="543"/>
      <c r="AM30" s="543"/>
      <c r="AN30" s="544"/>
    </row>
    <row r="31" spans="2:40" ht="39" customHeight="1">
      <c r="C31" s="744">
        <v>6</v>
      </c>
      <c r="D31" s="745"/>
      <c r="E31" s="740" t="s">
        <v>465</v>
      </c>
      <c r="F31" s="741"/>
      <c r="G31" s="741"/>
      <c r="H31" s="741"/>
      <c r="I31" s="741"/>
      <c r="J31" s="741"/>
      <c r="K31" s="741"/>
      <c r="L31" s="741"/>
      <c r="M31" s="741"/>
      <c r="N31" s="741"/>
      <c r="O31" s="741"/>
      <c r="P31" s="741"/>
      <c r="Q31" s="741"/>
      <c r="R31" s="741"/>
      <c r="S31" s="741"/>
      <c r="T31" s="741"/>
      <c r="U31" s="741"/>
      <c r="V31" s="741"/>
      <c r="W31" s="741"/>
      <c r="X31" s="741"/>
      <c r="Y31" s="741"/>
      <c r="Z31" s="741"/>
      <c r="AA31" s="741"/>
      <c r="AB31" s="741"/>
      <c r="AC31" s="741"/>
      <c r="AD31" s="741"/>
      <c r="AE31" s="741"/>
      <c r="AF31" s="741"/>
      <c r="AG31" s="741"/>
      <c r="AH31" s="742"/>
      <c r="AI31" s="542"/>
      <c r="AJ31" s="543"/>
      <c r="AK31" s="543"/>
      <c r="AL31" s="543"/>
      <c r="AM31" s="543"/>
      <c r="AN31" s="544"/>
    </row>
    <row r="32" spans="2:40" ht="39" customHeight="1">
      <c r="C32" s="531">
        <v>7</v>
      </c>
      <c r="D32" s="531"/>
      <c r="E32" s="499" t="s">
        <v>290</v>
      </c>
      <c r="F32" s="499"/>
      <c r="G32" s="499"/>
      <c r="H32" s="499"/>
      <c r="I32" s="499"/>
      <c r="J32" s="499"/>
      <c r="K32" s="499"/>
      <c r="L32" s="499"/>
      <c r="M32" s="499"/>
      <c r="N32" s="499"/>
      <c r="O32" s="499"/>
      <c r="P32" s="499"/>
      <c r="Q32" s="499"/>
      <c r="R32" s="499"/>
      <c r="S32" s="499"/>
      <c r="T32" s="499"/>
      <c r="U32" s="499"/>
      <c r="V32" s="499"/>
      <c r="W32" s="499"/>
      <c r="X32" s="499"/>
      <c r="Y32" s="499"/>
      <c r="Z32" s="499"/>
      <c r="AA32" s="499"/>
      <c r="AB32" s="499"/>
      <c r="AC32" s="499"/>
      <c r="AD32" s="499"/>
      <c r="AE32" s="499"/>
      <c r="AF32" s="499"/>
      <c r="AG32" s="499"/>
      <c r="AH32" s="499"/>
      <c r="AI32" s="499"/>
      <c r="AJ32" s="499"/>
      <c r="AK32" s="499"/>
      <c r="AL32" s="499"/>
      <c r="AM32" s="499"/>
      <c r="AN32" s="499"/>
    </row>
    <row r="33" spans="2:40" ht="39" customHeight="1">
      <c r="C33" s="531">
        <v>8</v>
      </c>
      <c r="D33" s="531"/>
      <c r="E33" s="499" t="s">
        <v>291</v>
      </c>
      <c r="F33" s="499"/>
      <c r="G33" s="499"/>
      <c r="H33" s="499"/>
      <c r="I33" s="499"/>
      <c r="J33" s="499"/>
      <c r="K33" s="499"/>
      <c r="L33" s="499"/>
      <c r="M33" s="499"/>
      <c r="N33" s="499"/>
      <c r="O33" s="499"/>
      <c r="P33" s="499"/>
      <c r="Q33" s="499"/>
      <c r="R33" s="499"/>
      <c r="S33" s="499"/>
      <c r="T33" s="499"/>
      <c r="U33" s="499"/>
      <c r="V33" s="499"/>
      <c r="W33" s="499"/>
      <c r="X33" s="499"/>
      <c r="Y33" s="499"/>
      <c r="Z33" s="499"/>
      <c r="AA33" s="499"/>
      <c r="AB33" s="499"/>
      <c r="AC33" s="499"/>
      <c r="AD33" s="499"/>
      <c r="AE33" s="499"/>
      <c r="AF33" s="499"/>
      <c r="AG33" s="499"/>
      <c r="AH33" s="499"/>
      <c r="AI33" s="499"/>
      <c r="AJ33" s="499"/>
      <c r="AK33" s="499"/>
      <c r="AL33" s="499"/>
      <c r="AM33" s="499"/>
      <c r="AN33" s="499"/>
    </row>
    <row r="34" spans="2:40" ht="15" customHeight="1">
      <c r="C34" s="356"/>
      <c r="D34" s="356"/>
      <c r="E34" s="357"/>
      <c r="F34" s="357"/>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row>
    <row r="35" spans="2:40" ht="24.45" customHeight="1">
      <c r="B35" s="348"/>
      <c r="C35" s="710" t="s">
        <v>360</v>
      </c>
      <c r="D35" s="710"/>
      <c r="E35" s="710"/>
      <c r="F35" s="710"/>
      <c r="G35" s="710"/>
      <c r="H35" s="710"/>
      <c r="I35" s="710"/>
      <c r="J35" s="710"/>
      <c r="K35" s="710"/>
      <c r="L35" s="710"/>
      <c r="M35" s="710"/>
      <c r="N35" s="710"/>
      <c r="O35" s="710"/>
      <c r="P35" s="710"/>
      <c r="Q35" s="710"/>
      <c r="R35" s="710"/>
      <c r="S35" s="710"/>
      <c r="T35" s="710"/>
      <c r="U35" s="710"/>
      <c r="V35" s="710"/>
      <c r="W35" s="710"/>
      <c r="X35" s="710"/>
      <c r="Y35" s="710"/>
      <c r="Z35" s="710"/>
      <c r="AA35" s="710"/>
      <c r="AB35" s="710"/>
      <c r="AC35" s="710"/>
      <c r="AD35" s="710"/>
      <c r="AE35" s="710"/>
      <c r="AF35" s="710"/>
      <c r="AG35" s="710"/>
      <c r="AH35" s="710"/>
      <c r="AI35" s="360"/>
      <c r="AJ35" s="360"/>
      <c r="AK35" s="360"/>
      <c r="AL35" s="360"/>
      <c r="AM35" s="360"/>
      <c r="AN35" s="360"/>
    </row>
    <row r="36" spans="2:40" ht="39" customHeight="1">
      <c r="B36" s="348"/>
      <c r="C36" s="686">
        <v>1</v>
      </c>
      <c r="D36" s="686"/>
      <c r="E36" s="673" t="s">
        <v>365</v>
      </c>
      <c r="F36" s="673"/>
      <c r="G36" s="673"/>
      <c r="H36" s="673"/>
      <c r="I36" s="673"/>
      <c r="J36" s="673"/>
      <c r="K36" s="673"/>
      <c r="L36" s="673"/>
      <c r="M36" s="673"/>
      <c r="N36" s="673"/>
      <c r="O36" s="673"/>
      <c r="P36" s="673"/>
      <c r="Q36" s="673"/>
      <c r="R36" s="673"/>
      <c r="S36" s="673"/>
      <c r="T36" s="673"/>
      <c r="U36" s="673"/>
      <c r="V36" s="673"/>
      <c r="W36" s="673"/>
      <c r="X36" s="673"/>
      <c r="Y36" s="673"/>
      <c r="Z36" s="673"/>
      <c r="AA36" s="673"/>
      <c r="AB36" s="673"/>
      <c r="AC36" s="673"/>
      <c r="AD36" s="673"/>
      <c r="AE36" s="673"/>
      <c r="AF36" s="673"/>
      <c r="AG36" s="673"/>
      <c r="AH36" s="673"/>
      <c r="AI36" s="673"/>
      <c r="AJ36" s="673"/>
      <c r="AK36" s="673"/>
      <c r="AL36" s="673"/>
      <c r="AM36" s="673"/>
      <c r="AN36" s="673"/>
    </row>
    <row r="37" spans="2:40" ht="39" customHeight="1">
      <c r="C37" s="686">
        <v>2</v>
      </c>
      <c r="D37" s="686"/>
      <c r="E37" s="673" t="s">
        <v>361</v>
      </c>
      <c r="F37" s="673"/>
      <c r="G37" s="673"/>
      <c r="H37" s="673"/>
      <c r="I37" s="673"/>
      <c r="J37" s="673"/>
      <c r="K37" s="673"/>
      <c r="L37" s="673"/>
      <c r="M37" s="673"/>
      <c r="N37" s="673"/>
      <c r="O37" s="673"/>
      <c r="P37" s="673"/>
      <c r="Q37" s="673"/>
      <c r="R37" s="673"/>
      <c r="S37" s="673"/>
      <c r="T37" s="673"/>
      <c r="U37" s="673"/>
      <c r="V37" s="673"/>
      <c r="W37" s="673"/>
      <c r="X37" s="673"/>
      <c r="Y37" s="673"/>
      <c r="Z37" s="673"/>
      <c r="AA37" s="673"/>
      <c r="AB37" s="673"/>
      <c r="AC37" s="673"/>
      <c r="AD37" s="673"/>
      <c r="AE37" s="673"/>
      <c r="AF37" s="673"/>
      <c r="AG37" s="673"/>
      <c r="AH37" s="673"/>
      <c r="AI37" s="673"/>
      <c r="AJ37" s="673"/>
      <c r="AK37" s="673"/>
      <c r="AL37" s="673"/>
      <c r="AM37" s="673"/>
      <c r="AN37" s="673"/>
    </row>
    <row r="38" spans="2:40" ht="39" customHeight="1">
      <c r="C38" s="686">
        <v>3</v>
      </c>
      <c r="D38" s="686"/>
      <c r="E38" s="673" t="s">
        <v>364</v>
      </c>
      <c r="F38" s="673"/>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3"/>
      <c r="AG38" s="673"/>
      <c r="AH38" s="673"/>
      <c r="AI38" s="673"/>
      <c r="AJ38" s="673"/>
      <c r="AK38" s="673"/>
      <c r="AL38" s="673"/>
      <c r="AM38" s="673"/>
      <c r="AN38" s="673"/>
    </row>
    <row r="39" spans="2:40" ht="39" customHeight="1">
      <c r="C39" s="686">
        <v>4</v>
      </c>
      <c r="D39" s="686"/>
      <c r="E39" s="673" t="s">
        <v>362</v>
      </c>
      <c r="F39" s="673"/>
      <c r="G39" s="673"/>
      <c r="H39" s="673"/>
      <c r="I39" s="673"/>
      <c r="J39" s="673"/>
      <c r="K39" s="673"/>
      <c r="L39" s="673"/>
      <c r="M39" s="673"/>
      <c r="N39" s="673"/>
      <c r="O39" s="673"/>
      <c r="P39" s="673"/>
      <c r="Q39" s="673"/>
      <c r="R39" s="673"/>
      <c r="S39" s="673"/>
      <c r="T39" s="673"/>
      <c r="U39" s="673"/>
      <c r="V39" s="673"/>
      <c r="W39" s="673"/>
      <c r="X39" s="673"/>
      <c r="Y39" s="673"/>
      <c r="Z39" s="673"/>
      <c r="AA39" s="673"/>
      <c r="AB39" s="673"/>
      <c r="AC39" s="673"/>
      <c r="AD39" s="673"/>
      <c r="AE39" s="673"/>
      <c r="AF39" s="673"/>
      <c r="AG39" s="673"/>
      <c r="AH39" s="673"/>
      <c r="AI39" s="673"/>
      <c r="AJ39" s="673"/>
      <c r="AK39" s="673"/>
      <c r="AL39" s="673"/>
      <c r="AM39" s="673"/>
      <c r="AN39" s="673"/>
    </row>
    <row r="40" spans="2:40" ht="120.6" customHeight="1">
      <c r="C40" s="686">
        <v>5</v>
      </c>
      <c r="D40" s="686"/>
      <c r="E40" s="673" t="s">
        <v>363</v>
      </c>
      <c r="F40" s="673"/>
      <c r="G40" s="673"/>
      <c r="H40" s="673"/>
      <c r="I40" s="673"/>
      <c r="J40" s="673"/>
      <c r="K40" s="673"/>
      <c r="L40" s="673"/>
      <c r="M40" s="673"/>
      <c r="N40" s="673"/>
      <c r="O40" s="673"/>
      <c r="P40" s="673"/>
      <c r="Q40" s="673"/>
      <c r="R40" s="673"/>
      <c r="S40" s="673"/>
      <c r="T40" s="673"/>
      <c r="U40" s="673"/>
      <c r="V40" s="673"/>
      <c r="W40" s="673"/>
      <c r="X40" s="673"/>
      <c r="Y40" s="673"/>
      <c r="Z40" s="673"/>
      <c r="AA40" s="673"/>
      <c r="AB40" s="673"/>
      <c r="AC40" s="673"/>
      <c r="AD40" s="673"/>
      <c r="AE40" s="673"/>
      <c r="AF40" s="673"/>
      <c r="AG40" s="673"/>
      <c r="AH40" s="673"/>
      <c r="AI40" s="673"/>
      <c r="AJ40" s="673"/>
      <c r="AK40" s="673"/>
      <c r="AL40" s="673"/>
      <c r="AM40" s="673"/>
      <c r="AN40" s="673"/>
    </row>
    <row r="41" spans="2:40" ht="15" customHeight="1">
      <c r="C41" s="356"/>
      <c r="D41" s="356"/>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357"/>
      <c r="AN41" s="357"/>
    </row>
    <row r="42" spans="2:40" ht="25.5" customHeight="1">
      <c r="C42" s="357" t="s">
        <v>356</v>
      </c>
      <c r="D42" s="356"/>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8"/>
      <c r="AC42" s="357"/>
      <c r="AD42" s="357"/>
      <c r="AE42" s="357"/>
      <c r="AF42" s="357"/>
      <c r="AG42" s="357"/>
      <c r="AH42" s="357"/>
      <c r="AI42" s="357"/>
      <c r="AJ42" s="357"/>
      <c r="AK42" s="357"/>
      <c r="AL42" s="357"/>
      <c r="AM42" s="357"/>
      <c r="AN42" s="357"/>
    </row>
    <row r="43" spans="2:40" ht="39" customHeight="1">
      <c r="C43" s="531">
        <v>1</v>
      </c>
      <c r="D43" s="531"/>
      <c r="E43" s="499" t="s">
        <v>288</v>
      </c>
      <c r="F43" s="499"/>
      <c r="G43" s="499"/>
      <c r="H43" s="499"/>
      <c r="I43" s="499"/>
      <c r="J43" s="499"/>
      <c r="K43" s="499"/>
      <c r="L43" s="499"/>
      <c r="M43" s="499"/>
      <c r="N43" s="499"/>
      <c r="O43" s="499"/>
      <c r="P43" s="499"/>
      <c r="Q43" s="499"/>
      <c r="R43" s="499"/>
      <c r="S43" s="499"/>
      <c r="T43" s="499"/>
      <c r="U43" s="499"/>
      <c r="V43" s="499"/>
      <c r="W43" s="499"/>
      <c r="X43" s="499"/>
      <c r="Y43" s="499"/>
      <c r="Z43" s="499"/>
      <c r="AA43" s="499"/>
      <c r="AB43" s="499"/>
      <c r="AC43" s="499"/>
      <c r="AD43" s="499"/>
      <c r="AE43" s="499"/>
      <c r="AF43" s="499"/>
      <c r="AG43" s="499"/>
      <c r="AH43" s="499"/>
      <c r="AI43" s="499"/>
      <c r="AJ43" s="499"/>
      <c r="AK43" s="499"/>
      <c r="AL43" s="499"/>
      <c r="AM43" s="499"/>
      <c r="AN43" s="499"/>
    </row>
    <row r="44" spans="2:40" ht="39" customHeight="1">
      <c r="C44" s="531">
        <v>2</v>
      </c>
      <c r="D44" s="531"/>
      <c r="E44" s="499" t="s">
        <v>292</v>
      </c>
      <c r="F44" s="499"/>
      <c r="G44" s="499"/>
      <c r="H44" s="499"/>
      <c r="I44" s="499"/>
      <c r="J44" s="499"/>
      <c r="K44" s="499"/>
      <c r="L44" s="499"/>
      <c r="M44" s="499"/>
      <c r="N44" s="499"/>
      <c r="O44" s="499"/>
      <c r="P44" s="499"/>
      <c r="Q44" s="499"/>
      <c r="R44" s="499"/>
      <c r="S44" s="499"/>
      <c r="T44" s="499"/>
      <c r="U44" s="499"/>
      <c r="V44" s="499"/>
      <c r="W44" s="499"/>
      <c r="X44" s="499"/>
      <c r="Y44" s="499"/>
      <c r="Z44" s="499"/>
      <c r="AA44" s="499"/>
      <c r="AB44" s="499"/>
      <c r="AC44" s="499"/>
      <c r="AD44" s="499"/>
      <c r="AE44" s="499"/>
      <c r="AF44" s="499"/>
      <c r="AG44" s="499"/>
      <c r="AH44" s="499"/>
      <c r="AI44" s="499"/>
      <c r="AJ44" s="499"/>
      <c r="AK44" s="499"/>
      <c r="AL44" s="499"/>
      <c r="AM44" s="499"/>
      <c r="AN44" s="499"/>
    </row>
    <row r="45" spans="2:40" ht="39" customHeight="1">
      <c r="C45" s="531">
        <v>3</v>
      </c>
      <c r="D45" s="531"/>
      <c r="E45" s="499" t="s">
        <v>293</v>
      </c>
      <c r="F45" s="499"/>
      <c r="G45" s="499"/>
      <c r="H45" s="499"/>
      <c r="I45" s="499"/>
      <c r="J45" s="499"/>
      <c r="K45" s="499"/>
      <c r="L45" s="499"/>
      <c r="M45" s="499"/>
      <c r="N45" s="499"/>
      <c r="O45" s="499"/>
      <c r="P45" s="499"/>
      <c r="Q45" s="499"/>
      <c r="R45" s="499"/>
      <c r="S45" s="499"/>
      <c r="T45" s="499"/>
      <c r="U45" s="499"/>
      <c r="V45" s="499"/>
      <c r="W45" s="499"/>
      <c r="X45" s="499"/>
      <c r="Y45" s="499"/>
      <c r="Z45" s="499"/>
      <c r="AA45" s="499"/>
      <c r="AB45" s="499"/>
      <c r="AC45" s="499"/>
      <c r="AD45" s="499"/>
      <c r="AE45" s="499"/>
      <c r="AF45" s="499"/>
      <c r="AG45" s="499"/>
      <c r="AH45" s="499"/>
      <c r="AI45" s="499"/>
      <c r="AJ45" s="499"/>
      <c r="AK45" s="499"/>
      <c r="AL45" s="499"/>
      <c r="AM45" s="499"/>
      <c r="AN45" s="499"/>
    </row>
    <row r="46" spans="2:40" ht="15" customHeight="1">
      <c r="C46" s="356"/>
      <c r="D46" s="356"/>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357"/>
      <c r="AN46" s="357"/>
    </row>
    <row r="47" spans="2:40" ht="21" customHeight="1">
      <c r="C47" s="360" t="s">
        <v>366</v>
      </c>
      <c r="D47" s="359"/>
      <c r="E47" s="360"/>
      <c r="F47" s="360"/>
      <c r="G47" s="360"/>
      <c r="H47" s="360"/>
      <c r="I47" s="360"/>
      <c r="J47" s="360"/>
      <c r="K47" s="360"/>
      <c r="L47" s="360"/>
      <c r="M47" s="360"/>
      <c r="N47" s="360"/>
      <c r="O47" s="360"/>
      <c r="P47" s="360"/>
      <c r="Q47" s="360"/>
      <c r="R47" s="360"/>
      <c r="S47" s="360"/>
      <c r="T47" s="360"/>
      <c r="U47" s="360"/>
      <c r="V47" s="360"/>
      <c r="W47" s="360"/>
      <c r="X47" s="360"/>
      <c r="Y47" s="360"/>
      <c r="Z47" s="360"/>
      <c r="AA47" s="360"/>
      <c r="AB47" s="358"/>
      <c r="AC47" s="360"/>
      <c r="AD47" s="360"/>
      <c r="AE47" s="360"/>
      <c r="AF47" s="360"/>
      <c r="AG47" s="360"/>
      <c r="AH47" s="360"/>
      <c r="AI47" s="360"/>
      <c r="AJ47" s="360"/>
      <c r="AK47" s="360"/>
      <c r="AL47" s="360"/>
      <c r="AM47" s="360"/>
      <c r="AN47" s="360"/>
    </row>
    <row r="48" spans="2:40" ht="39" customHeight="1">
      <c r="C48" s="686">
        <v>1</v>
      </c>
      <c r="D48" s="686"/>
      <c r="E48" s="673" t="s">
        <v>288</v>
      </c>
      <c r="F48" s="673"/>
      <c r="G48" s="673"/>
      <c r="H48" s="673"/>
      <c r="I48" s="673"/>
      <c r="J48" s="673"/>
      <c r="K48" s="673"/>
      <c r="L48" s="673"/>
      <c r="M48" s="673"/>
      <c r="N48" s="673"/>
      <c r="O48" s="673"/>
      <c r="P48" s="673"/>
      <c r="Q48" s="673"/>
      <c r="R48" s="673"/>
      <c r="S48" s="673"/>
      <c r="T48" s="673"/>
      <c r="U48" s="673"/>
      <c r="V48" s="673"/>
      <c r="W48" s="673"/>
      <c r="X48" s="673"/>
      <c r="Y48" s="673"/>
      <c r="Z48" s="673"/>
      <c r="AA48" s="673"/>
      <c r="AB48" s="673"/>
      <c r="AC48" s="673"/>
      <c r="AD48" s="673"/>
      <c r="AE48" s="673"/>
      <c r="AF48" s="673"/>
      <c r="AG48" s="673"/>
      <c r="AH48" s="673"/>
      <c r="AI48" s="673"/>
      <c r="AJ48" s="673"/>
      <c r="AK48" s="673"/>
      <c r="AL48" s="673"/>
      <c r="AM48" s="673"/>
      <c r="AN48" s="673"/>
    </row>
    <row r="49" spans="3:40" ht="58.2" customHeight="1">
      <c r="C49" s="686">
        <v>2</v>
      </c>
      <c r="D49" s="686"/>
      <c r="E49" s="673" t="s">
        <v>367</v>
      </c>
      <c r="F49" s="673"/>
      <c r="G49" s="673"/>
      <c r="H49" s="673"/>
      <c r="I49" s="673"/>
      <c r="J49" s="673"/>
      <c r="K49" s="673"/>
      <c r="L49" s="673"/>
      <c r="M49" s="673"/>
      <c r="N49" s="673"/>
      <c r="O49" s="673"/>
      <c r="P49" s="673"/>
      <c r="Q49" s="673"/>
      <c r="R49" s="673"/>
      <c r="S49" s="673"/>
      <c r="T49" s="673"/>
      <c r="U49" s="673"/>
      <c r="V49" s="673"/>
      <c r="W49" s="673"/>
      <c r="X49" s="673"/>
      <c r="Y49" s="673"/>
      <c r="Z49" s="673"/>
      <c r="AA49" s="673"/>
      <c r="AB49" s="673"/>
      <c r="AC49" s="673"/>
      <c r="AD49" s="673"/>
      <c r="AE49" s="673"/>
      <c r="AF49" s="673"/>
      <c r="AG49" s="673"/>
      <c r="AH49" s="673"/>
      <c r="AI49" s="673"/>
      <c r="AJ49" s="673"/>
      <c r="AK49" s="673"/>
      <c r="AL49" s="673"/>
      <c r="AM49" s="673"/>
      <c r="AN49" s="673"/>
    </row>
    <row r="50" spans="3:40" ht="15" customHeight="1">
      <c r="C50" s="274"/>
      <c r="D50" s="274"/>
      <c r="E50" s="306"/>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AI50" s="306"/>
      <c r="AJ50" s="306"/>
      <c r="AK50" s="306"/>
      <c r="AL50" s="306"/>
      <c r="AM50" s="306"/>
      <c r="AN50" s="306"/>
    </row>
    <row r="51" spans="3:40" ht="19.95" customHeight="1">
      <c r="C51" s="361" t="s">
        <v>330</v>
      </c>
      <c r="D51" s="362"/>
      <c r="E51" s="361"/>
      <c r="F51" s="361"/>
      <c r="G51" s="361"/>
      <c r="H51" s="361"/>
      <c r="I51" s="361"/>
      <c r="J51" s="361"/>
      <c r="K51" s="361"/>
      <c r="L51" s="361"/>
      <c r="M51" s="361"/>
      <c r="N51" s="361"/>
      <c r="O51" s="361"/>
      <c r="P51" s="361"/>
      <c r="Q51" s="361"/>
      <c r="R51" s="361"/>
      <c r="S51" s="361"/>
      <c r="T51" s="361"/>
      <c r="U51" s="361"/>
      <c r="V51" s="361"/>
      <c r="W51" s="361"/>
      <c r="X51" s="361"/>
      <c r="Y51" s="361"/>
      <c r="Z51" s="361"/>
      <c r="AA51" s="361"/>
      <c r="AB51" s="363"/>
      <c r="AC51" s="361"/>
      <c r="AD51" s="361"/>
      <c r="AE51" s="361"/>
      <c r="AF51" s="361"/>
      <c r="AG51" s="361"/>
      <c r="AH51" s="361"/>
      <c r="AI51" s="357"/>
      <c r="AJ51" s="357"/>
      <c r="AK51" s="357"/>
      <c r="AL51" s="357"/>
      <c r="AM51" s="357"/>
      <c r="AN51" s="357"/>
    </row>
    <row r="52" spans="3:40" ht="39" customHeight="1">
      <c r="C52" s="733">
        <v>1</v>
      </c>
      <c r="D52" s="733"/>
      <c r="E52" s="718" t="s">
        <v>288</v>
      </c>
      <c r="F52" s="718"/>
      <c r="G52" s="718"/>
      <c r="H52" s="718"/>
      <c r="I52" s="718"/>
      <c r="J52" s="718"/>
      <c r="K52" s="718"/>
      <c r="L52" s="718"/>
      <c r="M52" s="718"/>
      <c r="N52" s="718"/>
      <c r="O52" s="718"/>
      <c r="P52" s="718"/>
      <c r="Q52" s="718"/>
      <c r="R52" s="718"/>
      <c r="S52" s="718"/>
      <c r="T52" s="718"/>
      <c r="U52" s="718"/>
      <c r="V52" s="718"/>
      <c r="W52" s="718"/>
      <c r="X52" s="718"/>
      <c r="Y52" s="718"/>
      <c r="Z52" s="718"/>
      <c r="AA52" s="718"/>
      <c r="AB52" s="718"/>
      <c r="AC52" s="718"/>
      <c r="AD52" s="718"/>
      <c r="AE52" s="718"/>
      <c r="AF52" s="718"/>
      <c r="AG52" s="718"/>
      <c r="AH52" s="718"/>
      <c r="AI52" s="499"/>
      <c r="AJ52" s="499"/>
      <c r="AK52" s="499"/>
      <c r="AL52" s="499"/>
      <c r="AM52" s="499"/>
      <c r="AN52" s="499"/>
    </row>
    <row r="53" spans="3:40" ht="39" customHeight="1">
      <c r="C53" s="733">
        <v>2</v>
      </c>
      <c r="D53" s="733"/>
      <c r="E53" s="718" t="s">
        <v>294</v>
      </c>
      <c r="F53" s="718"/>
      <c r="G53" s="718"/>
      <c r="H53" s="718"/>
      <c r="I53" s="718"/>
      <c r="J53" s="718"/>
      <c r="K53" s="718"/>
      <c r="L53" s="718"/>
      <c r="M53" s="718"/>
      <c r="N53" s="718"/>
      <c r="O53" s="718"/>
      <c r="P53" s="718"/>
      <c r="Q53" s="718"/>
      <c r="R53" s="718"/>
      <c r="S53" s="718"/>
      <c r="T53" s="718"/>
      <c r="U53" s="718"/>
      <c r="V53" s="718"/>
      <c r="W53" s="718"/>
      <c r="X53" s="718"/>
      <c r="Y53" s="718"/>
      <c r="Z53" s="718"/>
      <c r="AA53" s="718"/>
      <c r="AB53" s="718"/>
      <c r="AC53" s="718"/>
      <c r="AD53" s="718"/>
      <c r="AE53" s="718"/>
      <c r="AF53" s="718"/>
      <c r="AG53" s="718"/>
      <c r="AH53" s="718"/>
      <c r="AI53" s="499"/>
      <c r="AJ53" s="499"/>
      <c r="AK53" s="499"/>
      <c r="AL53" s="499"/>
      <c r="AM53" s="499"/>
      <c r="AN53" s="499"/>
    </row>
    <row r="54" spans="3:40" ht="39" customHeight="1">
      <c r="C54" s="733">
        <v>3</v>
      </c>
      <c r="D54" s="733"/>
      <c r="E54" s="746" t="s">
        <v>295</v>
      </c>
      <c r="F54" s="746"/>
      <c r="G54" s="746"/>
      <c r="H54" s="746"/>
      <c r="I54" s="746"/>
      <c r="J54" s="746"/>
      <c r="K54" s="746"/>
      <c r="L54" s="746"/>
      <c r="M54" s="746"/>
      <c r="N54" s="746"/>
      <c r="O54" s="746"/>
      <c r="P54" s="746"/>
      <c r="Q54" s="746"/>
      <c r="R54" s="746"/>
      <c r="S54" s="746"/>
      <c r="T54" s="746"/>
      <c r="U54" s="746"/>
      <c r="V54" s="746"/>
      <c r="W54" s="746"/>
      <c r="X54" s="746"/>
      <c r="Y54" s="746"/>
      <c r="Z54" s="746"/>
      <c r="AA54" s="746"/>
      <c r="AB54" s="746"/>
      <c r="AC54" s="746"/>
      <c r="AD54" s="746"/>
      <c r="AE54" s="746"/>
      <c r="AF54" s="746"/>
      <c r="AG54" s="746"/>
      <c r="AH54" s="746"/>
      <c r="AI54" s="499"/>
      <c r="AJ54" s="499"/>
      <c r="AK54" s="499"/>
      <c r="AL54" s="499"/>
      <c r="AM54" s="499"/>
      <c r="AN54" s="499"/>
    </row>
    <row r="55" spans="3:40" ht="39" customHeight="1">
      <c r="C55" s="733">
        <v>4</v>
      </c>
      <c r="D55" s="733"/>
      <c r="E55" s="746" t="s">
        <v>296</v>
      </c>
      <c r="F55" s="746"/>
      <c r="G55" s="746"/>
      <c r="H55" s="746"/>
      <c r="I55" s="746"/>
      <c r="J55" s="746"/>
      <c r="K55" s="746"/>
      <c r="L55" s="746"/>
      <c r="M55" s="746"/>
      <c r="N55" s="746"/>
      <c r="O55" s="746"/>
      <c r="P55" s="746"/>
      <c r="Q55" s="746"/>
      <c r="R55" s="746"/>
      <c r="S55" s="746"/>
      <c r="T55" s="746"/>
      <c r="U55" s="746"/>
      <c r="V55" s="746"/>
      <c r="W55" s="746"/>
      <c r="X55" s="746"/>
      <c r="Y55" s="746"/>
      <c r="Z55" s="746"/>
      <c r="AA55" s="746"/>
      <c r="AB55" s="746"/>
      <c r="AC55" s="746"/>
      <c r="AD55" s="746"/>
      <c r="AE55" s="746"/>
      <c r="AF55" s="746"/>
      <c r="AG55" s="746"/>
      <c r="AH55" s="746"/>
      <c r="AI55" s="499"/>
      <c r="AJ55" s="499"/>
      <c r="AK55" s="499"/>
      <c r="AL55" s="499"/>
      <c r="AM55" s="499"/>
      <c r="AN55" s="499"/>
    </row>
    <row r="56" spans="3:40" ht="39" customHeight="1">
      <c r="C56" s="733">
        <v>5</v>
      </c>
      <c r="D56" s="733"/>
      <c r="E56" s="718" t="s">
        <v>297</v>
      </c>
      <c r="F56" s="718"/>
      <c r="G56" s="718"/>
      <c r="H56" s="718"/>
      <c r="I56" s="718"/>
      <c r="J56" s="718"/>
      <c r="K56" s="718"/>
      <c r="L56" s="718"/>
      <c r="M56" s="718"/>
      <c r="N56" s="718"/>
      <c r="O56" s="718"/>
      <c r="P56" s="718"/>
      <c r="Q56" s="718"/>
      <c r="R56" s="718"/>
      <c r="S56" s="718"/>
      <c r="T56" s="718"/>
      <c r="U56" s="718"/>
      <c r="V56" s="718"/>
      <c r="W56" s="718"/>
      <c r="X56" s="718"/>
      <c r="Y56" s="718"/>
      <c r="Z56" s="718"/>
      <c r="AA56" s="718"/>
      <c r="AB56" s="718"/>
      <c r="AC56" s="718"/>
      <c r="AD56" s="718"/>
      <c r="AE56" s="718"/>
      <c r="AF56" s="718"/>
      <c r="AG56" s="718"/>
      <c r="AH56" s="718"/>
      <c r="AI56" s="499"/>
      <c r="AJ56" s="499"/>
      <c r="AK56" s="499"/>
      <c r="AL56" s="499"/>
      <c r="AM56" s="499"/>
      <c r="AN56" s="499"/>
    </row>
    <row r="57" spans="3:40" ht="39" customHeight="1">
      <c r="C57" s="733">
        <v>6</v>
      </c>
      <c r="D57" s="733"/>
      <c r="E57" s="746" t="s">
        <v>298</v>
      </c>
      <c r="F57" s="746"/>
      <c r="G57" s="746"/>
      <c r="H57" s="746"/>
      <c r="I57" s="746"/>
      <c r="J57" s="746"/>
      <c r="K57" s="746"/>
      <c r="L57" s="746"/>
      <c r="M57" s="746"/>
      <c r="N57" s="746"/>
      <c r="O57" s="746"/>
      <c r="P57" s="746"/>
      <c r="Q57" s="746"/>
      <c r="R57" s="746"/>
      <c r="S57" s="746"/>
      <c r="T57" s="746"/>
      <c r="U57" s="746"/>
      <c r="V57" s="746"/>
      <c r="W57" s="746"/>
      <c r="X57" s="746"/>
      <c r="Y57" s="746"/>
      <c r="Z57" s="746"/>
      <c r="AA57" s="746"/>
      <c r="AB57" s="746"/>
      <c r="AC57" s="746"/>
      <c r="AD57" s="746"/>
      <c r="AE57" s="746"/>
      <c r="AF57" s="746"/>
      <c r="AG57" s="746"/>
      <c r="AH57" s="746"/>
      <c r="AI57" s="499"/>
      <c r="AJ57" s="499"/>
      <c r="AK57" s="499"/>
      <c r="AL57" s="499"/>
      <c r="AM57" s="499"/>
      <c r="AN57" s="499"/>
    </row>
    <row r="58" spans="3:40" ht="39" customHeight="1">
      <c r="C58" s="733">
        <v>7</v>
      </c>
      <c r="D58" s="733"/>
      <c r="E58" s="746" t="s">
        <v>299</v>
      </c>
      <c r="F58" s="746"/>
      <c r="G58" s="746"/>
      <c r="H58" s="746"/>
      <c r="I58" s="746"/>
      <c r="J58" s="746"/>
      <c r="K58" s="746"/>
      <c r="L58" s="746"/>
      <c r="M58" s="746"/>
      <c r="N58" s="746"/>
      <c r="O58" s="746"/>
      <c r="P58" s="746"/>
      <c r="Q58" s="746"/>
      <c r="R58" s="746"/>
      <c r="S58" s="746"/>
      <c r="T58" s="746"/>
      <c r="U58" s="746"/>
      <c r="V58" s="746"/>
      <c r="W58" s="746"/>
      <c r="X58" s="746"/>
      <c r="Y58" s="746"/>
      <c r="Z58" s="746"/>
      <c r="AA58" s="746"/>
      <c r="AB58" s="746"/>
      <c r="AC58" s="746"/>
      <c r="AD58" s="746"/>
      <c r="AE58" s="746"/>
      <c r="AF58" s="746"/>
      <c r="AG58" s="746"/>
      <c r="AH58" s="746"/>
      <c r="AI58" s="499"/>
      <c r="AJ58" s="499"/>
      <c r="AK58" s="499"/>
      <c r="AL58" s="499"/>
      <c r="AM58" s="499"/>
      <c r="AN58" s="499"/>
    </row>
    <row r="59" spans="3:40" ht="39" customHeight="1">
      <c r="C59" s="733">
        <v>8</v>
      </c>
      <c r="D59" s="733"/>
      <c r="E59" s="746" t="s">
        <v>300</v>
      </c>
      <c r="F59" s="746"/>
      <c r="G59" s="746"/>
      <c r="H59" s="746"/>
      <c r="I59" s="746"/>
      <c r="J59" s="746"/>
      <c r="K59" s="746"/>
      <c r="L59" s="746"/>
      <c r="M59" s="746"/>
      <c r="N59" s="746"/>
      <c r="O59" s="746"/>
      <c r="P59" s="746"/>
      <c r="Q59" s="746"/>
      <c r="R59" s="746"/>
      <c r="S59" s="746"/>
      <c r="T59" s="746"/>
      <c r="U59" s="746"/>
      <c r="V59" s="746"/>
      <c r="W59" s="746"/>
      <c r="X59" s="746"/>
      <c r="Y59" s="746"/>
      <c r="Z59" s="746"/>
      <c r="AA59" s="746"/>
      <c r="AB59" s="746"/>
      <c r="AC59" s="746"/>
      <c r="AD59" s="746"/>
      <c r="AE59" s="746"/>
      <c r="AF59" s="746"/>
      <c r="AG59" s="746"/>
      <c r="AH59" s="746"/>
      <c r="AI59" s="499"/>
      <c r="AJ59" s="499"/>
      <c r="AK59" s="499"/>
      <c r="AL59" s="499"/>
      <c r="AM59" s="499"/>
      <c r="AN59" s="499"/>
    </row>
    <row r="60" spans="3:40" ht="39" customHeight="1">
      <c r="C60" s="733">
        <v>9</v>
      </c>
      <c r="D60" s="733"/>
      <c r="E60" s="718" t="s">
        <v>301</v>
      </c>
      <c r="F60" s="718"/>
      <c r="G60" s="718"/>
      <c r="H60" s="718"/>
      <c r="I60" s="718"/>
      <c r="J60" s="718"/>
      <c r="K60" s="718"/>
      <c r="L60" s="718"/>
      <c r="M60" s="718"/>
      <c r="N60" s="718"/>
      <c r="O60" s="718"/>
      <c r="P60" s="718"/>
      <c r="Q60" s="718"/>
      <c r="R60" s="718"/>
      <c r="S60" s="718"/>
      <c r="T60" s="718"/>
      <c r="U60" s="718"/>
      <c r="V60" s="718"/>
      <c r="W60" s="718"/>
      <c r="X60" s="718"/>
      <c r="Y60" s="718"/>
      <c r="Z60" s="718"/>
      <c r="AA60" s="718"/>
      <c r="AB60" s="718"/>
      <c r="AC60" s="718"/>
      <c r="AD60" s="718"/>
      <c r="AE60" s="718"/>
      <c r="AF60" s="718"/>
      <c r="AG60" s="718"/>
      <c r="AH60" s="718"/>
      <c r="AI60" s="499"/>
      <c r="AJ60" s="499"/>
      <c r="AK60" s="499"/>
      <c r="AL60" s="499"/>
      <c r="AM60" s="499"/>
      <c r="AN60" s="499"/>
    </row>
    <row r="61" spans="3:40" ht="39" customHeight="1">
      <c r="C61" s="733">
        <v>10</v>
      </c>
      <c r="D61" s="733"/>
      <c r="E61" s="718" t="s">
        <v>357</v>
      </c>
      <c r="F61" s="718"/>
      <c r="G61" s="718"/>
      <c r="H61" s="718"/>
      <c r="I61" s="718"/>
      <c r="J61" s="718"/>
      <c r="K61" s="718"/>
      <c r="L61" s="718"/>
      <c r="M61" s="718"/>
      <c r="N61" s="718"/>
      <c r="O61" s="718"/>
      <c r="P61" s="718"/>
      <c r="Q61" s="718"/>
      <c r="R61" s="718"/>
      <c r="S61" s="718"/>
      <c r="T61" s="718"/>
      <c r="U61" s="718"/>
      <c r="V61" s="718"/>
      <c r="W61" s="718"/>
      <c r="X61" s="718"/>
      <c r="Y61" s="718"/>
      <c r="Z61" s="718"/>
      <c r="AA61" s="718"/>
      <c r="AB61" s="718"/>
      <c r="AC61" s="718"/>
      <c r="AD61" s="718"/>
      <c r="AE61" s="718"/>
      <c r="AF61" s="718"/>
      <c r="AG61" s="718"/>
      <c r="AH61" s="718"/>
      <c r="AI61" s="499"/>
      <c r="AJ61" s="499"/>
      <c r="AK61" s="499"/>
      <c r="AL61" s="499"/>
      <c r="AM61" s="499"/>
      <c r="AN61" s="499"/>
    </row>
    <row r="62" spans="3:40" ht="39" customHeight="1">
      <c r="C62" s="733">
        <v>11</v>
      </c>
      <c r="D62" s="733"/>
      <c r="E62" s="718" t="s">
        <v>302</v>
      </c>
      <c r="F62" s="718"/>
      <c r="G62" s="718"/>
      <c r="H62" s="718"/>
      <c r="I62" s="718"/>
      <c r="J62" s="718"/>
      <c r="K62" s="718"/>
      <c r="L62" s="718"/>
      <c r="M62" s="718"/>
      <c r="N62" s="718"/>
      <c r="O62" s="718"/>
      <c r="P62" s="718"/>
      <c r="Q62" s="718"/>
      <c r="R62" s="718"/>
      <c r="S62" s="718"/>
      <c r="T62" s="718"/>
      <c r="U62" s="718"/>
      <c r="V62" s="718"/>
      <c r="W62" s="718"/>
      <c r="X62" s="718"/>
      <c r="Y62" s="718"/>
      <c r="Z62" s="718"/>
      <c r="AA62" s="718"/>
      <c r="AB62" s="718"/>
      <c r="AC62" s="718"/>
      <c r="AD62" s="718"/>
      <c r="AE62" s="718"/>
      <c r="AF62" s="718"/>
      <c r="AG62" s="718"/>
      <c r="AH62" s="718"/>
      <c r="AI62" s="499"/>
      <c r="AJ62" s="499"/>
      <c r="AK62" s="499"/>
      <c r="AL62" s="499"/>
      <c r="AM62" s="499"/>
      <c r="AN62" s="499"/>
    </row>
    <row r="63" spans="3:40" ht="39" customHeight="1">
      <c r="C63" s="733">
        <v>12</v>
      </c>
      <c r="D63" s="733"/>
      <c r="E63" s="718" t="s">
        <v>303</v>
      </c>
      <c r="F63" s="718"/>
      <c r="G63" s="718"/>
      <c r="H63" s="718"/>
      <c r="I63" s="718"/>
      <c r="J63" s="718"/>
      <c r="K63" s="718"/>
      <c r="L63" s="718"/>
      <c r="M63" s="718"/>
      <c r="N63" s="718"/>
      <c r="O63" s="718"/>
      <c r="P63" s="718"/>
      <c r="Q63" s="718"/>
      <c r="R63" s="718"/>
      <c r="S63" s="718"/>
      <c r="T63" s="718"/>
      <c r="U63" s="718"/>
      <c r="V63" s="718"/>
      <c r="W63" s="718"/>
      <c r="X63" s="718"/>
      <c r="Y63" s="718"/>
      <c r="Z63" s="718"/>
      <c r="AA63" s="718"/>
      <c r="AB63" s="718"/>
      <c r="AC63" s="718"/>
      <c r="AD63" s="718"/>
      <c r="AE63" s="718"/>
      <c r="AF63" s="718"/>
      <c r="AG63" s="718"/>
      <c r="AH63" s="718"/>
      <c r="AI63" s="499"/>
      <c r="AJ63" s="499"/>
      <c r="AK63" s="499"/>
      <c r="AL63" s="499"/>
      <c r="AM63" s="499"/>
      <c r="AN63" s="499"/>
    </row>
    <row r="64" spans="3:40" ht="39" customHeight="1">
      <c r="C64" s="733">
        <v>13</v>
      </c>
      <c r="D64" s="733"/>
      <c r="E64" s="718" t="s">
        <v>304</v>
      </c>
      <c r="F64" s="718"/>
      <c r="G64" s="718"/>
      <c r="H64" s="718"/>
      <c r="I64" s="718"/>
      <c r="J64" s="718"/>
      <c r="K64" s="718"/>
      <c r="L64" s="718"/>
      <c r="M64" s="718"/>
      <c r="N64" s="718"/>
      <c r="O64" s="718"/>
      <c r="P64" s="718"/>
      <c r="Q64" s="718"/>
      <c r="R64" s="718"/>
      <c r="S64" s="718"/>
      <c r="T64" s="718"/>
      <c r="U64" s="718"/>
      <c r="V64" s="718"/>
      <c r="W64" s="718"/>
      <c r="X64" s="718"/>
      <c r="Y64" s="718"/>
      <c r="Z64" s="718"/>
      <c r="AA64" s="718"/>
      <c r="AB64" s="718"/>
      <c r="AC64" s="718"/>
      <c r="AD64" s="718"/>
      <c r="AE64" s="718"/>
      <c r="AF64" s="718"/>
      <c r="AG64" s="718"/>
      <c r="AH64" s="718"/>
      <c r="AI64" s="499"/>
      <c r="AJ64" s="499"/>
      <c r="AK64" s="499"/>
      <c r="AL64" s="499"/>
      <c r="AM64" s="499"/>
      <c r="AN64" s="499"/>
    </row>
    <row r="65" spans="3:40" ht="39" customHeight="1">
      <c r="C65" s="733">
        <v>14</v>
      </c>
      <c r="D65" s="733"/>
      <c r="E65" s="718" t="s">
        <v>305</v>
      </c>
      <c r="F65" s="718"/>
      <c r="G65" s="718"/>
      <c r="H65" s="718"/>
      <c r="I65" s="718"/>
      <c r="J65" s="718"/>
      <c r="K65" s="718"/>
      <c r="L65" s="718"/>
      <c r="M65" s="718"/>
      <c r="N65" s="718"/>
      <c r="O65" s="718"/>
      <c r="P65" s="718"/>
      <c r="Q65" s="718"/>
      <c r="R65" s="718"/>
      <c r="S65" s="718"/>
      <c r="T65" s="718"/>
      <c r="U65" s="718"/>
      <c r="V65" s="718"/>
      <c r="W65" s="718"/>
      <c r="X65" s="718"/>
      <c r="Y65" s="718"/>
      <c r="Z65" s="718"/>
      <c r="AA65" s="718"/>
      <c r="AB65" s="718"/>
      <c r="AC65" s="718"/>
      <c r="AD65" s="718"/>
      <c r="AE65" s="718"/>
      <c r="AF65" s="718"/>
      <c r="AG65" s="718"/>
      <c r="AH65" s="718"/>
      <c r="AI65" s="499"/>
      <c r="AJ65" s="499"/>
      <c r="AK65" s="499"/>
      <c r="AL65" s="499"/>
      <c r="AM65" s="499"/>
      <c r="AN65" s="499"/>
    </row>
    <row r="66" spans="3:40" ht="39" customHeight="1">
      <c r="C66" s="733">
        <v>15</v>
      </c>
      <c r="D66" s="733"/>
      <c r="E66" s="718" t="s">
        <v>306</v>
      </c>
      <c r="F66" s="718"/>
      <c r="G66" s="718"/>
      <c r="H66" s="718"/>
      <c r="I66" s="718"/>
      <c r="J66" s="718"/>
      <c r="K66" s="718"/>
      <c r="L66" s="718"/>
      <c r="M66" s="718"/>
      <c r="N66" s="718"/>
      <c r="O66" s="718"/>
      <c r="P66" s="718"/>
      <c r="Q66" s="718"/>
      <c r="R66" s="718"/>
      <c r="S66" s="718"/>
      <c r="T66" s="718"/>
      <c r="U66" s="718"/>
      <c r="V66" s="718"/>
      <c r="W66" s="718"/>
      <c r="X66" s="718"/>
      <c r="Y66" s="718"/>
      <c r="Z66" s="718"/>
      <c r="AA66" s="718"/>
      <c r="AB66" s="718"/>
      <c r="AC66" s="718"/>
      <c r="AD66" s="718"/>
      <c r="AE66" s="718"/>
      <c r="AF66" s="718"/>
      <c r="AG66" s="718"/>
      <c r="AH66" s="718"/>
      <c r="AI66" s="499"/>
      <c r="AJ66" s="499"/>
      <c r="AK66" s="499"/>
      <c r="AL66" s="499"/>
      <c r="AM66" s="499"/>
      <c r="AN66" s="499"/>
    </row>
    <row r="67" spans="3:40" ht="39" customHeight="1">
      <c r="C67" s="733">
        <v>16</v>
      </c>
      <c r="D67" s="733"/>
      <c r="E67" s="718" t="s">
        <v>732</v>
      </c>
      <c r="F67" s="718"/>
      <c r="G67" s="718"/>
      <c r="H67" s="718"/>
      <c r="I67" s="718"/>
      <c r="J67" s="718"/>
      <c r="K67" s="718"/>
      <c r="L67" s="718"/>
      <c r="M67" s="718"/>
      <c r="N67" s="718"/>
      <c r="O67" s="718"/>
      <c r="P67" s="718"/>
      <c r="Q67" s="718"/>
      <c r="R67" s="718"/>
      <c r="S67" s="718"/>
      <c r="T67" s="718"/>
      <c r="U67" s="718"/>
      <c r="V67" s="718"/>
      <c r="W67" s="718"/>
      <c r="X67" s="718"/>
      <c r="Y67" s="718"/>
      <c r="Z67" s="718"/>
      <c r="AA67" s="718"/>
      <c r="AB67" s="718"/>
      <c r="AC67" s="718"/>
      <c r="AD67" s="718"/>
      <c r="AE67" s="718"/>
      <c r="AF67" s="718"/>
      <c r="AG67" s="718"/>
      <c r="AH67" s="718"/>
      <c r="AI67" s="499"/>
      <c r="AJ67" s="499"/>
      <c r="AK67" s="499"/>
      <c r="AL67" s="499"/>
      <c r="AM67" s="499"/>
      <c r="AN67" s="499"/>
    </row>
    <row r="68" spans="3:40" ht="15" customHeight="1">
      <c r="C68" s="356"/>
      <c r="D68" s="356"/>
      <c r="E68" s="357"/>
      <c r="F68" s="357"/>
      <c r="G68" s="357"/>
      <c r="H68" s="357"/>
      <c r="I68" s="357"/>
      <c r="J68" s="357"/>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357"/>
      <c r="AL68" s="357"/>
      <c r="AM68" s="357"/>
      <c r="AN68" s="357"/>
    </row>
    <row r="69" spans="3:40" ht="22.95" customHeight="1">
      <c r="C69" s="357" t="s">
        <v>307</v>
      </c>
      <c r="D69" s="356"/>
      <c r="E69" s="357"/>
      <c r="F69" s="357"/>
      <c r="G69" s="357"/>
      <c r="H69" s="357"/>
      <c r="I69" s="357"/>
      <c r="J69" s="357"/>
      <c r="K69" s="357"/>
      <c r="L69" s="357"/>
      <c r="M69" s="357"/>
      <c r="N69" s="357"/>
      <c r="O69" s="357"/>
      <c r="P69" s="357"/>
      <c r="Q69" s="357"/>
      <c r="R69" s="357"/>
      <c r="S69" s="357"/>
      <c r="T69" s="357"/>
      <c r="U69" s="357"/>
      <c r="V69" s="357"/>
      <c r="W69" s="357"/>
      <c r="X69" s="357"/>
      <c r="Y69" s="357"/>
      <c r="Z69" s="357"/>
      <c r="AA69" s="357"/>
      <c r="AB69" s="358"/>
      <c r="AC69" s="357"/>
      <c r="AD69" s="357"/>
      <c r="AE69" s="357"/>
      <c r="AF69" s="357"/>
      <c r="AG69" s="357"/>
      <c r="AH69" s="357"/>
      <c r="AI69" s="357"/>
      <c r="AJ69" s="357"/>
      <c r="AK69" s="357"/>
      <c r="AL69" s="357"/>
      <c r="AM69" s="357"/>
      <c r="AN69" s="357"/>
    </row>
    <row r="70" spans="3:40" ht="39" customHeight="1">
      <c r="C70" s="686">
        <v>1</v>
      </c>
      <c r="D70" s="686"/>
      <c r="E70" s="673" t="s">
        <v>308</v>
      </c>
      <c r="F70" s="673"/>
      <c r="G70" s="673"/>
      <c r="H70" s="673"/>
      <c r="I70" s="673"/>
      <c r="J70" s="673"/>
      <c r="K70" s="673"/>
      <c r="L70" s="673"/>
      <c r="M70" s="673"/>
      <c r="N70" s="673"/>
      <c r="O70" s="673"/>
      <c r="P70" s="673"/>
      <c r="Q70" s="673"/>
      <c r="R70" s="673"/>
      <c r="S70" s="673"/>
      <c r="T70" s="673"/>
      <c r="U70" s="673"/>
      <c r="V70" s="673"/>
      <c r="W70" s="673"/>
      <c r="X70" s="673"/>
      <c r="Y70" s="673"/>
      <c r="Z70" s="673"/>
      <c r="AA70" s="673"/>
      <c r="AB70" s="673"/>
      <c r="AC70" s="673"/>
      <c r="AD70" s="673"/>
      <c r="AE70" s="673"/>
      <c r="AF70" s="673"/>
      <c r="AG70" s="673"/>
      <c r="AH70" s="673"/>
      <c r="AI70" s="673"/>
      <c r="AJ70" s="673"/>
      <c r="AK70" s="673"/>
      <c r="AL70" s="673"/>
      <c r="AM70" s="673"/>
      <c r="AN70" s="673"/>
    </row>
    <row r="71" spans="3:40" ht="55.8" customHeight="1">
      <c r="C71" s="686">
        <v>2</v>
      </c>
      <c r="D71" s="686"/>
      <c r="E71" s="673" t="s">
        <v>751</v>
      </c>
      <c r="F71" s="673"/>
      <c r="G71" s="673"/>
      <c r="H71" s="673"/>
      <c r="I71" s="673"/>
      <c r="J71" s="673"/>
      <c r="K71" s="673"/>
      <c r="L71" s="673"/>
      <c r="M71" s="673"/>
      <c r="N71" s="673"/>
      <c r="O71" s="673"/>
      <c r="P71" s="673"/>
      <c r="Q71" s="673"/>
      <c r="R71" s="673"/>
      <c r="S71" s="673"/>
      <c r="T71" s="673"/>
      <c r="U71" s="673"/>
      <c r="V71" s="673"/>
      <c r="W71" s="673"/>
      <c r="X71" s="673"/>
      <c r="Y71" s="673"/>
      <c r="Z71" s="673"/>
      <c r="AA71" s="673"/>
      <c r="AB71" s="673"/>
      <c r="AC71" s="673"/>
      <c r="AD71" s="673"/>
      <c r="AE71" s="673"/>
      <c r="AF71" s="673"/>
      <c r="AG71" s="673"/>
      <c r="AH71" s="673"/>
      <c r="AI71" s="673"/>
      <c r="AJ71" s="673"/>
      <c r="AK71" s="673"/>
      <c r="AL71" s="673"/>
      <c r="AM71" s="673"/>
      <c r="AN71" s="673"/>
    </row>
    <row r="72" spans="3:40" ht="39" customHeight="1">
      <c r="C72" s="686">
        <v>3</v>
      </c>
      <c r="D72" s="686"/>
      <c r="E72" s="673" t="s">
        <v>368</v>
      </c>
      <c r="F72" s="673"/>
      <c r="G72" s="673"/>
      <c r="H72" s="673"/>
      <c r="I72" s="673"/>
      <c r="J72" s="673"/>
      <c r="K72" s="673"/>
      <c r="L72" s="673"/>
      <c r="M72" s="673"/>
      <c r="N72" s="673"/>
      <c r="O72" s="673"/>
      <c r="P72" s="673"/>
      <c r="Q72" s="673"/>
      <c r="R72" s="673"/>
      <c r="S72" s="673"/>
      <c r="T72" s="673"/>
      <c r="U72" s="673"/>
      <c r="V72" s="673"/>
      <c r="W72" s="673"/>
      <c r="X72" s="673"/>
      <c r="Y72" s="673"/>
      <c r="Z72" s="673"/>
      <c r="AA72" s="673"/>
      <c r="AB72" s="673"/>
      <c r="AC72" s="673"/>
      <c r="AD72" s="673"/>
      <c r="AE72" s="673"/>
      <c r="AF72" s="673"/>
      <c r="AG72" s="673"/>
      <c r="AH72" s="673"/>
      <c r="AI72" s="673"/>
      <c r="AJ72" s="673"/>
      <c r="AK72" s="673"/>
      <c r="AL72" s="673"/>
      <c r="AM72" s="673"/>
      <c r="AN72" s="673"/>
    </row>
    <row r="73" spans="3:40" ht="15" customHeight="1">
      <c r="C73" s="356"/>
      <c r="D73" s="356"/>
      <c r="E73" s="357"/>
      <c r="F73" s="357"/>
      <c r="G73" s="357"/>
      <c r="H73" s="357"/>
      <c r="I73" s="357"/>
      <c r="J73" s="357"/>
      <c r="K73" s="357"/>
      <c r="L73" s="357"/>
      <c r="M73" s="357"/>
      <c r="N73" s="357"/>
      <c r="O73" s="357"/>
      <c r="P73" s="357"/>
      <c r="Q73" s="357"/>
      <c r="R73" s="357"/>
      <c r="S73" s="357"/>
      <c r="T73" s="357"/>
      <c r="U73" s="357"/>
      <c r="V73" s="357"/>
      <c r="W73" s="357"/>
      <c r="X73" s="357"/>
      <c r="Y73" s="357"/>
      <c r="Z73" s="357"/>
      <c r="AA73" s="357"/>
      <c r="AB73" s="357"/>
      <c r="AC73" s="357"/>
      <c r="AD73" s="357"/>
      <c r="AE73" s="357"/>
      <c r="AF73" s="357"/>
      <c r="AG73" s="357"/>
      <c r="AH73" s="357"/>
      <c r="AI73" s="357"/>
      <c r="AJ73" s="357"/>
      <c r="AK73" s="357"/>
      <c r="AL73" s="357"/>
      <c r="AM73" s="357"/>
      <c r="AN73" s="357"/>
    </row>
    <row r="74" spans="3:40" ht="25.5" customHeight="1">
      <c r="C74" s="360" t="s">
        <v>564</v>
      </c>
      <c r="D74" s="359"/>
      <c r="E74" s="360"/>
      <c r="F74" s="360"/>
      <c r="G74" s="360"/>
      <c r="H74" s="360"/>
      <c r="I74" s="360"/>
      <c r="J74" s="360"/>
      <c r="K74" s="360"/>
      <c r="L74" s="360"/>
      <c r="M74" s="360"/>
      <c r="N74" s="360"/>
      <c r="O74" s="360"/>
      <c r="P74" s="360"/>
      <c r="Q74" s="360"/>
      <c r="R74" s="360"/>
      <c r="S74" s="360"/>
      <c r="T74" s="360"/>
      <c r="U74" s="360"/>
      <c r="V74" s="360"/>
      <c r="W74" s="360"/>
      <c r="X74" s="360"/>
      <c r="Y74" s="360"/>
      <c r="Z74" s="360"/>
      <c r="AA74" s="360"/>
      <c r="AB74" s="363"/>
      <c r="AC74" s="360"/>
      <c r="AD74" s="360"/>
      <c r="AE74" s="360"/>
      <c r="AF74" s="360"/>
      <c r="AG74" s="360"/>
      <c r="AH74" s="360"/>
      <c r="AI74" s="360"/>
      <c r="AJ74" s="360"/>
      <c r="AK74" s="360"/>
      <c r="AL74" s="360"/>
      <c r="AM74" s="360"/>
      <c r="AN74" s="360"/>
    </row>
    <row r="75" spans="3:40" ht="39" customHeight="1">
      <c r="C75" s="674">
        <v>1</v>
      </c>
      <c r="D75" s="674"/>
      <c r="E75" s="677" t="s">
        <v>288</v>
      </c>
      <c r="F75" s="677"/>
      <c r="G75" s="677"/>
      <c r="H75" s="677"/>
      <c r="I75" s="677"/>
      <c r="J75" s="677"/>
      <c r="K75" s="677"/>
      <c r="L75" s="677"/>
      <c r="M75" s="677"/>
      <c r="N75" s="677"/>
      <c r="O75" s="677"/>
      <c r="P75" s="677"/>
      <c r="Q75" s="677"/>
      <c r="R75" s="677"/>
      <c r="S75" s="677"/>
      <c r="T75" s="677"/>
      <c r="U75" s="677"/>
      <c r="V75" s="677"/>
      <c r="W75" s="677"/>
      <c r="X75" s="677"/>
      <c r="Y75" s="677"/>
      <c r="Z75" s="677"/>
      <c r="AA75" s="677"/>
      <c r="AB75" s="677"/>
      <c r="AC75" s="677"/>
      <c r="AD75" s="677"/>
      <c r="AE75" s="677"/>
      <c r="AF75" s="677"/>
      <c r="AG75" s="677"/>
      <c r="AH75" s="677"/>
      <c r="AI75" s="673"/>
      <c r="AJ75" s="673"/>
      <c r="AK75" s="673"/>
      <c r="AL75" s="673"/>
      <c r="AM75" s="673"/>
      <c r="AN75" s="673"/>
    </row>
    <row r="76" spans="3:40" ht="39" customHeight="1">
      <c r="C76" s="674">
        <v>2</v>
      </c>
      <c r="D76" s="674"/>
      <c r="E76" s="677" t="s">
        <v>466</v>
      </c>
      <c r="F76" s="677"/>
      <c r="G76" s="677"/>
      <c r="H76" s="677"/>
      <c r="I76" s="677"/>
      <c r="J76" s="677"/>
      <c r="K76" s="677"/>
      <c r="L76" s="677"/>
      <c r="M76" s="677"/>
      <c r="N76" s="677"/>
      <c r="O76" s="677"/>
      <c r="P76" s="677"/>
      <c r="Q76" s="677"/>
      <c r="R76" s="677"/>
      <c r="S76" s="677"/>
      <c r="T76" s="677"/>
      <c r="U76" s="677"/>
      <c r="V76" s="677"/>
      <c r="W76" s="677"/>
      <c r="X76" s="677"/>
      <c r="Y76" s="677"/>
      <c r="Z76" s="677"/>
      <c r="AA76" s="677"/>
      <c r="AB76" s="677"/>
      <c r="AC76" s="677"/>
      <c r="AD76" s="677"/>
      <c r="AE76" s="677"/>
      <c r="AF76" s="677"/>
      <c r="AG76" s="677"/>
      <c r="AH76" s="677"/>
      <c r="AI76" s="673"/>
      <c r="AJ76" s="673"/>
      <c r="AK76" s="673"/>
      <c r="AL76" s="673"/>
      <c r="AM76" s="673"/>
      <c r="AN76" s="673"/>
    </row>
    <row r="77" spans="3:40" ht="39" customHeight="1">
      <c r="C77" s="674">
        <v>3</v>
      </c>
      <c r="D77" s="674"/>
      <c r="E77" s="677" t="s">
        <v>752</v>
      </c>
      <c r="F77" s="677"/>
      <c r="G77" s="677"/>
      <c r="H77" s="677"/>
      <c r="I77" s="677"/>
      <c r="J77" s="677"/>
      <c r="K77" s="677"/>
      <c r="L77" s="677"/>
      <c r="M77" s="677"/>
      <c r="N77" s="677"/>
      <c r="O77" s="677"/>
      <c r="P77" s="677"/>
      <c r="Q77" s="677"/>
      <c r="R77" s="677"/>
      <c r="S77" s="677"/>
      <c r="T77" s="677"/>
      <c r="U77" s="677"/>
      <c r="V77" s="677"/>
      <c r="W77" s="677"/>
      <c r="X77" s="677"/>
      <c r="Y77" s="677"/>
      <c r="Z77" s="677"/>
      <c r="AA77" s="677"/>
      <c r="AB77" s="677"/>
      <c r="AC77" s="677"/>
      <c r="AD77" s="677"/>
      <c r="AE77" s="677"/>
      <c r="AF77" s="677"/>
      <c r="AG77" s="677"/>
      <c r="AH77" s="677"/>
      <c r="AI77" s="673"/>
      <c r="AJ77" s="673"/>
      <c r="AK77" s="673"/>
      <c r="AL77" s="673"/>
      <c r="AM77" s="673"/>
      <c r="AN77" s="673"/>
    </row>
    <row r="78" spans="3:40" ht="39" customHeight="1">
      <c r="C78" s="686">
        <v>4</v>
      </c>
      <c r="D78" s="686"/>
      <c r="E78" s="673" t="s">
        <v>468</v>
      </c>
      <c r="F78" s="673"/>
      <c r="G78" s="673"/>
      <c r="H78" s="673"/>
      <c r="I78" s="673"/>
      <c r="J78" s="673"/>
      <c r="K78" s="673"/>
      <c r="L78" s="673"/>
      <c r="M78" s="673"/>
      <c r="N78" s="673"/>
      <c r="O78" s="673"/>
      <c r="P78" s="673"/>
      <c r="Q78" s="673"/>
      <c r="R78" s="673"/>
      <c r="S78" s="673"/>
      <c r="T78" s="673"/>
      <c r="U78" s="673"/>
      <c r="V78" s="673"/>
      <c r="W78" s="673"/>
      <c r="X78" s="673"/>
      <c r="Y78" s="673"/>
      <c r="Z78" s="673"/>
      <c r="AA78" s="673"/>
      <c r="AB78" s="673"/>
      <c r="AC78" s="673"/>
      <c r="AD78" s="673"/>
      <c r="AE78" s="673"/>
      <c r="AF78" s="673"/>
      <c r="AG78" s="673"/>
      <c r="AH78" s="673"/>
      <c r="AI78" s="673"/>
      <c r="AJ78" s="673"/>
      <c r="AK78" s="673"/>
      <c r="AL78" s="673"/>
      <c r="AM78" s="673"/>
      <c r="AN78" s="673"/>
    </row>
    <row r="79" spans="3:40" ht="39" customHeight="1">
      <c r="C79" s="675">
        <v>5</v>
      </c>
      <c r="D79" s="676"/>
      <c r="E79" s="673" t="s">
        <v>467</v>
      </c>
      <c r="F79" s="673"/>
      <c r="G79" s="673"/>
      <c r="H79" s="673"/>
      <c r="I79" s="673"/>
      <c r="J79" s="673"/>
      <c r="K79" s="673"/>
      <c r="L79" s="673"/>
      <c r="M79" s="673"/>
      <c r="N79" s="673"/>
      <c r="O79" s="673"/>
      <c r="P79" s="673"/>
      <c r="Q79" s="673"/>
      <c r="R79" s="673"/>
      <c r="S79" s="673"/>
      <c r="T79" s="673"/>
      <c r="U79" s="673"/>
      <c r="V79" s="673"/>
      <c r="W79" s="673"/>
      <c r="X79" s="673"/>
      <c r="Y79" s="673"/>
      <c r="Z79" s="673"/>
      <c r="AA79" s="673"/>
      <c r="AB79" s="673"/>
      <c r="AC79" s="673"/>
      <c r="AD79" s="673"/>
      <c r="AE79" s="673"/>
      <c r="AF79" s="673"/>
      <c r="AG79" s="673"/>
      <c r="AH79" s="673"/>
      <c r="AI79" s="673"/>
      <c r="AJ79" s="673"/>
      <c r="AK79" s="673"/>
      <c r="AL79" s="673"/>
      <c r="AM79" s="673"/>
      <c r="AN79" s="673"/>
    </row>
    <row r="80" spans="3:40" ht="39" customHeight="1">
      <c r="C80" s="674">
        <v>6</v>
      </c>
      <c r="D80" s="674"/>
      <c r="E80" s="677" t="s">
        <v>565</v>
      </c>
      <c r="F80" s="677"/>
      <c r="G80" s="677"/>
      <c r="H80" s="677"/>
      <c r="I80" s="677"/>
      <c r="J80" s="677"/>
      <c r="K80" s="677"/>
      <c r="L80" s="677"/>
      <c r="M80" s="677"/>
      <c r="N80" s="677"/>
      <c r="O80" s="677"/>
      <c r="P80" s="677"/>
      <c r="Q80" s="677"/>
      <c r="R80" s="677"/>
      <c r="S80" s="677"/>
      <c r="T80" s="677"/>
      <c r="U80" s="677"/>
      <c r="V80" s="677"/>
      <c r="W80" s="677"/>
      <c r="X80" s="677"/>
      <c r="Y80" s="677"/>
      <c r="Z80" s="677"/>
      <c r="AA80" s="677"/>
      <c r="AB80" s="677"/>
      <c r="AC80" s="677"/>
      <c r="AD80" s="677"/>
      <c r="AE80" s="677"/>
      <c r="AF80" s="677"/>
      <c r="AG80" s="677"/>
      <c r="AH80" s="677"/>
      <c r="AI80" s="673"/>
      <c r="AJ80" s="673"/>
      <c r="AK80" s="673"/>
      <c r="AL80" s="673"/>
      <c r="AM80" s="673"/>
      <c r="AN80" s="673"/>
    </row>
    <row r="81" spans="3:42" ht="39" customHeight="1">
      <c r="C81" s="674">
        <v>7</v>
      </c>
      <c r="D81" s="674"/>
      <c r="E81" s="677" t="s">
        <v>566</v>
      </c>
      <c r="F81" s="677"/>
      <c r="G81" s="677"/>
      <c r="H81" s="677"/>
      <c r="I81" s="677"/>
      <c r="J81" s="677"/>
      <c r="K81" s="677"/>
      <c r="L81" s="677"/>
      <c r="M81" s="677"/>
      <c r="N81" s="677"/>
      <c r="O81" s="677"/>
      <c r="P81" s="677"/>
      <c r="Q81" s="677"/>
      <c r="R81" s="677"/>
      <c r="S81" s="677"/>
      <c r="T81" s="677"/>
      <c r="U81" s="677"/>
      <c r="V81" s="677"/>
      <c r="W81" s="677"/>
      <c r="X81" s="677"/>
      <c r="Y81" s="677"/>
      <c r="Z81" s="677"/>
      <c r="AA81" s="677"/>
      <c r="AB81" s="677"/>
      <c r="AC81" s="677"/>
      <c r="AD81" s="677"/>
      <c r="AE81" s="677"/>
      <c r="AF81" s="677"/>
      <c r="AG81" s="677"/>
      <c r="AH81" s="677"/>
      <c r="AI81" s="673"/>
      <c r="AJ81" s="673"/>
      <c r="AK81" s="673"/>
      <c r="AL81" s="673"/>
      <c r="AM81" s="673"/>
      <c r="AN81" s="673"/>
    </row>
    <row r="82" spans="3:42" ht="39" customHeight="1">
      <c r="C82" s="674">
        <v>8</v>
      </c>
      <c r="D82" s="674"/>
      <c r="E82" s="665" t="s">
        <v>792</v>
      </c>
      <c r="F82" s="737"/>
      <c r="G82" s="737"/>
      <c r="H82" s="737"/>
      <c r="I82" s="737"/>
      <c r="J82" s="737"/>
      <c r="K82" s="737"/>
      <c r="L82" s="737"/>
      <c r="M82" s="737"/>
      <c r="N82" s="737"/>
      <c r="O82" s="737"/>
      <c r="P82" s="737"/>
      <c r="Q82" s="737"/>
      <c r="R82" s="737"/>
      <c r="S82" s="737"/>
      <c r="T82" s="737"/>
      <c r="U82" s="737"/>
      <c r="V82" s="737"/>
      <c r="W82" s="737"/>
      <c r="X82" s="737"/>
      <c r="Y82" s="737"/>
      <c r="Z82" s="737"/>
      <c r="AA82" s="737"/>
      <c r="AB82" s="737"/>
      <c r="AC82" s="737"/>
      <c r="AD82" s="737"/>
      <c r="AE82" s="737"/>
      <c r="AF82" s="737"/>
      <c r="AG82" s="737"/>
      <c r="AH82" s="738"/>
      <c r="AI82" s="700"/>
      <c r="AJ82" s="737"/>
      <c r="AK82" s="737"/>
      <c r="AL82" s="737"/>
      <c r="AM82" s="737"/>
      <c r="AN82" s="738"/>
    </row>
    <row r="83" spans="3:42" ht="15" customHeight="1">
      <c r="C83" s="356"/>
      <c r="D83" s="356"/>
      <c r="E83" s="357"/>
      <c r="F83" s="357"/>
      <c r="G83" s="357"/>
      <c r="H83" s="357"/>
      <c r="I83" s="357"/>
      <c r="J83" s="357"/>
      <c r="K83" s="357"/>
      <c r="L83" s="357"/>
      <c r="M83" s="357"/>
      <c r="N83" s="357"/>
      <c r="O83" s="357"/>
      <c r="P83" s="357"/>
      <c r="Q83" s="357"/>
      <c r="R83" s="357"/>
      <c r="S83" s="357"/>
      <c r="T83" s="357"/>
      <c r="U83" s="357"/>
      <c r="V83" s="357"/>
      <c r="W83" s="357"/>
      <c r="X83" s="357"/>
      <c r="Y83" s="357"/>
      <c r="Z83" s="357"/>
      <c r="AA83" s="357"/>
      <c r="AB83" s="357"/>
      <c r="AC83" s="357"/>
      <c r="AD83" s="357"/>
      <c r="AE83" s="357"/>
      <c r="AF83" s="357"/>
      <c r="AG83" s="357"/>
      <c r="AH83" s="357"/>
      <c r="AI83" s="357"/>
      <c r="AJ83" s="357"/>
      <c r="AK83" s="357"/>
      <c r="AL83" s="357"/>
      <c r="AM83" s="357"/>
      <c r="AN83" s="357"/>
    </row>
    <row r="84" spans="3:42" ht="25.5" customHeight="1">
      <c r="C84" s="360" t="s">
        <v>310</v>
      </c>
      <c r="D84" s="359"/>
      <c r="E84" s="360"/>
      <c r="F84" s="360"/>
      <c r="G84" s="360"/>
      <c r="H84" s="360"/>
      <c r="I84" s="360"/>
      <c r="J84" s="360"/>
      <c r="K84" s="360"/>
      <c r="L84" s="360"/>
      <c r="M84" s="360"/>
      <c r="N84" s="360"/>
      <c r="O84" s="360"/>
      <c r="P84" s="360"/>
      <c r="Q84" s="360"/>
      <c r="R84" s="360"/>
      <c r="S84" s="360"/>
      <c r="T84" s="360"/>
      <c r="U84" s="360"/>
      <c r="V84" s="360"/>
      <c r="W84" s="360"/>
      <c r="X84" s="360"/>
      <c r="Y84" s="360"/>
      <c r="Z84" s="360"/>
      <c r="AA84" s="360"/>
      <c r="AB84" s="358"/>
      <c r="AC84" s="360"/>
      <c r="AD84" s="360"/>
      <c r="AE84" s="360"/>
      <c r="AF84" s="360"/>
      <c r="AG84" s="360"/>
      <c r="AH84" s="360"/>
      <c r="AI84" s="360"/>
      <c r="AJ84" s="360"/>
      <c r="AK84" s="360"/>
      <c r="AL84" s="360"/>
      <c r="AM84" s="360"/>
      <c r="AN84" s="360"/>
    </row>
    <row r="85" spans="3:42" ht="39" customHeight="1">
      <c r="C85" s="686">
        <v>1</v>
      </c>
      <c r="D85" s="686"/>
      <c r="E85" s="673" t="s">
        <v>288</v>
      </c>
      <c r="F85" s="673"/>
      <c r="G85" s="673"/>
      <c r="H85" s="673"/>
      <c r="I85" s="673"/>
      <c r="J85" s="673"/>
      <c r="K85" s="673"/>
      <c r="L85" s="673"/>
      <c r="M85" s="673"/>
      <c r="N85" s="673"/>
      <c r="O85" s="673"/>
      <c r="P85" s="673"/>
      <c r="Q85" s="673"/>
      <c r="R85" s="673"/>
      <c r="S85" s="673"/>
      <c r="T85" s="673"/>
      <c r="U85" s="673"/>
      <c r="V85" s="673"/>
      <c r="W85" s="673"/>
      <c r="X85" s="673"/>
      <c r="Y85" s="673"/>
      <c r="Z85" s="673"/>
      <c r="AA85" s="673"/>
      <c r="AB85" s="673"/>
      <c r="AC85" s="673"/>
      <c r="AD85" s="673"/>
      <c r="AE85" s="673"/>
      <c r="AF85" s="673"/>
      <c r="AG85" s="673"/>
      <c r="AH85" s="673"/>
      <c r="AI85" s="673"/>
      <c r="AJ85" s="673"/>
      <c r="AK85" s="673"/>
      <c r="AL85" s="673"/>
      <c r="AM85" s="673"/>
      <c r="AN85" s="673"/>
    </row>
    <row r="86" spans="3:42" ht="39" customHeight="1">
      <c r="C86" s="686">
        <v>2</v>
      </c>
      <c r="D86" s="686"/>
      <c r="E86" s="673" t="s">
        <v>469</v>
      </c>
      <c r="F86" s="673"/>
      <c r="G86" s="673"/>
      <c r="H86" s="673"/>
      <c r="I86" s="673"/>
      <c r="J86" s="673"/>
      <c r="K86" s="673"/>
      <c r="L86" s="673"/>
      <c r="M86" s="673"/>
      <c r="N86" s="673"/>
      <c r="O86" s="673"/>
      <c r="P86" s="673"/>
      <c r="Q86" s="673"/>
      <c r="R86" s="673"/>
      <c r="S86" s="673"/>
      <c r="T86" s="673"/>
      <c r="U86" s="673"/>
      <c r="V86" s="673"/>
      <c r="W86" s="673"/>
      <c r="X86" s="673"/>
      <c r="Y86" s="673"/>
      <c r="Z86" s="673"/>
      <c r="AA86" s="673"/>
      <c r="AB86" s="673"/>
      <c r="AC86" s="673"/>
      <c r="AD86" s="673"/>
      <c r="AE86" s="673"/>
      <c r="AF86" s="673"/>
      <c r="AG86" s="673"/>
      <c r="AH86" s="673"/>
      <c r="AI86" s="673"/>
      <c r="AJ86" s="673"/>
      <c r="AK86" s="673"/>
      <c r="AL86" s="673"/>
      <c r="AM86" s="673"/>
      <c r="AN86" s="673"/>
    </row>
    <row r="87" spans="3:42" ht="39" customHeight="1">
      <c r="C87" s="686">
        <v>3</v>
      </c>
      <c r="D87" s="686"/>
      <c r="E87" s="541" t="s">
        <v>470</v>
      </c>
      <c r="F87" s="541"/>
      <c r="G87" s="541"/>
      <c r="H87" s="541"/>
      <c r="I87" s="541"/>
      <c r="J87" s="541"/>
      <c r="K87" s="541"/>
      <c r="L87" s="541"/>
      <c r="M87" s="541"/>
      <c r="N87" s="541"/>
      <c r="O87" s="541"/>
      <c r="P87" s="541"/>
      <c r="Q87" s="541"/>
      <c r="R87" s="541"/>
      <c r="S87" s="541"/>
      <c r="T87" s="541"/>
      <c r="U87" s="541"/>
      <c r="V87" s="541"/>
      <c r="W87" s="541"/>
      <c r="X87" s="541"/>
      <c r="Y87" s="541"/>
      <c r="Z87" s="541"/>
      <c r="AA87" s="541"/>
      <c r="AB87" s="541"/>
      <c r="AC87" s="541"/>
      <c r="AD87" s="541"/>
      <c r="AE87" s="541"/>
      <c r="AF87" s="541"/>
      <c r="AG87" s="541"/>
      <c r="AH87" s="541"/>
      <c r="AI87" s="673"/>
      <c r="AJ87" s="673"/>
      <c r="AK87" s="673"/>
      <c r="AL87" s="673"/>
      <c r="AM87" s="673"/>
      <c r="AN87" s="673"/>
    </row>
    <row r="88" spans="3:42" ht="39" customHeight="1">
      <c r="C88" s="686">
        <v>4</v>
      </c>
      <c r="D88" s="686"/>
      <c r="E88" s="613" t="s">
        <v>471</v>
      </c>
      <c r="F88" s="614"/>
      <c r="G88" s="614"/>
      <c r="H88" s="614"/>
      <c r="I88" s="614"/>
      <c r="J88" s="614"/>
      <c r="K88" s="614"/>
      <c r="L88" s="614"/>
      <c r="M88" s="614"/>
      <c r="N88" s="614"/>
      <c r="O88" s="614"/>
      <c r="P88" s="614"/>
      <c r="Q88" s="614"/>
      <c r="R88" s="614"/>
      <c r="S88" s="614"/>
      <c r="T88" s="614"/>
      <c r="U88" s="614"/>
      <c r="V88" s="614"/>
      <c r="W88" s="614"/>
      <c r="X88" s="614"/>
      <c r="Y88" s="614"/>
      <c r="Z88" s="614"/>
      <c r="AA88" s="614"/>
      <c r="AB88" s="614"/>
      <c r="AC88" s="614"/>
      <c r="AD88" s="614"/>
      <c r="AE88" s="614"/>
      <c r="AF88" s="614"/>
      <c r="AG88" s="614"/>
      <c r="AH88" s="615"/>
      <c r="AI88" s="700"/>
      <c r="AJ88" s="701"/>
      <c r="AK88" s="701"/>
      <c r="AL88" s="701"/>
      <c r="AM88" s="701"/>
      <c r="AN88" s="702"/>
    </row>
    <row r="89" spans="3:42" ht="39" customHeight="1">
      <c r="C89" s="686">
        <v>5</v>
      </c>
      <c r="D89" s="686"/>
      <c r="E89" s="673" t="s">
        <v>765</v>
      </c>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673"/>
      <c r="AM89" s="673"/>
      <c r="AN89" s="673"/>
    </row>
    <row r="90" spans="3:42" ht="63" customHeight="1">
      <c r="C90" s="686">
        <v>6</v>
      </c>
      <c r="D90" s="686"/>
      <c r="E90" s="665" t="s">
        <v>472</v>
      </c>
      <c r="F90" s="666"/>
      <c r="G90" s="666"/>
      <c r="H90" s="666"/>
      <c r="I90" s="666"/>
      <c r="J90" s="666"/>
      <c r="K90" s="666"/>
      <c r="L90" s="666"/>
      <c r="M90" s="666"/>
      <c r="N90" s="666"/>
      <c r="O90" s="666"/>
      <c r="P90" s="666"/>
      <c r="Q90" s="666"/>
      <c r="R90" s="666"/>
      <c r="S90" s="666"/>
      <c r="T90" s="666"/>
      <c r="U90" s="666"/>
      <c r="V90" s="666"/>
      <c r="W90" s="666"/>
      <c r="X90" s="666"/>
      <c r="Y90" s="666"/>
      <c r="Z90" s="666"/>
      <c r="AA90" s="666"/>
      <c r="AB90" s="666"/>
      <c r="AC90" s="666"/>
      <c r="AD90" s="666"/>
      <c r="AE90" s="666"/>
      <c r="AF90" s="666"/>
      <c r="AG90" s="666"/>
      <c r="AH90" s="667"/>
      <c r="AI90" s="700"/>
      <c r="AJ90" s="701"/>
      <c r="AK90" s="701"/>
      <c r="AL90" s="701"/>
      <c r="AM90" s="701"/>
      <c r="AN90" s="702"/>
    </row>
    <row r="91" spans="3:42" ht="39" customHeight="1">
      <c r="C91" s="686">
        <v>7</v>
      </c>
      <c r="D91" s="686"/>
      <c r="E91" s="673" t="s">
        <v>479</v>
      </c>
      <c r="F91" s="673"/>
      <c r="G91" s="673"/>
      <c r="H91" s="673"/>
      <c r="I91" s="673"/>
      <c r="J91" s="673"/>
      <c r="K91" s="673"/>
      <c r="L91" s="673"/>
      <c r="M91" s="673"/>
      <c r="N91" s="673"/>
      <c r="O91" s="673"/>
      <c r="P91" s="673"/>
      <c r="Q91" s="673"/>
      <c r="R91" s="673"/>
      <c r="S91" s="673"/>
      <c r="T91" s="673"/>
      <c r="U91" s="673"/>
      <c r="V91" s="673"/>
      <c r="W91" s="673"/>
      <c r="X91" s="673"/>
      <c r="Y91" s="673"/>
      <c r="Z91" s="673"/>
      <c r="AA91" s="673"/>
      <c r="AB91" s="673"/>
      <c r="AC91" s="673"/>
      <c r="AD91" s="673"/>
      <c r="AE91" s="673"/>
      <c r="AF91" s="673"/>
      <c r="AG91" s="673"/>
      <c r="AH91" s="673"/>
      <c r="AI91" s="673"/>
      <c r="AJ91" s="673"/>
      <c r="AK91" s="673"/>
      <c r="AL91" s="673"/>
      <c r="AM91" s="673"/>
      <c r="AN91" s="673"/>
    </row>
    <row r="92" spans="3:42" ht="39" customHeight="1">
      <c r="C92" s="686">
        <v>8</v>
      </c>
      <c r="D92" s="686"/>
      <c r="E92" s="665" t="s">
        <v>478</v>
      </c>
      <c r="F92" s="666"/>
      <c r="G92" s="666"/>
      <c r="H92" s="666"/>
      <c r="I92" s="666"/>
      <c r="J92" s="666"/>
      <c r="K92" s="666"/>
      <c r="L92" s="666"/>
      <c r="M92" s="666"/>
      <c r="N92" s="666"/>
      <c r="O92" s="666"/>
      <c r="P92" s="666"/>
      <c r="Q92" s="666"/>
      <c r="R92" s="666"/>
      <c r="S92" s="666"/>
      <c r="T92" s="666"/>
      <c r="U92" s="666"/>
      <c r="V92" s="666"/>
      <c r="W92" s="666"/>
      <c r="X92" s="666"/>
      <c r="Y92" s="666"/>
      <c r="Z92" s="666"/>
      <c r="AA92" s="666"/>
      <c r="AB92" s="666"/>
      <c r="AC92" s="666"/>
      <c r="AD92" s="666"/>
      <c r="AE92" s="666"/>
      <c r="AF92" s="666"/>
      <c r="AG92" s="666"/>
      <c r="AH92" s="667"/>
      <c r="AI92" s="700"/>
      <c r="AJ92" s="701"/>
      <c r="AK92" s="701"/>
      <c r="AL92" s="701"/>
      <c r="AM92" s="701"/>
      <c r="AN92" s="702"/>
    </row>
    <row r="93" spans="3:42" ht="39" customHeight="1">
      <c r="C93" s="686">
        <v>9</v>
      </c>
      <c r="D93" s="686"/>
      <c r="E93" s="673" t="s">
        <v>808</v>
      </c>
      <c r="F93" s="673"/>
      <c r="G93" s="673"/>
      <c r="H93" s="673"/>
      <c r="I93" s="673"/>
      <c r="J93" s="673"/>
      <c r="K93" s="673"/>
      <c r="L93" s="673"/>
      <c r="M93" s="673"/>
      <c r="N93" s="673"/>
      <c r="O93" s="673"/>
      <c r="P93" s="673"/>
      <c r="Q93" s="673"/>
      <c r="R93" s="673"/>
      <c r="S93" s="673"/>
      <c r="T93" s="673"/>
      <c r="U93" s="673"/>
      <c r="V93" s="673"/>
      <c r="W93" s="673"/>
      <c r="X93" s="673"/>
      <c r="Y93" s="673"/>
      <c r="Z93" s="673"/>
      <c r="AA93" s="673"/>
      <c r="AB93" s="673"/>
      <c r="AC93" s="673"/>
      <c r="AD93" s="673"/>
      <c r="AE93" s="673"/>
      <c r="AF93" s="673"/>
      <c r="AG93" s="673"/>
      <c r="AH93" s="673"/>
      <c r="AI93" s="673"/>
      <c r="AJ93" s="673"/>
      <c r="AK93" s="673"/>
      <c r="AL93" s="673"/>
      <c r="AM93" s="673"/>
      <c r="AN93" s="673"/>
    </row>
    <row r="94" spans="3:42" ht="39" customHeight="1">
      <c r="C94" s="645">
        <v>10</v>
      </c>
      <c r="D94" s="646"/>
      <c r="E94" s="642" t="s">
        <v>733</v>
      </c>
      <c r="F94" s="662"/>
      <c r="G94" s="662"/>
      <c r="H94" s="662"/>
      <c r="I94" s="662"/>
      <c r="J94" s="662"/>
      <c r="K94" s="662"/>
      <c r="L94" s="662"/>
      <c r="M94" s="662"/>
      <c r="N94" s="662"/>
      <c r="O94" s="662"/>
      <c r="P94" s="662"/>
      <c r="Q94" s="662"/>
      <c r="R94" s="662"/>
      <c r="S94" s="662"/>
      <c r="T94" s="662"/>
      <c r="U94" s="662"/>
      <c r="V94" s="662"/>
      <c r="W94" s="662"/>
      <c r="X94" s="662"/>
      <c r="Y94" s="662"/>
      <c r="Z94" s="662"/>
      <c r="AA94" s="662"/>
      <c r="AB94" s="662"/>
      <c r="AC94" s="662"/>
      <c r="AD94" s="662"/>
      <c r="AE94" s="662"/>
      <c r="AF94" s="662"/>
      <c r="AG94" s="662"/>
      <c r="AH94" s="663"/>
      <c r="AI94" s="642"/>
      <c r="AJ94" s="643"/>
      <c r="AK94" s="643"/>
      <c r="AL94" s="643"/>
      <c r="AM94" s="643"/>
      <c r="AN94" s="644"/>
    </row>
    <row r="95" spans="3:42" ht="39" customHeight="1">
      <c r="C95" s="647"/>
      <c r="D95" s="648"/>
      <c r="E95" s="320"/>
      <c r="F95" s="364" t="s">
        <v>324</v>
      </c>
      <c r="G95" s="760" t="s">
        <v>369</v>
      </c>
      <c r="H95" s="760"/>
      <c r="I95" s="760"/>
      <c r="J95" s="760"/>
      <c r="K95" s="760"/>
      <c r="L95" s="760"/>
      <c r="M95" s="760"/>
      <c r="N95" s="760"/>
      <c r="O95" s="760"/>
      <c r="P95" s="760"/>
      <c r="Q95" s="760"/>
      <c r="R95" s="760"/>
      <c r="S95" s="760"/>
      <c r="T95" s="760"/>
      <c r="U95" s="760"/>
      <c r="V95" s="760"/>
      <c r="W95" s="760"/>
      <c r="X95" s="760"/>
      <c r="Y95" s="760"/>
      <c r="Z95" s="760"/>
      <c r="AA95" s="760"/>
      <c r="AB95" s="760"/>
      <c r="AC95" s="760"/>
      <c r="AD95" s="760"/>
      <c r="AE95" s="760"/>
      <c r="AF95" s="760"/>
      <c r="AG95" s="760"/>
      <c r="AH95" s="761"/>
      <c r="AI95" s="697"/>
      <c r="AJ95" s="624"/>
      <c r="AK95" s="624"/>
      <c r="AL95" s="624"/>
      <c r="AM95" s="624"/>
      <c r="AN95" s="625"/>
    </row>
    <row r="96" spans="3:42" ht="39" customHeight="1">
      <c r="C96" s="647"/>
      <c r="D96" s="648"/>
      <c r="E96" s="310"/>
      <c r="F96" s="365" t="s">
        <v>326</v>
      </c>
      <c r="G96" s="762" t="s">
        <v>407</v>
      </c>
      <c r="H96" s="762"/>
      <c r="I96" s="762"/>
      <c r="J96" s="762"/>
      <c r="K96" s="762"/>
      <c r="L96" s="762"/>
      <c r="M96" s="762"/>
      <c r="N96" s="762"/>
      <c r="O96" s="762"/>
      <c r="P96" s="762"/>
      <c r="Q96" s="762"/>
      <c r="R96" s="762"/>
      <c r="S96" s="762"/>
      <c r="T96" s="762"/>
      <c r="U96" s="762"/>
      <c r="V96" s="762"/>
      <c r="W96" s="762"/>
      <c r="X96" s="762"/>
      <c r="Y96" s="762"/>
      <c r="Z96" s="762"/>
      <c r="AA96" s="762"/>
      <c r="AB96" s="762"/>
      <c r="AC96" s="762"/>
      <c r="AD96" s="762"/>
      <c r="AE96" s="762"/>
      <c r="AF96" s="762"/>
      <c r="AG96" s="762"/>
      <c r="AH96" s="763"/>
      <c r="AI96" s="697"/>
      <c r="AJ96" s="624"/>
      <c r="AK96" s="624"/>
      <c r="AL96" s="624"/>
      <c r="AM96" s="624"/>
      <c r="AN96" s="625"/>
      <c r="AP96" s="366"/>
    </row>
    <row r="97" spans="3:40" ht="39" customHeight="1">
      <c r="C97" s="647"/>
      <c r="D97" s="648"/>
      <c r="E97" s="320"/>
      <c r="F97" s="364" t="s">
        <v>399</v>
      </c>
      <c r="G97" s="756" t="s">
        <v>406</v>
      </c>
      <c r="H97" s="756"/>
      <c r="I97" s="756"/>
      <c r="J97" s="756"/>
      <c r="K97" s="756"/>
      <c r="L97" s="756"/>
      <c r="M97" s="756"/>
      <c r="N97" s="756"/>
      <c r="O97" s="756"/>
      <c r="P97" s="756"/>
      <c r="Q97" s="756"/>
      <c r="R97" s="756"/>
      <c r="S97" s="756"/>
      <c r="T97" s="756"/>
      <c r="U97" s="756"/>
      <c r="V97" s="756"/>
      <c r="W97" s="756"/>
      <c r="X97" s="756"/>
      <c r="Y97" s="756"/>
      <c r="Z97" s="756"/>
      <c r="AA97" s="756"/>
      <c r="AB97" s="756"/>
      <c r="AC97" s="756"/>
      <c r="AD97" s="756"/>
      <c r="AE97" s="756"/>
      <c r="AF97" s="756"/>
      <c r="AG97" s="756"/>
      <c r="AH97" s="757"/>
      <c r="AI97" s="697"/>
      <c r="AJ97" s="624"/>
      <c r="AK97" s="624"/>
      <c r="AL97" s="624"/>
      <c r="AM97" s="624"/>
      <c r="AN97" s="625"/>
    </row>
    <row r="98" spans="3:40" ht="39" customHeight="1">
      <c r="C98" s="647"/>
      <c r="D98" s="648"/>
      <c r="E98" s="320"/>
      <c r="F98" s="364" t="s">
        <v>400</v>
      </c>
      <c r="G98" s="756" t="s">
        <v>408</v>
      </c>
      <c r="H98" s="756"/>
      <c r="I98" s="756"/>
      <c r="J98" s="756"/>
      <c r="K98" s="756"/>
      <c r="L98" s="756"/>
      <c r="M98" s="756"/>
      <c r="N98" s="756"/>
      <c r="O98" s="756"/>
      <c r="P98" s="756"/>
      <c r="Q98" s="756"/>
      <c r="R98" s="756"/>
      <c r="S98" s="756"/>
      <c r="T98" s="756"/>
      <c r="U98" s="756"/>
      <c r="V98" s="756"/>
      <c r="W98" s="756"/>
      <c r="X98" s="756"/>
      <c r="Y98" s="756"/>
      <c r="Z98" s="756"/>
      <c r="AA98" s="756"/>
      <c r="AB98" s="756"/>
      <c r="AC98" s="756"/>
      <c r="AD98" s="756"/>
      <c r="AE98" s="756"/>
      <c r="AF98" s="756"/>
      <c r="AG98" s="756"/>
      <c r="AH98" s="757"/>
      <c r="AI98" s="697"/>
      <c r="AJ98" s="624"/>
      <c r="AK98" s="624"/>
      <c r="AL98" s="624"/>
      <c r="AM98" s="624"/>
      <c r="AN98" s="625"/>
    </row>
    <row r="99" spans="3:40" ht="39" customHeight="1">
      <c r="C99" s="647"/>
      <c r="D99" s="648"/>
      <c r="E99" s="320"/>
      <c r="F99" s="364" t="s">
        <v>401</v>
      </c>
      <c r="G99" s="756" t="s">
        <v>409</v>
      </c>
      <c r="H99" s="756"/>
      <c r="I99" s="756"/>
      <c r="J99" s="756"/>
      <c r="K99" s="756"/>
      <c r="L99" s="756"/>
      <c r="M99" s="756"/>
      <c r="N99" s="756"/>
      <c r="O99" s="756"/>
      <c r="P99" s="756"/>
      <c r="Q99" s="756"/>
      <c r="R99" s="756"/>
      <c r="S99" s="756"/>
      <c r="T99" s="756"/>
      <c r="U99" s="756"/>
      <c r="V99" s="756"/>
      <c r="W99" s="756"/>
      <c r="X99" s="756"/>
      <c r="Y99" s="756"/>
      <c r="Z99" s="756"/>
      <c r="AA99" s="756"/>
      <c r="AB99" s="756"/>
      <c r="AC99" s="756"/>
      <c r="AD99" s="756"/>
      <c r="AE99" s="756"/>
      <c r="AF99" s="756"/>
      <c r="AG99" s="756"/>
      <c r="AH99" s="757"/>
      <c r="AI99" s="697"/>
      <c r="AJ99" s="624"/>
      <c r="AK99" s="624"/>
      <c r="AL99" s="624"/>
      <c r="AM99" s="624"/>
      <c r="AN99" s="625"/>
    </row>
    <row r="100" spans="3:40" ht="39" customHeight="1">
      <c r="C100" s="647"/>
      <c r="D100" s="648"/>
      <c r="E100" s="320"/>
      <c r="F100" s="364" t="s">
        <v>402</v>
      </c>
      <c r="G100" s="756" t="s">
        <v>410</v>
      </c>
      <c r="H100" s="756"/>
      <c r="I100" s="756"/>
      <c r="J100" s="756"/>
      <c r="K100" s="756"/>
      <c r="L100" s="756"/>
      <c r="M100" s="756"/>
      <c r="N100" s="756"/>
      <c r="O100" s="756"/>
      <c r="P100" s="756"/>
      <c r="Q100" s="756"/>
      <c r="R100" s="756"/>
      <c r="S100" s="756"/>
      <c r="T100" s="756"/>
      <c r="U100" s="756"/>
      <c r="V100" s="756"/>
      <c r="W100" s="756"/>
      <c r="X100" s="756"/>
      <c r="Y100" s="756"/>
      <c r="Z100" s="756"/>
      <c r="AA100" s="756"/>
      <c r="AB100" s="756"/>
      <c r="AC100" s="756"/>
      <c r="AD100" s="756"/>
      <c r="AE100" s="756"/>
      <c r="AF100" s="756"/>
      <c r="AG100" s="756"/>
      <c r="AH100" s="757"/>
      <c r="AI100" s="697"/>
      <c r="AJ100" s="624"/>
      <c r="AK100" s="624"/>
      <c r="AL100" s="624"/>
      <c r="AM100" s="624"/>
      <c r="AN100" s="625"/>
    </row>
    <row r="101" spans="3:40" ht="39" customHeight="1">
      <c r="C101" s="647"/>
      <c r="D101" s="648"/>
      <c r="E101" s="320"/>
      <c r="F101" s="364" t="s">
        <v>403</v>
      </c>
      <c r="G101" s="756" t="s">
        <v>411</v>
      </c>
      <c r="H101" s="756"/>
      <c r="I101" s="756"/>
      <c r="J101" s="756"/>
      <c r="K101" s="756"/>
      <c r="L101" s="756"/>
      <c r="M101" s="756"/>
      <c r="N101" s="756"/>
      <c r="O101" s="756"/>
      <c r="P101" s="756"/>
      <c r="Q101" s="756"/>
      <c r="R101" s="756"/>
      <c r="S101" s="756"/>
      <c r="T101" s="756"/>
      <c r="U101" s="756"/>
      <c r="V101" s="756"/>
      <c r="W101" s="756"/>
      <c r="X101" s="756"/>
      <c r="Y101" s="756"/>
      <c r="Z101" s="756"/>
      <c r="AA101" s="756"/>
      <c r="AB101" s="756"/>
      <c r="AC101" s="756"/>
      <c r="AD101" s="756"/>
      <c r="AE101" s="756"/>
      <c r="AF101" s="756"/>
      <c r="AG101" s="756"/>
      <c r="AH101" s="757"/>
      <c r="AI101" s="697"/>
      <c r="AJ101" s="624"/>
      <c r="AK101" s="624"/>
      <c r="AL101" s="624"/>
      <c r="AM101" s="624"/>
      <c r="AN101" s="625"/>
    </row>
    <row r="102" spans="3:40" ht="39" customHeight="1">
      <c r="C102" s="647"/>
      <c r="D102" s="648"/>
      <c r="E102" s="320"/>
      <c r="F102" s="364" t="s">
        <v>404</v>
      </c>
      <c r="G102" s="756" t="s">
        <v>412</v>
      </c>
      <c r="H102" s="756"/>
      <c r="I102" s="756"/>
      <c r="J102" s="756"/>
      <c r="K102" s="756"/>
      <c r="L102" s="756"/>
      <c r="M102" s="756"/>
      <c r="N102" s="756"/>
      <c r="O102" s="756"/>
      <c r="P102" s="756"/>
      <c r="Q102" s="756"/>
      <c r="R102" s="756"/>
      <c r="S102" s="756"/>
      <c r="T102" s="756"/>
      <c r="U102" s="756"/>
      <c r="V102" s="756"/>
      <c r="W102" s="756"/>
      <c r="X102" s="756"/>
      <c r="Y102" s="756"/>
      <c r="Z102" s="756"/>
      <c r="AA102" s="756"/>
      <c r="AB102" s="756"/>
      <c r="AC102" s="756"/>
      <c r="AD102" s="756"/>
      <c r="AE102" s="756"/>
      <c r="AF102" s="756"/>
      <c r="AG102" s="756"/>
      <c r="AH102" s="757"/>
      <c r="AI102" s="697"/>
      <c r="AJ102" s="624"/>
      <c r="AK102" s="624"/>
      <c r="AL102" s="624"/>
      <c r="AM102" s="624"/>
      <c r="AN102" s="625"/>
    </row>
    <row r="103" spans="3:40" ht="39" customHeight="1">
      <c r="C103" s="647"/>
      <c r="D103" s="648"/>
      <c r="E103" s="320"/>
      <c r="F103" s="364" t="s">
        <v>405</v>
      </c>
      <c r="G103" s="764" t="s">
        <v>477</v>
      </c>
      <c r="H103" s="764"/>
      <c r="I103" s="764"/>
      <c r="J103" s="764"/>
      <c r="K103" s="764"/>
      <c r="L103" s="764"/>
      <c r="M103" s="764"/>
      <c r="N103" s="764"/>
      <c r="O103" s="764"/>
      <c r="P103" s="764"/>
      <c r="Q103" s="764"/>
      <c r="R103" s="764"/>
      <c r="S103" s="764"/>
      <c r="T103" s="764"/>
      <c r="U103" s="764"/>
      <c r="V103" s="764"/>
      <c r="W103" s="764"/>
      <c r="X103" s="764"/>
      <c r="Y103" s="764"/>
      <c r="Z103" s="764"/>
      <c r="AA103" s="764"/>
      <c r="AB103" s="764"/>
      <c r="AC103" s="764"/>
      <c r="AD103" s="764"/>
      <c r="AE103" s="764"/>
      <c r="AF103" s="764"/>
      <c r="AG103" s="764"/>
      <c r="AH103" s="765"/>
      <c r="AI103" s="697"/>
      <c r="AJ103" s="624"/>
      <c r="AK103" s="624"/>
      <c r="AL103" s="624"/>
      <c r="AM103" s="624"/>
      <c r="AN103" s="625"/>
    </row>
    <row r="104" spans="3:40" ht="39" customHeight="1">
      <c r="C104" s="647"/>
      <c r="D104" s="648"/>
      <c r="E104" s="320"/>
      <c r="F104" s="367" t="s">
        <v>475</v>
      </c>
      <c r="G104" s="768" t="s">
        <v>473</v>
      </c>
      <c r="H104" s="768"/>
      <c r="I104" s="768"/>
      <c r="J104" s="768"/>
      <c r="K104" s="768"/>
      <c r="L104" s="768"/>
      <c r="M104" s="768"/>
      <c r="N104" s="768"/>
      <c r="O104" s="768"/>
      <c r="P104" s="768"/>
      <c r="Q104" s="768"/>
      <c r="R104" s="768"/>
      <c r="S104" s="768"/>
      <c r="T104" s="768"/>
      <c r="U104" s="768"/>
      <c r="V104" s="768"/>
      <c r="W104" s="768"/>
      <c r="X104" s="768"/>
      <c r="Y104" s="768"/>
      <c r="Z104" s="768"/>
      <c r="AA104" s="768"/>
      <c r="AB104" s="768"/>
      <c r="AC104" s="768"/>
      <c r="AD104" s="768"/>
      <c r="AE104" s="768"/>
      <c r="AF104" s="768"/>
      <c r="AG104" s="768"/>
      <c r="AH104" s="769"/>
      <c r="AI104" s="697"/>
      <c r="AJ104" s="624"/>
      <c r="AK104" s="624"/>
      <c r="AL104" s="624"/>
      <c r="AM104" s="624"/>
      <c r="AN104" s="625"/>
    </row>
    <row r="105" spans="3:40" ht="39" customHeight="1">
      <c r="C105" s="633"/>
      <c r="D105" s="635"/>
      <c r="E105" s="321"/>
      <c r="F105" s="368" t="s">
        <v>476</v>
      </c>
      <c r="G105" s="766" t="s">
        <v>474</v>
      </c>
      <c r="H105" s="766"/>
      <c r="I105" s="766"/>
      <c r="J105" s="766"/>
      <c r="K105" s="766"/>
      <c r="L105" s="766"/>
      <c r="M105" s="766"/>
      <c r="N105" s="766"/>
      <c r="O105" s="766"/>
      <c r="P105" s="766"/>
      <c r="Q105" s="766"/>
      <c r="R105" s="766"/>
      <c r="S105" s="766"/>
      <c r="T105" s="766"/>
      <c r="U105" s="766"/>
      <c r="V105" s="766"/>
      <c r="W105" s="766"/>
      <c r="X105" s="766"/>
      <c r="Y105" s="766"/>
      <c r="Z105" s="766"/>
      <c r="AA105" s="766"/>
      <c r="AB105" s="766"/>
      <c r="AC105" s="766"/>
      <c r="AD105" s="766"/>
      <c r="AE105" s="766"/>
      <c r="AF105" s="766"/>
      <c r="AG105" s="766"/>
      <c r="AH105" s="767"/>
      <c r="AI105" s="703"/>
      <c r="AJ105" s="622"/>
      <c r="AK105" s="622"/>
      <c r="AL105" s="622"/>
      <c r="AM105" s="622"/>
      <c r="AN105" s="704"/>
    </row>
    <row r="106" spans="3:40" ht="15" customHeight="1">
      <c r="C106" s="356"/>
      <c r="D106" s="356"/>
      <c r="E106" s="357"/>
      <c r="F106" s="357"/>
      <c r="G106" s="357"/>
      <c r="H106" s="357"/>
      <c r="I106" s="357"/>
      <c r="J106" s="357"/>
      <c r="K106" s="357"/>
      <c r="L106" s="357"/>
      <c r="M106" s="357"/>
      <c r="N106" s="357"/>
      <c r="O106" s="357"/>
      <c r="P106" s="357"/>
      <c r="Q106" s="357"/>
      <c r="R106" s="357"/>
      <c r="S106" s="357"/>
      <c r="T106" s="357"/>
      <c r="U106" s="357"/>
      <c r="V106" s="357"/>
      <c r="W106" s="357"/>
      <c r="X106" s="357"/>
      <c r="Y106" s="357"/>
      <c r="Z106" s="357"/>
      <c r="AA106" s="357"/>
      <c r="AB106" s="357"/>
      <c r="AC106" s="357"/>
      <c r="AD106" s="357"/>
      <c r="AE106" s="357"/>
      <c r="AF106" s="357"/>
      <c r="AG106" s="357"/>
      <c r="AH106" s="357"/>
      <c r="AI106" s="357"/>
      <c r="AJ106" s="357"/>
      <c r="AK106" s="357"/>
      <c r="AL106" s="357"/>
      <c r="AM106" s="357"/>
      <c r="AN106" s="357"/>
    </row>
    <row r="107" spans="3:40" ht="22.95" customHeight="1">
      <c r="C107" s="357" t="s">
        <v>480</v>
      </c>
      <c r="D107" s="356"/>
      <c r="E107" s="357"/>
      <c r="F107" s="357"/>
      <c r="G107" s="357"/>
      <c r="H107" s="357"/>
      <c r="I107" s="357"/>
      <c r="J107" s="357"/>
      <c r="K107" s="357"/>
      <c r="L107" s="357"/>
      <c r="M107" s="357"/>
      <c r="N107" s="357"/>
      <c r="O107" s="357"/>
      <c r="P107" s="357"/>
      <c r="Q107" s="357"/>
      <c r="R107" s="357"/>
      <c r="S107" s="357"/>
      <c r="T107" s="357"/>
      <c r="U107" s="357"/>
      <c r="V107" s="357"/>
      <c r="W107" s="357"/>
      <c r="X107" s="357"/>
      <c r="Y107" s="357"/>
      <c r="Z107" s="357"/>
      <c r="AA107" s="357"/>
      <c r="AB107" s="363"/>
      <c r="AC107" s="357"/>
      <c r="AD107" s="357"/>
      <c r="AE107" s="357"/>
      <c r="AF107" s="357"/>
      <c r="AG107" s="357"/>
      <c r="AH107" s="357"/>
      <c r="AI107" s="357"/>
      <c r="AJ107" s="357"/>
      <c r="AK107" s="357"/>
      <c r="AL107" s="357"/>
      <c r="AM107" s="357"/>
      <c r="AN107" s="357"/>
    </row>
    <row r="108" spans="3:40" ht="39" customHeight="1">
      <c r="C108" s="733">
        <v>1</v>
      </c>
      <c r="D108" s="733"/>
      <c r="E108" s="718" t="s">
        <v>481</v>
      </c>
      <c r="F108" s="718"/>
      <c r="G108" s="718"/>
      <c r="H108" s="718"/>
      <c r="I108" s="718"/>
      <c r="J108" s="718"/>
      <c r="K108" s="718"/>
      <c r="L108" s="718"/>
      <c r="M108" s="718"/>
      <c r="N108" s="718"/>
      <c r="O108" s="718"/>
      <c r="P108" s="718"/>
      <c r="Q108" s="718"/>
      <c r="R108" s="718"/>
      <c r="S108" s="718"/>
      <c r="T108" s="718"/>
      <c r="U108" s="718"/>
      <c r="V108" s="718"/>
      <c r="W108" s="718"/>
      <c r="X108" s="718"/>
      <c r="Y108" s="718"/>
      <c r="Z108" s="718"/>
      <c r="AA108" s="718"/>
      <c r="AB108" s="718"/>
      <c r="AC108" s="718"/>
      <c r="AD108" s="718"/>
      <c r="AE108" s="718"/>
      <c r="AF108" s="718"/>
      <c r="AG108" s="718"/>
      <c r="AH108" s="718"/>
      <c r="AI108" s="499"/>
      <c r="AJ108" s="499"/>
      <c r="AK108" s="499"/>
      <c r="AL108" s="499"/>
      <c r="AM108" s="499"/>
      <c r="AN108" s="499"/>
    </row>
    <row r="109" spans="3:40" ht="39" customHeight="1">
      <c r="C109" s="733">
        <v>2</v>
      </c>
      <c r="D109" s="733"/>
      <c r="E109" s="718" t="s">
        <v>485</v>
      </c>
      <c r="F109" s="718"/>
      <c r="G109" s="718"/>
      <c r="H109" s="718"/>
      <c r="I109" s="718"/>
      <c r="J109" s="718"/>
      <c r="K109" s="718"/>
      <c r="L109" s="718"/>
      <c r="M109" s="718"/>
      <c r="N109" s="718"/>
      <c r="O109" s="718"/>
      <c r="P109" s="718"/>
      <c r="Q109" s="718"/>
      <c r="R109" s="718"/>
      <c r="S109" s="718"/>
      <c r="T109" s="718"/>
      <c r="U109" s="718"/>
      <c r="V109" s="718"/>
      <c r="W109" s="718"/>
      <c r="X109" s="718"/>
      <c r="Y109" s="718"/>
      <c r="Z109" s="718"/>
      <c r="AA109" s="718"/>
      <c r="AB109" s="718"/>
      <c r="AC109" s="718"/>
      <c r="AD109" s="718"/>
      <c r="AE109" s="718"/>
      <c r="AF109" s="718"/>
      <c r="AG109" s="718"/>
      <c r="AH109" s="718"/>
      <c r="AI109" s="499"/>
      <c r="AJ109" s="499"/>
      <c r="AK109" s="499"/>
      <c r="AL109" s="499"/>
      <c r="AM109" s="499"/>
      <c r="AN109" s="499"/>
    </row>
    <row r="110" spans="3:40" ht="39" customHeight="1">
      <c r="C110" s="733">
        <v>3</v>
      </c>
      <c r="D110" s="733"/>
      <c r="E110" s="718" t="s">
        <v>486</v>
      </c>
      <c r="F110" s="718"/>
      <c r="G110" s="718"/>
      <c r="H110" s="718"/>
      <c r="I110" s="718"/>
      <c r="J110" s="718"/>
      <c r="K110" s="718"/>
      <c r="L110" s="718"/>
      <c r="M110" s="718"/>
      <c r="N110" s="718"/>
      <c r="O110" s="718"/>
      <c r="P110" s="718"/>
      <c r="Q110" s="718"/>
      <c r="R110" s="718"/>
      <c r="S110" s="718"/>
      <c r="T110" s="718"/>
      <c r="U110" s="718"/>
      <c r="V110" s="718"/>
      <c r="W110" s="718"/>
      <c r="X110" s="718"/>
      <c r="Y110" s="718"/>
      <c r="Z110" s="718"/>
      <c r="AA110" s="718"/>
      <c r="AB110" s="718"/>
      <c r="AC110" s="718"/>
      <c r="AD110" s="718"/>
      <c r="AE110" s="718"/>
      <c r="AF110" s="718"/>
      <c r="AG110" s="718"/>
      <c r="AH110" s="718"/>
      <c r="AI110" s="499"/>
      <c r="AJ110" s="499"/>
      <c r="AK110" s="499"/>
      <c r="AL110" s="499"/>
      <c r="AM110" s="499"/>
      <c r="AN110" s="499"/>
    </row>
    <row r="111" spans="3:40" ht="15" customHeight="1">
      <c r="C111" s="356"/>
      <c r="D111" s="356"/>
      <c r="E111" s="357"/>
      <c r="F111" s="357"/>
      <c r="G111" s="357"/>
      <c r="H111" s="357"/>
      <c r="I111" s="357"/>
      <c r="J111" s="357"/>
      <c r="K111" s="357"/>
      <c r="L111" s="357"/>
      <c r="M111" s="357"/>
      <c r="N111" s="357"/>
      <c r="O111" s="357"/>
      <c r="P111" s="357"/>
      <c r="Q111" s="357"/>
      <c r="R111" s="357"/>
      <c r="S111" s="357"/>
      <c r="T111" s="357"/>
      <c r="U111" s="357"/>
      <c r="V111" s="357"/>
      <c r="W111" s="357"/>
      <c r="X111" s="357"/>
      <c r="Y111" s="357"/>
      <c r="Z111" s="357"/>
      <c r="AA111" s="357"/>
      <c r="AB111" s="357"/>
      <c r="AC111" s="357"/>
      <c r="AD111" s="357"/>
      <c r="AE111" s="357"/>
      <c r="AF111" s="357"/>
      <c r="AG111" s="357"/>
      <c r="AH111" s="357"/>
      <c r="AI111" s="357"/>
      <c r="AJ111" s="357"/>
      <c r="AK111" s="357"/>
      <c r="AL111" s="357"/>
      <c r="AM111" s="357"/>
      <c r="AN111" s="357"/>
    </row>
    <row r="112" spans="3:40" ht="24" customHeight="1">
      <c r="C112" s="357" t="s">
        <v>309</v>
      </c>
      <c r="D112" s="356"/>
      <c r="E112" s="357"/>
      <c r="F112" s="357"/>
      <c r="G112" s="357"/>
      <c r="H112" s="357"/>
      <c r="I112" s="357"/>
      <c r="J112" s="357"/>
      <c r="K112" s="357"/>
      <c r="L112" s="357"/>
      <c r="M112" s="357"/>
      <c r="N112" s="357"/>
      <c r="O112" s="357"/>
      <c r="P112" s="357"/>
      <c r="Q112" s="357"/>
      <c r="R112" s="357"/>
      <c r="S112" s="357"/>
      <c r="T112" s="357"/>
      <c r="U112" s="357"/>
      <c r="V112" s="357"/>
      <c r="W112" s="357"/>
      <c r="X112" s="357"/>
      <c r="Y112" s="357"/>
      <c r="Z112" s="357"/>
      <c r="AA112" s="357"/>
      <c r="AB112" s="358"/>
      <c r="AC112" s="357"/>
      <c r="AD112" s="357"/>
      <c r="AE112" s="357"/>
      <c r="AF112" s="357"/>
      <c r="AG112" s="357"/>
      <c r="AH112" s="357"/>
      <c r="AI112" s="357"/>
      <c r="AJ112" s="357"/>
      <c r="AK112" s="357"/>
      <c r="AL112" s="357"/>
      <c r="AM112" s="357"/>
      <c r="AN112" s="357"/>
    </row>
    <row r="113" spans="3:40" ht="39" customHeight="1">
      <c r="C113" s="531">
        <v>1</v>
      </c>
      <c r="D113" s="531"/>
      <c r="E113" s="499" t="s">
        <v>311</v>
      </c>
      <c r="F113" s="499"/>
      <c r="G113" s="499"/>
      <c r="H113" s="499"/>
      <c r="I113" s="499"/>
      <c r="J113" s="499"/>
      <c r="K113" s="499"/>
      <c r="L113" s="499"/>
      <c r="M113" s="499"/>
      <c r="N113" s="499"/>
      <c r="O113" s="499"/>
      <c r="P113" s="499"/>
      <c r="Q113" s="499"/>
      <c r="R113" s="499"/>
      <c r="S113" s="499"/>
      <c r="T113" s="499"/>
      <c r="U113" s="499"/>
      <c r="V113" s="499"/>
      <c r="W113" s="499"/>
      <c r="X113" s="499"/>
      <c r="Y113" s="499"/>
      <c r="Z113" s="499"/>
      <c r="AA113" s="499"/>
      <c r="AB113" s="499"/>
      <c r="AC113" s="499"/>
      <c r="AD113" s="499"/>
      <c r="AE113" s="499"/>
      <c r="AF113" s="499"/>
      <c r="AG113" s="499"/>
      <c r="AH113" s="499"/>
      <c r="AI113" s="499"/>
      <c r="AJ113" s="499"/>
      <c r="AK113" s="499"/>
      <c r="AL113" s="499"/>
      <c r="AM113" s="499"/>
      <c r="AN113" s="499"/>
    </row>
    <row r="114" spans="3:40" ht="39" customHeight="1">
      <c r="C114" s="531">
        <v>2</v>
      </c>
      <c r="D114" s="531"/>
      <c r="E114" s="499" t="s">
        <v>312</v>
      </c>
      <c r="F114" s="499"/>
      <c r="G114" s="499"/>
      <c r="H114" s="499"/>
      <c r="I114" s="499"/>
      <c r="J114" s="499"/>
      <c r="K114" s="499"/>
      <c r="L114" s="499"/>
      <c r="M114" s="499"/>
      <c r="N114" s="499"/>
      <c r="O114" s="499"/>
      <c r="P114" s="499"/>
      <c r="Q114" s="499"/>
      <c r="R114" s="499"/>
      <c r="S114" s="499"/>
      <c r="T114" s="499"/>
      <c r="U114" s="499"/>
      <c r="V114" s="499"/>
      <c r="W114" s="499"/>
      <c r="X114" s="499"/>
      <c r="Y114" s="499"/>
      <c r="Z114" s="499"/>
      <c r="AA114" s="499"/>
      <c r="AB114" s="499"/>
      <c r="AC114" s="499"/>
      <c r="AD114" s="499"/>
      <c r="AE114" s="499"/>
      <c r="AF114" s="499"/>
      <c r="AG114" s="499"/>
      <c r="AH114" s="499"/>
      <c r="AI114" s="499"/>
      <c r="AJ114" s="499"/>
      <c r="AK114" s="499"/>
      <c r="AL114" s="499"/>
      <c r="AM114" s="499"/>
      <c r="AN114" s="499"/>
    </row>
    <row r="115" spans="3:40" ht="39" customHeight="1">
      <c r="C115" s="531">
        <v>3</v>
      </c>
      <c r="D115" s="531"/>
      <c r="E115" s="499" t="s">
        <v>313</v>
      </c>
      <c r="F115" s="499"/>
      <c r="G115" s="499"/>
      <c r="H115" s="499"/>
      <c r="I115" s="499"/>
      <c r="J115" s="499"/>
      <c r="K115" s="499"/>
      <c r="L115" s="499"/>
      <c r="M115" s="499"/>
      <c r="N115" s="499"/>
      <c r="O115" s="499"/>
      <c r="P115" s="499"/>
      <c r="Q115" s="499"/>
      <c r="R115" s="499"/>
      <c r="S115" s="499"/>
      <c r="T115" s="499"/>
      <c r="U115" s="499"/>
      <c r="V115" s="499"/>
      <c r="W115" s="499"/>
      <c r="X115" s="499"/>
      <c r="Y115" s="499"/>
      <c r="Z115" s="499"/>
      <c r="AA115" s="499"/>
      <c r="AB115" s="499"/>
      <c r="AC115" s="499"/>
      <c r="AD115" s="499"/>
      <c r="AE115" s="499"/>
      <c r="AF115" s="499"/>
      <c r="AG115" s="499"/>
      <c r="AH115" s="499"/>
      <c r="AI115" s="499"/>
      <c r="AJ115" s="499"/>
      <c r="AK115" s="499"/>
      <c r="AL115" s="499"/>
      <c r="AM115" s="499"/>
      <c r="AN115" s="499"/>
    </row>
    <row r="116" spans="3:40" ht="39" customHeight="1">
      <c r="C116" s="531">
        <v>4</v>
      </c>
      <c r="D116" s="531"/>
      <c r="E116" s="499" t="s">
        <v>314</v>
      </c>
      <c r="F116" s="499"/>
      <c r="G116" s="499"/>
      <c r="H116" s="499"/>
      <c r="I116" s="499"/>
      <c r="J116" s="499"/>
      <c r="K116" s="499"/>
      <c r="L116" s="499"/>
      <c r="M116" s="499"/>
      <c r="N116" s="499"/>
      <c r="O116" s="499"/>
      <c r="P116" s="499"/>
      <c r="Q116" s="499"/>
      <c r="R116" s="499"/>
      <c r="S116" s="499"/>
      <c r="T116" s="499"/>
      <c r="U116" s="499"/>
      <c r="V116" s="499"/>
      <c r="W116" s="499"/>
      <c r="X116" s="499"/>
      <c r="Y116" s="499"/>
      <c r="Z116" s="499"/>
      <c r="AA116" s="499"/>
      <c r="AB116" s="499"/>
      <c r="AC116" s="499"/>
      <c r="AD116" s="499"/>
      <c r="AE116" s="499"/>
      <c r="AF116" s="499"/>
      <c r="AG116" s="499"/>
      <c r="AH116" s="499"/>
      <c r="AI116" s="499"/>
      <c r="AJ116" s="499"/>
      <c r="AK116" s="499"/>
      <c r="AL116" s="499"/>
      <c r="AM116" s="499"/>
      <c r="AN116" s="499"/>
    </row>
    <row r="117" spans="3:40" ht="39" customHeight="1">
      <c r="C117" s="531">
        <v>5</v>
      </c>
      <c r="D117" s="531"/>
      <c r="E117" s="499" t="s">
        <v>315</v>
      </c>
      <c r="F117" s="499"/>
      <c r="G117" s="499"/>
      <c r="H117" s="499"/>
      <c r="I117" s="499"/>
      <c r="J117" s="499"/>
      <c r="K117" s="499"/>
      <c r="L117" s="499"/>
      <c r="M117" s="499"/>
      <c r="N117" s="499"/>
      <c r="O117" s="499"/>
      <c r="P117" s="499"/>
      <c r="Q117" s="499"/>
      <c r="R117" s="499"/>
      <c r="S117" s="499"/>
      <c r="T117" s="499"/>
      <c r="U117" s="499"/>
      <c r="V117" s="499"/>
      <c r="W117" s="499"/>
      <c r="X117" s="499"/>
      <c r="Y117" s="499"/>
      <c r="Z117" s="499"/>
      <c r="AA117" s="499"/>
      <c r="AB117" s="499"/>
      <c r="AC117" s="499"/>
      <c r="AD117" s="499"/>
      <c r="AE117" s="499"/>
      <c r="AF117" s="499"/>
      <c r="AG117" s="499"/>
      <c r="AH117" s="499"/>
      <c r="AI117" s="499"/>
      <c r="AJ117" s="499"/>
      <c r="AK117" s="499"/>
      <c r="AL117" s="499"/>
      <c r="AM117" s="499"/>
      <c r="AN117" s="499"/>
    </row>
    <row r="118" spans="3:40" ht="15" customHeight="1">
      <c r="C118" s="356"/>
      <c r="D118" s="356"/>
      <c r="E118" s="357"/>
      <c r="F118" s="357"/>
      <c r="G118" s="357"/>
      <c r="H118" s="357"/>
      <c r="I118" s="357"/>
      <c r="J118" s="357"/>
      <c r="K118" s="357"/>
      <c r="L118" s="357"/>
      <c r="M118" s="357"/>
      <c r="N118" s="357"/>
      <c r="O118" s="357"/>
      <c r="P118" s="357"/>
      <c r="Q118" s="357"/>
      <c r="R118" s="357"/>
      <c r="S118" s="357"/>
      <c r="T118" s="357"/>
      <c r="U118" s="357"/>
      <c r="V118" s="357"/>
      <c r="W118" s="357"/>
      <c r="X118" s="357"/>
      <c r="Y118" s="357"/>
      <c r="Z118" s="357"/>
      <c r="AA118" s="357"/>
      <c r="AB118" s="357"/>
      <c r="AC118" s="357"/>
      <c r="AD118" s="357"/>
      <c r="AE118" s="357"/>
      <c r="AF118" s="357"/>
      <c r="AG118" s="357"/>
      <c r="AH118" s="357"/>
      <c r="AI118" s="357"/>
      <c r="AJ118" s="357"/>
      <c r="AK118" s="357"/>
      <c r="AL118" s="357"/>
      <c r="AM118" s="357"/>
      <c r="AN118" s="357"/>
    </row>
    <row r="119" spans="3:40" ht="24" customHeight="1">
      <c r="C119" s="357" t="s">
        <v>316</v>
      </c>
      <c r="D119" s="356"/>
      <c r="E119" s="357"/>
      <c r="F119" s="357"/>
      <c r="G119" s="357"/>
      <c r="H119" s="357"/>
      <c r="I119" s="357"/>
      <c r="J119" s="357"/>
      <c r="K119" s="357"/>
      <c r="L119" s="357"/>
      <c r="M119" s="357"/>
      <c r="N119" s="357"/>
      <c r="O119" s="357"/>
      <c r="P119" s="357"/>
      <c r="Q119" s="357"/>
      <c r="R119" s="357"/>
      <c r="S119" s="357"/>
      <c r="T119" s="357"/>
      <c r="U119" s="357"/>
      <c r="V119" s="357"/>
      <c r="W119" s="357"/>
      <c r="X119" s="357"/>
      <c r="Y119" s="357"/>
      <c r="Z119" s="357"/>
      <c r="AA119" s="357"/>
      <c r="AB119" s="358"/>
      <c r="AC119" s="357"/>
      <c r="AD119" s="357"/>
      <c r="AE119" s="357"/>
      <c r="AF119" s="357"/>
      <c r="AG119" s="357"/>
      <c r="AH119" s="357"/>
      <c r="AI119" s="357"/>
      <c r="AJ119" s="357"/>
      <c r="AK119" s="357"/>
      <c r="AL119" s="357"/>
      <c r="AM119" s="357"/>
      <c r="AN119" s="357"/>
    </row>
    <row r="120" spans="3:40" ht="39" customHeight="1">
      <c r="C120" s="531">
        <v>1</v>
      </c>
      <c r="D120" s="531"/>
      <c r="E120" s="499" t="s">
        <v>288</v>
      </c>
      <c r="F120" s="499"/>
      <c r="G120" s="499"/>
      <c r="H120" s="499"/>
      <c r="I120" s="499"/>
      <c r="J120" s="499"/>
      <c r="K120" s="499"/>
      <c r="L120" s="499"/>
      <c r="M120" s="499"/>
      <c r="N120" s="499"/>
      <c r="O120" s="499"/>
      <c r="P120" s="499"/>
      <c r="Q120" s="499"/>
      <c r="R120" s="499"/>
      <c r="S120" s="499"/>
      <c r="T120" s="499"/>
      <c r="U120" s="499"/>
      <c r="V120" s="499"/>
      <c r="W120" s="499"/>
      <c r="X120" s="499"/>
      <c r="Y120" s="499"/>
      <c r="Z120" s="499"/>
      <c r="AA120" s="499"/>
      <c r="AB120" s="499"/>
      <c r="AC120" s="499"/>
      <c r="AD120" s="499"/>
      <c r="AE120" s="499"/>
      <c r="AF120" s="499"/>
      <c r="AG120" s="499"/>
      <c r="AH120" s="499"/>
      <c r="AI120" s="499"/>
      <c r="AJ120" s="499"/>
      <c r="AK120" s="499"/>
      <c r="AL120" s="499"/>
      <c r="AM120" s="499"/>
      <c r="AN120" s="499"/>
    </row>
    <row r="121" spans="3:40" ht="39" customHeight="1">
      <c r="C121" s="531">
        <v>2</v>
      </c>
      <c r="D121" s="531"/>
      <c r="E121" s="499" t="s">
        <v>317</v>
      </c>
      <c r="F121" s="499"/>
      <c r="G121" s="499"/>
      <c r="H121" s="499"/>
      <c r="I121" s="499"/>
      <c r="J121" s="499"/>
      <c r="K121" s="499"/>
      <c r="L121" s="499"/>
      <c r="M121" s="499"/>
      <c r="N121" s="499"/>
      <c r="O121" s="499"/>
      <c r="P121" s="499"/>
      <c r="Q121" s="499"/>
      <c r="R121" s="499"/>
      <c r="S121" s="499"/>
      <c r="T121" s="499"/>
      <c r="U121" s="499"/>
      <c r="V121" s="499"/>
      <c r="W121" s="499"/>
      <c r="X121" s="499"/>
      <c r="Y121" s="499"/>
      <c r="Z121" s="499"/>
      <c r="AA121" s="499"/>
      <c r="AB121" s="499"/>
      <c r="AC121" s="499"/>
      <c r="AD121" s="499"/>
      <c r="AE121" s="499"/>
      <c r="AF121" s="499"/>
      <c r="AG121" s="499"/>
      <c r="AH121" s="499"/>
      <c r="AI121" s="499"/>
      <c r="AJ121" s="499"/>
      <c r="AK121" s="499"/>
      <c r="AL121" s="499"/>
      <c r="AM121" s="499"/>
      <c r="AN121" s="499"/>
    </row>
    <row r="122" spans="3:40" ht="39" customHeight="1">
      <c r="C122" s="531">
        <v>3</v>
      </c>
      <c r="D122" s="531"/>
      <c r="E122" s="499" t="s">
        <v>321</v>
      </c>
      <c r="F122" s="499"/>
      <c r="G122" s="499"/>
      <c r="H122" s="499"/>
      <c r="I122" s="499"/>
      <c r="J122" s="499"/>
      <c r="K122" s="499"/>
      <c r="L122" s="499"/>
      <c r="M122" s="499"/>
      <c r="N122" s="499"/>
      <c r="O122" s="499"/>
      <c r="P122" s="499"/>
      <c r="Q122" s="499"/>
      <c r="R122" s="499"/>
      <c r="S122" s="499"/>
      <c r="T122" s="499"/>
      <c r="U122" s="499"/>
      <c r="V122" s="499"/>
      <c r="W122" s="499"/>
      <c r="X122" s="499"/>
      <c r="Y122" s="499"/>
      <c r="Z122" s="499"/>
      <c r="AA122" s="499"/>
      <c r="AB122" s="499"/>
      <c r="AC122" s="499"/>
      <c r="AD122" s="499"/>
      <c r="AE122" s="499"/>
      <c r="AF122" s="499"/>
      <c r="AG122" s="499"/>
      <c r="AH122" s="499"/>
      <c r="AI122" s="499"/>
      <c r="AJ122" s="499"/>
      <c r="AK122" s="499"/>
      <c r="AL122" s="499"/>
      <c r="AM122" s="499"/>
      <c r="AN122" s="499"/>
    </row>
    <row r="123" spans="3:40" ht="39" customHeight="1">
      <c r="C123" s="531">
        <v>4</v>
      </c>
      <c r="D123" s="531"/>
      <c r="E123" s="499" t="s">
        <v>318</v>
      </c>
      <c r="F123" s="499"/>
      <c r="G123" s="499"/>
      <c r="H123" s="499"/>
      <c r="I123" s="499"/>
      <c r="J123" s="499"/>
      <c r="K123" s="499"/>
      <c r="L123" s="499"/>
      <c r="M123" s="499"/>
      <c r="N123" s="499"/>
      <c r="O123" s="499"/>
      <c r="P123" s="499"/>
      <c r="Q123" s="499"/>
      <c r="R123" s="499"/>
      <c r="S123" s="499"/>
      <c r="T123" s="499"/>
      <c r="U123" s="499"/>
      <c r="V123" s="499"/>
      <c r="W123" s="499"/>
      <c r="X123" s="499"/>
      <c r="Y123" s="499"/>
      <c r="Z123" s="499"/>
      <c r="AA123" s="499"/>
      <c r="AB123" s="499"/>
      <c r="AC123" s="499"/>
      <c r="AD123" s="499"/>
      <c r="AE123" s="499"/>
      <c r="AF123" s="499"/>
      <c r="AG123" s="499"/>
      <c r="AH123" s="499"/>
      <c r="AI123" s="499"/>
      <c r="AJ123" s="499"/>
      <c r="AK123" s="499"/>
      <c r="AL123" s="499"/>
      <c r="AM123" s="499"/>
      <c r="AN123" s="499"/>
    </row>
    <row r="124" spans="3:40" ht="39" customHeight="1">
      <c r="C124" s="531">
        <v>5</v>
      </c>
      <c r="D124" s="531"/>
      <c r="E124" s="499" t="s">
        <v>319</v>
      </c>
      <c r="F124" s="499"/>
      <c r="G124" s="499"/>
      <c r="H124" s="499"/>
      <c r="I124" s="499"/>
      <c r="J124" s="499"/>
      <c r="K124" s="499"/>
      <c r="L124" s="499"/>
      <c r="M124" s="499"/>
      <c r="N124" s="499"/>
      <c r="O124" s="499"/>
      <c r="P124" s="499"/>
      <c r="Q124" s="499"/>
      <c r="R124" s="499"/>
      <c r="S124" s="499"/>
      <c r="T124" s="499"/>
      <c r="U124" s="499"/>
      <c r="V124" s="499"/>
      <c r="W124" s="499"/>
      <c r="X124" s="499"/>
      <c r="Y124" s="499"/>
      <c r="Z124" s="499"/>
      <c r="AA124" s="499"/>
      <c r="AB124" s="499"/>
      <c r="AC124" s="499"/>
      <c r="AD124" s="499"/>
      <c r="AE124" s="499"/>
      <c r="AF124" s="499"/>
      <c r="AG124" s="499"/>
      <c r="AH124" s="499"/>
      <c r="AI124" s="499"/>
      <c r="AJ124" s="499"/>
      <c r="AK124" s="499"/>
      <c r="AL124" s="499"/>
      <c r="AM124" s="499"/>
      <c r="AN124" s="499"/>
    </row>
    <row r="125" spans="3:40" ht="39" customHeight="1">
      <c r="C125" s="531">
        <v>6</v>
      </c>
      <c r="D125" s="531"/>
      <c r="E125" s="499" t="s">
        <v>320</v>
      </c>
      <c r="F125" s="499"/>
      <c r="G125" s="499"/>
      <c r="H125" s="499"/>
      <c r="I125" s="499"/>
      <c r="J125" s="499"/>
      <c r="K125" s="499"/>
      <c r="L125" s="499"/>
      <c r="M125" s="499"/>
      <c r="N125" s="499"/>
      <c r="O125" s="499"/>
      <c r="P125" s="499"/>
      <c r="Q125" s="499"/>
      <c r="R125" s="499"/>
      <c r="S125" s="499"/>
      <c r="T125" s="499"/>
      <c r="U125" s="499"/>
      <c r="V125" s="499"/>
      <c r="W125" s="499"/>
      <c r="X125" s="499"/>
      <c r="Y125" s="499"/>
      <c r="Z125" s="499"/>
      <c r="AA125" s="499"/>
      <c r="AB125" s="499"/>
      <c r="AC125" s="499"/>
      <c r="AD125" s="499"/>
      <c r="AE125" s="499"/>
      <c r="AF125" s="499"/>
      <c r="AG125" s="499"/>
      <c r="AH125" s="499"/>
      <c r="AI125" s="499"/>
      <c r="AJ125" s="499"/>
      <c r="AK125" s="499"/>
      <c r="AL125" s="499"/>
      <c r="AM125" s="499"/>
      <c r="AN125" s="499"/>
    </row>
    <row r="126" spans="3:40" ht="15" customHeight="1">
      <c r="C126" s="356"/>
      <c r="D126" s="356"/>
      <c r="E126" s="357"/>
      <c r="F126" s="357"/>
      <c r="G126" s="357"/>
      <c r="H126" s="357"/>
      <c r="I126" s="357"/>
      <c r="J126" s="357"/>
      <c r="K126" s="357"/>
      <c r="L126" s="357"/>
      <c r="M126" s="357"/>
      <c r="N126" s="357"/>
      <c r="O126" s="357"/>
      <c r="P126" s="357"/>
      <c r="Q126" s="357"/>
      <c r="R126" s="357"/>
      <c r="S126" s="357"/>
      <c r="T126" s="357"/>
      <c r="U126" s="357"/>
      <c r="V126" s="357"/>
      <c r="W126" s="357"/>
      <c r="X126" s="357"/>
      <c r="Y126" s="357"/>
      <c r="Z126" s="357"/>
      <c r="AA126" s="357"/>
      <c r="AB126" s="357"/>
      <c r="AC126" s="357"/>
      <c r="AD126" s="357"/>
      <c r="AE126" s="357"/>
      <c r="AF126" s="357"/>
      <c r="AG126" s="357"/>
      <c r="AH126" s="357"/>
      <c r="AI126" s="357"/>
      <c r="AJ126" s="357"/>
      <c r="AK126" s="357"/>
      <c r="AL126" s="357"/>
      <c r="AM126" s="357"/>
      <c r="AN126" s="357"/>
    </row>
    <row r="127" spans="3:40" ht="22.5" customHeight="1">
      <c r="C127" s="357" t="s">
        <v>482</v>
      </c>
      <c r="D127" s="356"/>
      <c r="E127" s="357"/>
      <c r="F127" s="357"/>
      <c r="G127" s="357"/>
      <c r="H127" s="357"/>
      <c r="I127" s="357"/>
      <c r="J127" s="357"/>
      <c r="K127" s="357"/>
      <c r="L127" s="357"/>
      <c r="M127" s="357"/>
      <c r="N127" s="357"/>
      <c r="O127" s="357"/>
      <c r="P127" s="357"/>
      <c r="Q127" s="357"/>
      <c r="R127" s="357"/>
      <c r="S127" s="357"/>
      <c r="T127" s="357"/>
      <c r="U127" s="357"/>
      <c r="V127" s="357"/>
      <c r="W127" s="357"/>
      <c r="X127" s="357"/>
      <c r="Y127" s="357"/>
      <c r="Z127" s="357"/>
      <c r="AA127" s="357"/>
      <c r="AB127" s="363"/>
      <c r="AC127" s="357"/>
      <c r="AD127" s="357"/>
      <c r="AE127" s="357"/>
      <c r="AF127" s="357"/>
      <c r="AG127" s="357"/>
      <c r="AH127" s="357"/>
      <c r="AI127" s="357"/>
      <c r="AJ127" s="357"/>
      <c r="AK127" s="357"/>
      <c r="AL127" s="357"/>
      <c r="AM127" s="357"/>
      <c r="AN127" s="357"/>
    </row>
    <row r="128" spans="3:40" ht="39" customHeight="1">
      <c r="C128" s="733">
        <v>1</v>
      </c>
      <c r="D128" s="733"/>
      <c r="E128" s="718" t="s">
        <v>288</v>
      </c>
      <c r="F128" s="718"/>
      <c r="G128" s="718"/>
      <c r="H128" s="718"/>
      <c r="I128" s="718"/>
      <c r="J128" s="718"/>
      <c r="K128" s="718"/>
      <c r="L128" s="718"/>
      <c r="M128" s="718"/>
      <c r="N128" s="718"/>
      <c r="O128" s="718"/>
      <c r="P128" s="718"/>
      <c r="Q128" s="718"/>
      <c r="R128" s="718"/>
      <c r="S128" s="718"/>
      <c r="T128" s="718"/>
      <c r="U128" s="718"/>
      <c r="V128" s="718"/>
      <c r="W128" s="718"/>
      <c r="X128" s="718"/>
      <c r="Y128" s="718"/>
      <c r="Z128" s="718"/>
      <c r="AA128" s="718"/>
      <c r="AB128" s="718"/>
      <c r="AC128" s="718"/>
      <c r="AD128" s="718"/>
      <c r="AE128" s="718"/>
      <c r="AF128" s="718"/>
      <c r="AG128" s="718"/>
      <c r="AH128" s="718"/>
      <c r="AI128" s="718"/>
      <c r="AJ128" s="718"/>
      <c r="AK128" s="718"/>
      <c r="AL128" s="718"/>
      <c r="AM128" s="718"/>
      <c r="AN128" s="718"/>
    </row>
    <row r="129" spans="3:40" ht="39" customHeight="1">
      <c r="C129" s="733">
        <v>2</v>
      </c>
      <c r="D129" s="733"/>
      <c r="E129" s="718" t="s">
        <v>730</v>
      </c>
      <c r="F129" s="718"/>
      <c r="G129" s="718"/>
      <c r="H129" s="718"/>
      <c r="I129" s="718"/>
      <c r="J129" s="718"/>
      <c r="K129" s="718"/>
      <c r="L129" s="718"/>
      <c r="M129" s="718"/>
      <c r="N129" s="718"/>
      <c r="O129" s="718"/>
      <c r="P129" s="718"/>
      <c r="Q129" s="718"/>
      <c r="R129" s="718"/>
      <c r="S129" s="718"/>
      <c r="T129" s="718"/>
      <c r="U129" s="718"/>
      <c r="V129" s="718"/>
      <c r="W129" s="718"/>
      <c r="X129" s="718"/>
      <c r="Y129" s="718"/>
      <c r="Z129" s="718"/>
      <c r="AA129" s="718"/>
      <c r="AB129" s="718"/>
      <c r="AC129" s="718"/>
      <c r="AD129" s="718"/>
      <c r="AE129" s="718"/>
      <c r="AF129" s="718"/>
      <c r="AG129" s="718"/>
      <c r="AH129" s="718"/>
      <c r="AI129" s="718"/>
      <c r="AJ129" s="718"/>
      <c r="AK129" s="718"/>
      <c r="AL129" s="718"/>
      <c r="AM129" s="718"/>
      <c r="AN129" s="718"/>
    </row>
    <row r="130" spans="3:40" ht="39" customHeight="1">
      <c r="C130" s="733">
        <v>3</v>
      </c>
      <c r="D130" s="733"/>
      <c r="E130" s="718" t="s">
        <v>488</v>
      </c>
      <c r="F130" s="718"/>
      <c r="G130" s="718"/>
      <c r="H130" s="718"/>
      <c r="I130" s="718"/>
      <c r="J130" s="718"/>
      <c r="K130" s="718"/>
      <c r="L130" s="718"/>
      <c r="M130" s="718"/>
      <c r="N130" s="718"/>
      <c r="O130" s="718"/>
      <c r="P130" s="718"/>
      <c r="Q130" s="718"/>
      <c r="R130" s="718"/>
      <c r="S130" s="718"/>
      <c r="T130" s="718"/>
      <c r="U130" s="718"/>
      <c r="V130" s="718"/>
      <c r="W130" s="718"/>
      <c r="X130" s="718"/>
      <c r="Y130" s="718"/>
      <c r="Z130" s="718"/>
      <c r="AA130" s="718"/>
      <c r="AB130" s="718"/>
      <c r="AC130" s="718"/>
      <c r="AD130" s="718"/>
      <c r="AE130" s="718"/>
      <c r="AF130" s="718"/>
      <c r="AG130" s="718"/>
      <c r="AH130" s="718"/>
      <c r="AI130" s="718"/>
      <c r="AJ130" s="718"/>
      <c r="AK130" s="718"/>
      <c r="AL130" s="718"/>
      <c r="AM130" s="718"/>
      <c r="AN130" s="718"/>
    </row>
    <row r="131" spans="3:40" ht="46.2" customHeight="1">
      <c r="C131" s="733">
        <v>4</v>
      </c>
      <c r="D131" s="733"/>
      <c r="E131" s="718" t="s">
        <v>487</v>
      </c>
      <c r="F131" s="718"/>
      <c r="G131" s="718"/>
      <c r="H131" s="718"/>
      <c r="I131" s="718"/>
      <c r="J131" s="718"/>
      <c r="K131" s="718"/>
      <c r="L131" s="718"/>
      <c r="M131" s="718"/>
      <c r="N131" s="718"/>
      <c r="O131" s="718"/>
      <c r="P131" s="718"/>
      <c r="Q131" s="718"/>
      <c r="R131" s="718"/>
      <c r="S131" s="718"/>
      <c r="T131" s="718"/>
      <c r="U131" s="718"/>
      <c r="V131" s="718"/>
      <c r="W131" s="718"/>
      <c r="X131" s="718"/>
      <c r="Y131" s="718"/>
      <c r="Z131" s="718"/>
      <c r="AA131" s="718"/>
      <c r="AB131" s="718"/>
      <c r="AC131" s="718"/>
      <c r="AD131" s="718"/>
      <c r="AE131" s="718"/>
      <c r="AF131" s="718"/>
      <c r="AG131" s="718"/>
      <c r="AH131" s="718"/>
      <c r="AI131" s="718"/>
      <c r="AJ131" s="718"/>
      <c r="AK131" s="718"/>
      <c r="AL131" s="718"/>
      <c r="AM131" s="718"/>
      <c r="AN131" s="718"/>
    </row>
    <row r="132" spans="3:40" ht="64.2" customHeight="1">
      <c r="C132" s="733">
        <v>5</v>
      </c>
      <c r="D132" s="733"/>
      <c r="E132" s="718" t="s">
        <v>500</v>
      </c>
      <c r="F132" s="718"/>
      <c r="G132" s="718"/>
      <c r="H132" s="718"/>
      <c r="I132" s="718"/>
      <c r="J132" s="718"/>
      <c r="K132" s="718"/>
      <c r="L132" s="718"/>
      <c r="M132" s="718"/>
      <c r="N132" s="718"/>
      <c r="O132" s="718"/>
      <c r="P132" s="718"/>
      <c r="Q132" s="718"/>
      <c r="R132" s="718"/>
      <c r="S132" s="718"/>
      <c r="T132" s="718"/>
      <c r="U132" s="718"/>
      <c r="V132" s="718"/>
      <c r="W132" s="718"/>
      <c r="X132" s="718"/>
      <c r="Y132" s="718"/>
      <c r="Z132" s="718"/>
      <c r="AA132" s="718"/>
      <c r="AB132" s="718"/>
      <c r="AC132" s="718"/>
      <c r="AD132" s="718"/>
      <c r="AE132" s="718"/>
      <c r="AF132" s="718"/>
      <c r="AG132" s="718"/>
      <c r="AH132" s="718"/>
      <c r="AI132" s="718"/>
      <c r="AJ132" s="718"/>
      <c r="AK132" s="718"/>
      <c r="AL132" s="718"/>
      <c r="AM132" s="718"/>
      <c r="AN132" s="718"/>
    </row>
    <row r="133" spans="3:40" ht="48.6" customHeight="1">
      <c r="C133" s="733">
        <v>6</v>
      </c>
      <c r="D133" s="733"/>
      <c r="E133" s="718" t="s">
        <v>501</v>
      </c>
      <c r="F133" s="718"/>
      <c r="G133" s="718"/>
      <c r="H133" s="718"/>
      <c r="I133" s="718"/>
      <c r="J133" s="718"/>
      <c r="K133" s="718"/>
      <c r="L133" s="718"/>
      <c r="M133" s="718"/>
      <c r="N133" s="718"/>
      <c r="O133" s="718"/>
      <c r="P133" s="718"/>
      <c r="Q133" s="718"/>
      <c r="R133" s="718"/>
      <c r="S133" s="718"/>
      <c r="T133" s="718"/>
      <c r="U133" s="718"/>
      <c r="V133" s="718"/>
      <c r="W133" s="718"/>
      <c r="X133" s="718"/>
      <c r="Y133" s="718"/>
      <c r="Z133" s="718"/>
      <c r="AA133" s="718"/>
      <c r="AB133" s="718"/>
      <c r="AC133" s="718"/>
      <c r="AD133" s="718"/>
      <c r="AE133" s="718"/>
      <c r="AF133" s="718"/>
      <c r="AG133" s="718"/>
      <c r="AH133" s="718"/>
      <c r="AI133" s="718"/>
      <c r="AJ133" s="718"/>
      <c r="AK133" s="718"/>
      <c r="AL133" s="718"/>
      <c r="AM133" s="718"/>
      <c r="AN133" s="718"/>
    </row>
    <row r="134" spans="3:40" ht="15" customHeight="1">
      <c r="C134" s="356"/>
      <c r="D134" s="356"/>
      <c r="E134" s="357"/>
      <c r="F134" s="357"/>
      <c r="G134" s="357"/>
      <c r="H134" s="357"/>
      <c r="I134" s="357"/>
      <c r="J134" s="357"/>
      <c r="K134" s="357"/>
      <c r="L134" s="357"/>
      <c r="M134" s="357"/>
      <c r="N134" s="357"/>
      <c r="O134" s="357"/>
      <c r="P134" s="357"/>
      <c r="Q134" s="357"/>
      <c r="R134" s="357"/>
      <c r="S134" s="357"/>
      <c r="T134" s="357"/>
      <c r="U134" s="357"/>
      <c r="V134" s="357"/>
      <c r="W134" s="357"/>
      <c r="X134" s="357"/>
      <c r="Y134" s="357"/>
      <c r="Z134" s="357"/>
      <c r="AA134" s="357"/>
      <c r="AB134" s="357"/>
      <c r="AC134" s="357"/>
      <c r="AD134" s="357"/>
      <c r="AE134" s="357"/>
      <c r="AF134" s="357"/>
      <c r="AG134" s="357"/>
      <c r="AH134" s="357"/>
      <c r="AI134" s="357"/>
      <c r="AJ134" s="357"/>
      <c r="AK134" s="357"/>
      <c r="AL134" s="357"/>
      <c r="AM134" s="357"/>
      <c r="AN134" s="357"/>
    </row>
    <row r="135" spans="3:40" ht="25.5" customHeight="1">
      <c r="C135" s="357" t="s">
        <v>753</v>
      </c>
      <c r="D135" s="356"/>
      <c r="E135" s="357"/>
      <c r="F135" s="357"/>
      <c r="G135" s="357"/>
      <c r="H135" s="357"/>
      <c r="I135" s="357"/>
      <c r="J135" s="357"/>
      <c r="K135" s="357"/>
      <c r="L135" s="357"/>
      <c r="M135" s="357"/>
      <c r="N135" s="357"/>
      <c r="O135" s="357"/>
      <c r="P135" s="357"/>
      <c r="Q135" s="357"/>
      <c r="R135" s="357"/>
      <c r="S135" s="357"/>
      <c r="T135" s="357"/>
      <c r="U135" s="357"/>
      <c r="V135" s="357"/>
      <c r="W135" s="357"/>
      <c r="X135" s="357"/>
      <c r="Y135" s="357"/>
      <c r="Z135" s="357"/>
      <c r="AA135" s="357"/>
      <c r="AB135" s="357"/>
      <c r="AC135" s="357"/>
      <c r="AD135" s="357"/>
      <c r="AE135" s="357"/>
      <c r="AF135" s="357"/>
      <c r="AG135" s="357"/>
      <c r="AH135" s="357"/>
      <c r="AI135" s="357"/>
      <c r="AJ135" s="357"/>
      <c r="AK135" s="357"/>
      <c r="AL135" s="357"/>
      <c r="AM135" s="357"/>
      <c r="AN135" s="357"/>
    </row>
    <row r="136" spans="3:40" ht="73.8" customHeight="1">
      <c r="C136" s="531">
        <v>1</v>
      </c>
      <c r="D136" s="531"/>
      <c r="E136" s="499" t="s">
        <v>413</v>
      </c>
      <c r="F136" s="499"/>
      <c r="G136" s="499"/>
      <c r="H136" s="499"/>
      <c r="I136" s="499"/>
      <c r="J136" s="499"/>
      <c r="K136" s="499"/>
      <c r="L136" s="499"/>
      <c r="M136" s="499"/>
      <c r="N136" s="499"/>
      <c r="O136" s="499"/>
      <c r="P136" s="499"/>
      <c r="Q136" s="499"/>
      <c r="R136" s="499"/>
      <c r="S136" s="499"/>
      <c r="T136" s="499"/>
      <c r="U136" s="499"/>
      <c r="V136" s="499"/>
      <c r="W136" s="499"/>
      <c r="X136" s="499"/>
      <c r="Y136" s="499"/>
      <c r="Z136" s="499"/>
      <c r="AA136" s="499"/>
      <c r="AB136" s="499"/>
      <c r="AC136" s="499"/>
      <c r="AD136" s="499"/>
      <c r="AE136" s="499"/>
      <c r="AF136" s="499"/>
      <c r="AG136" s="499"/>
      <c r="AH136" s="499"/>
      <c r="AI136" s="499"/>
      <c r="AJ136" s="499"/>
      <c r="AK136" s="499"/>
      <c r="AL136" s="499"/>
      <c r="AM136" s="499"/>
      <c r="AN136" s="499"/>
    </row>
    <row r="137" spans="3:40" ht="39" customHeight="1">
      <c r="C137" s="531">
        <v>2</v>
      </c>
      <c r="D137" s="531"/>
      <c r="E137" s="499" t="s">
        <v>414</v>
      </c>
      <c r="F137" s="499"/>
      <c r="G137" s="499"/>
      <c r="H137" s="499"/>
      <c r="I137" s="499"/>
      <c r="J137" s="499"/>
      <c r="K137" s="499"/>
      <c r="L137" s="499"/>
      <c r="M137" s="499"/>
      <c r="N137" s="499"/>
      <c r="O137" s="499"/>
      <c r="P137" s="499"/>
      <c r="Q137" s="499"/>
      <c r="R137" s="499"/>
      <c r="S137" s="499"/>
      <c r="T137" s="499"/>
      <c r="U137" s="499"/>
      <c r="V137" s="499"/>
      <c r="W137" s="499"/>
      <c r="X137" s="499"/>
      <c r="Y137" s="499"/>
      <c r="Z137" s="499"/>
      <c r="AA137" s="499"/>
      <c r="AB137" s="499"/>
      <c r="AC137" s="499"/>
      <c r="AD137" s="499"/>
      <c r="AE137" s="499"/>
      <c r="AF137" s="499"/>
      <c r="AG137" s="499"/>
      <c r="AH137" s="499"/>
      <c r="AI137" s="499"/>
      <c r="AJ137" s="499"/>
      <c r="AK137" s="499"/>
      <c r="AL137" s="499"/>
      <c r="AM137" s="499"/>
      <c r="AN137" s="499"/>
    </row>
    <row r="138" spans="3:40" ht="39" customHeight="1">
      <c r="C138" s="531">
        <v>3</v>
      </c>
      <c r="D138" s="531"/>
      <c r="E138" s="499" t="s">
        <v>421</v>
      </c>
      <c r="F138" s="499"/>
      <c r="G138" s="499"/>
      <c r="H138" s="499"/>
      <c r="I138" s="499"/>
      <c r="J138" s="499"/>
      <c r="K138" s="499"/>
      <c r="L138" s="499"/>
      <c r="M138" s="499"/>
      <c r="N138" s="499"/>
      <c r="O138" s="499"/>
      <c r="P138" s="499"/>
      <c r="Q138" s="499"/>
      <c r="R138" s="499"/>
      <c r="S138" s="499"/>
      <c r="T138" s="499"/>
      <c r="U138" s="499"/>
      <c r="V138" s="499"/>
      <c r="W138" s="499"/>
      <c r="X138" s="499"/>
      <c r="Y138" s="499"/>
      <c r="Z138" s="499"/>
      <c r="AA138" s="499"/>
      <c r="AB138" s="499"/>
      <c r="AC138" s="499"/>
      <c r="AD138" s="499"/>
      <c r="AE138" s="499"/>
      <c r="AF138" s="499"/>
      <c r="AG138" s="499"/>
      <c r="AH138" s="499"/>
      <c r="AI138" s="499"/>
      <c r="AJ138" s="499"/>
      <c r="AK138" s="499"/>
      <c r="AL138" s="499"/>
      <c r="AM138" s="499"/>
      <c r="AN138" s="499"/>
    </row>
    <row r="139" spans="3:40" ht="39" customHeight="1">
      <c r="C139" s="531">
        <v>5</v>
      </c>
      <c r="D139" s="531"/>
      <c r="E139" s="499" t="s">
        <v>422</v>
      </c>
      <c r="F139" s="499"/>
      <c r="G139" s="499"/>
      <c r="H139" s="499"/>
      <c r="I139" s="499"/>
      <c r="J139" s="499"/>
      <c r="K139" s="499"/>
      <c r="L139" s="499"/>
      <c r="M139" s="499"/>
      <c r="N139" s="499"/>
      <c r="O139" s="499"/>
      <c r="P139" s="499"/>
      <c r="Q139" s="499"/>
      <c r="R139" s="499"/>
      <c r="S139" s="499"/>
      <c r="T139" s="499"/>
      <c r="U139" s="499"/>
      <c r="V139" s="499"/>
      <c r="W139" s="499"/>
      <c r="X139" s="499"/>
      <c r="Y139" s="499"/>
      <c r="Z139" s="499"/>
      <c r="AA139" s="499"/>
      <c r="AB139" s="499"/>
      <c r="AC139" s="499"/>
      <c r="AD139" s="499"/>
      <c r="AE139" s="499"/>
      <c r="AF139" s="499"/>
      <c r="AG139" s="499"/>
      <c r="AH139" s="499"/>
      <c r="AI139" s="499"/>
      <c r="AJ139" s="499"/>
      <c r="AK139" s="499"/>
      <c r="AL139" s="499"/>
      <c r="AM139" s="499"/>
      <c r="AN139" s="499"/>
    </row>
    <row r="140" spans="3:40" ht="39" customHeight="1">
      <c r="C140" s="531">
        <v>6</v>
      </c>
      <c r="D140" s="531"/>
      <c r="E140" s="499" t="s">
        <v>415</v>
      </c>
      <c r="F140" s="499"/>
      <c r="G140" s="499"/>
      <c r="H140" s="499"/>
      <c r="I140" s="499"/>
      <c r="J140" s="499"/>
      <c r="K140" s="499"/>
      <c r="L140" s="499"/>
      <c r="M140" s="499"/>
      <c r="N140" s="499"/>
      <c r="O140" s="499"/>
      <c r="P140" s="499"/>
      <c r="Q140" s="499"/>
      <c r="R140" s="499"/>
      <c r="S140" s="499"/>
      <c r="T140" s="499"/>
      <c r="U140" s="499"/>
      <c r="V140" s="499"/>
      <c r="W140" s="499"/>
      <c r="X140" s="499"/>
      <c r="Y140" s="499"/>
      <c r="Z140" s="499"/>
      <c r="AA140" s="499"/>
      <c r="AB140" s="499"/>
      <c r="AC140" s="499"/>
      <c r="AD140" s="499"/>
      <c r="AE140" s="499"/>
      <c r="AF140" s="499"/>
      <c r="AG140" s="499"/>
      <c r="AH140" s="499"/>
      <c r="AI140" s="499"/>
      <c r="AJ140" s="499"/>
      <c r="AK140" s="499"/>
      <c r="AL140" s="499"/>
      <c r="AM140" s="499"/>
      <c r="AN140" s="499"/>
    </row>
    <row r="141" spans="3:40" ht="39" customHeight="1">
      <c r="C141" s="531">
        <v>7</v>
      </c>
      <c r="D141" s="531"/>
      <c r="E141" s="499" t="s">
        <v>416</v>
      </c>
      <c r="F141" s="499"/>
      <c r="G141" s="499"/>
      <c r="H141" s="499"/>
      <c r="I141" s="499"/>
      <c r="J141" s="499"/>
      <c r="K141" s="499"/>
      <c r="L141" s="499"/>
      <c r="M141" s="499"/>
      <c r="N141" s="499"/>
      <c r="O141" s="499"/>
      <c r="P141" s="499"/>
      <c r="Q141" s="499"/>
      <c r="R141" s="499"/>
      <c r="S141" s="499"/>
      <c r="T141" s="499"/>
      <c r="U141" s="499"/>
      <c r="V141" s="499"/>
      <c r="W141" s="499"/>
      <c r="X141" s="499"/>
      <c r="Y141" s="499"/>
      <c r="Z141" s="499"/>
      <c r="AA141" s="499"/>
      <c r="AB141" s="499"/>
      <c r="AC141" s="499"/>
      <c r="AD141" s="499"/>
      <c r="AE141" s="499"/>
      <c r="AF141" s="499"/>
      <c r="AG141" s="499"/>
      <c r="AH141" s="499"/>
      <c r="AI141" s="499"/>
      <c r="AJ141" s="499"/>
      <c r="AK141" s="499"/>
      <c r="AL141" s="499"/>
      <c r="AM141" s="499"/>
      <c r="AN141" s="499"/>
    </row>
    <row r="142" spans="3:40" ht="15" customHeight="1">
      <c r="C142" s="268"/>
      <c r="D142" s="268"/>
      <c r="E142" s="267"/>
      <c r="F142" s="267"/>
      <c r="G142" s="267"/>
      <c r="H142" s="267"/>
      <c r="I142" s="267"/>
      <c r="J142" s="267"/>
      <c r="K142" s="267"/>
      <c r="L142" s="267"/>
      <c r="M142" s="267"/>
      <c r="N142" s="267"/>
      <c r="O142" s="267"/>
      <c r="P142" s="267"/>
      <c r="Q142" s="267"/>
      <c r="R142" s="267"/>
      <c r="S142" s="267"/>
      <c r="T142" s="267"/>
      <c r="U142" s="267"/>
      <c r="V142" s="267"/>
      <c r="W142" s="267"/>
      <c r="X142" s="267"/>
      <c r="Y142" s="267"/>
      <c r="Z142" s="267"/>
      <c r="AA142" s="267"/>
      <c r="AB142" s="267"/>
      <c r="AC142" s="267"/>
      <c r="AD142" s="267"/>
      <c r="AE142" s="267"/>
      <c r="AF142" s="267"/>
      <c r="AG142" s="267"/>
      <c r="AH142" s="267"/>
      <c r="AI142" s="267"/>
      <c r="AJ142" s="267"/>
      <c r="AK142" s="267"/>
      <c r="AL142" s="267"/>
      <c r="AM142" s="267"/>
      <c r="AN142" s="267"/>
    </row>
    <row r="143" spans="3:40" ht="21" customHeight="1">
      <c r="C143" s="357" t="s">
        <v>754</v>
      </c>
      <c r="D143" s="356"/>
      <c r="E143" s="357"/>
      <c r="F143" s="357"/>
      <c r="G143" s="357"/>
      <c r="H143" s="357"/>
      <c r="I143" s="357"/>
      <c r="J143" s="357"/>
      <c r="K143" s="357"/>
      <c r="L143" s="357"/>
      <c r="M143" s="357"/>
      <c r="N143" s="357"/>
      <c r="O143" s="357"/>
      <c r="P143" s="357"/>
      <c r="Q143" s="357"/>
      <c r="R143" s="357"/>
      <c r="S143" s="357"/>
      <c r="T143" s="357"/>
      <c r="U143" s="357"/>
      <c r="V143" s="357"/>
      <c r="W143" s="357"/>
      <c r="X143" s="357"/>
      <c r="Y143" s="357"/>
      <c r="Z143" s="357"/>
      <c r="AA143" s="357"/>
      <c r="AB143" s="357"/>
      <c r="AC143" s="357"/>
      <c r="AD143" s="357"/>
      <c r="AE143" s="357"/>
      <c r="AF143" s="357"/>
      <c r="AG143" s="357"/>
      <c r="AH143" s="357"/>
      <c r="AI143" s="357"/>
      <c r="AJ143" s="357"/>
      <c r="AK143" s="357"/>
      <c r="AL143" s="357"/>
      <c r="AM143" s="357"/>
      <c r="AN143" s="357"/>
    </row>
    <row r="144" spans="3:40" ht="100.2" customHeight="1">
      <c r="C144" s="531">
        <v>1</v>
      </c>
      <c r="D144" s="531"/>
      <c r="E144" s="499" t="s">
        <v>417</v>
      </c>
      <c r="F144" s="499"/>
      <c r="G144" s="499"/>
      <c r="H144" s="499"/>
      <c r="I144" s="499"/>
      <c r="J144" s="499"/>
      <c r="K144" s="499"/>
      <c r="L144" s="499"/>
      <c r="M144" s="499"/>
      <c r="N144" s="499"/>
      <c r="O144" s="499"/>
      <c r="P144" s="499"/>
      <c r="Q144" s="499"/>
      <c r="R144" s="499"/>
      <c r="S144" s="499"/>
      <c r="T144" s="499"/>
      <c r="U144" s="499"/>
      <c r="V144" s="499"/>
      <c r="W144" s="499"/>
      <c r="X144" s="499"/>
      <c r="Y144" s="499"/>
      <c r="Z144" s="499"/>
      <c r="AA144" s="499"/>
      <c r="AB144" s="499"/>
      <c r="AC144" s="499"/>
      <c r="AD144" s="499"/>
      <c r="AE144" s="499"/>
      <c r="AF144" s="499"/>
      <c r="AG144" s="499"/>
      <c r="AH144" s="499"/>
      <c r="AI144" s="499"/>
      <c r="AJ144" s="499"/>
      <c r="AK144" s="499"/>
      <c r="AL144" s="499"/>
      <c r="AM144" s="499"/>
      <c r="AN144" s="499"/>
    </row>
    <row r="145" spans="3:40" ht="39" customHeight="1">
      <c r="C145" s="531">
        <v>2</v>
      </c>
      <c r="D145" s="531"/>
      <c r="E145" s="499" t="s">
        <v>418</v>
      </c>
      <c r="F145" s="499"/>
      <c r="G145" s="499"/>
      <c r="H145" s="499"/>
      <c r="I145" s="499"/>
      <c r="J145" s="499"/>
      <c r="K145" s="499"/>
      <c r="L145" s="499"/>
      <c r="M145" s="499"/>
      <c r="N145" s="499"/>
      <c r="O145" s="499"/>
      <c r="P145" s="499"/>
      <c r="Q145" s="499"/>
      <c r="R145" s="499"/>
      <c r="S145" s="499"/>
      <c r="T145" s="499"/>
      <c r="U145" s="499"/>
      <c r="V145" s="499"/>
      <c r="W145" s="499"/>
      <c r="X145" s="499"/>
      <c r="Y145" s="499"/>
      <c r="Z145" s="499"/>
      <c r="AA145" s="499"/>
      <c r="AB145" s="499"/>
      <c r="AC145" s="499"/>
      <c r="AD145" s="499"/>
      <c r="AE145" s="499"/>
      <c r="AF145" s="499"/>
      <c r="AG145" s="499"/>
      <c r="AH145" s="499"/>
      <c r="AI145" s="499"/>
      <c r="AJ145" s="499"/>
      <c r="AK145" s="499"/>
      <c r="AL145" s="499"/>
      <c r="AM145" s="499"/>
      <c r="AN145" s="499"/>
    </row>
    <row r="146" spans="3:40" ht="39" customHeight="1">
      <c r="C146" s="531">
        <v>3</v>
      </c>
      <c r="D146" s="531"/>
      <c r="E146" s="499" t="s">
        <v>370</v>
      </c>
      <c r="F146" s="499"/>
      <c r="G146" s="499"/>
      <c r="H146" s="499"/>
      <c r="I146" s="499"/>
      <c r="J146" s="499"/>
      <c r="K146" s="499"/>
      <c r="L146" s="499"/>
      <c r="M146" s="499"/>
      <c r="N146" s="499"/>
      <c r="O146" s="499"/>
      <c r="P146" s="499"/>
      <c r="Q146" s="499"/>
      <c r="R146" s="499"/>
      <c r="S146" s="499"/>
      <c r="T146" s="499"/>
      <c r="U146" s="499"/>
      <c r="V146" s="499"/>
      <c r="W146" s="499"/>
      <c r="X146" s="499"/>
      <c r="Y146" s="499"/>
      <c r="Z146" s="499"/>
      <c r="AA146" s="499"/>
      <c r="AB146" s="499"/>
      <c r="AC146" s="499"/>
      <c r="AD146" s="499"/>
      <c r="AE146" s="499"/>
      <c r="AF146" s="499"/>
      <c r="AG146" s="499"/>
      <c r="AH146" s="499"/>
      <c r="AI146" s="499"/>
      <c r="AJ146" s="499"/>
      <c r="AK146" s="499"/>
      <c r="AL146" s="499"/>
      <c r="AM146" s="499"/>
      <c r="AN146" s="499"/>
    </row>
    <row r="147" spans="3:40" ht="15" customHeight="1">
      <c r="C147" s="268"/>
      <c r="D147" s="268"/>
      <c r="E147" s="267"/>
      <c r="F147" s="267"/>
      <c r="G147" s="267"/>
      <c r="H147" s="267"/>
      <c r="I147" s="267"/>
      <c r="J147" s="267"/>
      <c r="K147" s="267"/>
      <c r="L147" s="267"/>
      <c r="M147" s="267"/>
      <c r="N147" s="267"/>
      <c r="O147" s="267"/>
      <c r="P147" s="267"/>
      <c r="Q147" s="267"/>
      <c r="R147" s="267"/>
      <c r="S147" s="267"/>
      <c r="T147" s="267"/>
      <c r="U147" s="267"/>
      <c r="V147" s="267"/>
      <c r="W147" s="267"/>
      <c r="X147" s="267"/>
      <c r="Y147" s="267"/>
      <c r="Z147" s="267"/>
      <c r="AA147" s="267"/>
      <c r="AB147" s="267"/>
      <c r="AC147" s="267"/>
      <c r="AD147" s="267"/>
      <c r="AE147" s="267"/>
      <c r="AF147" s="267"/>
      <c r="AG147" s="267"/>
      <c r="AH147" s="267"/>
      <c r="AI147" s="267"/>
      <c r="AJ147" s="267"/>
      <c r="AK147" s="267"/>
      <c r="AL147" s="267"/>
      <c r="AM147" s="267"/>
      <c r="AN147" s="267"/>
    </row>
    <row r="148" spans="3:40" ht="22.95" customHeight="1">
      <c r="C148" s="360" t="s">
        <v>423</v>
      </c>
      <c r="D148" s="359"/>
      <c r="E148" s="360"/>
      <c r="F148" s="360"/>
      <c r="G148" s="360"/>
      <c r="H148" s="360"/>
      <c r="I148" s="360"/>
      <c r="J148" s="360"/>
      <c r="K148" s="360"/>
      <c r="L148" s="360"/>
      <c r="M148" s="360"/>
      <c r="N148" s="360"/>
      <c r="O148" s="360"/>
      <c r="P148" s="360"/>
      <c r="Q148" s="360"/>
      <c r="R148" s="360"/>
      <c r="S148" s="360"/>
      <c r="T148" s="360"/>
      <c r="U148" s="360"/>
      <c r="V148" s="360"/>
      <c r="W148" s="360"/>
      <c r="X148" s="360"/>
      <c r="Y148" s="360"/>
      <c r="Z148" s="360"/>
      <c r="AA148" s="360"/>
      <c r="AB148" s="358"/>
      <c r="AC148" s="360"/>
      <c r="AD148" s="360"/>
      <c r="AE148" s="360"/>
      <c r="AF148" s="360"/>
      <c r="AG148" s="360"/>
      <c r="AH148" s="360"/>
      <c r="AI148" s="360"/>
      <c r="AJ148" s="360"/>
      <c r="AK148" s="360"/>
      <c r="AL148" s="360"/>
      <c r="AM148" s="360"/>
      <c r="AN148" s="360"/>
    </row>
    <row r="149" spans="3:40" ht="39" customHeight="1">
      <c r="C149" s="686">
        <v>1</v>
      </c>
      <c r="D149" s="686"/>
      <c r="E149" s="673" t="s">
        <v>288</v>
      </c>
      <c r="F149" s="673"/>
      <c r="G149" s="673"/>
      <c r="H149" s="673"/>
      <c r="I149" s="673"/>
      <c r="J149" s="673"/>
      <c r="K149" s="673"/>
      <c r="L149" s="673"/>
      <c r="M149" s="673"/>
      <c r="N149" s="673"/>
      <c r="O149" s="673"/>
      <c r="P149" s="673"/>
      <c r="Q149" s="673"/>
      <c r="R149" s="673"/>
      <c r="S149" s="673"/>
      <c r="T149" s="673"/>
      <c r="U149" s="673"/>
      <c r="V149" s="673"/>
      <c r="W149" s="673"/>
      <c r="X149" s="673"/>
      <c r="Y149" s="673"/>
      <c r="Z149" s="673"/>
      <c r="AA149" s="673"/>
      <c r="AB149" s="673"/>
      <c r="AC149" s="673"/>
      <c r="AD149" s="673"/>
      <c r="AE149" s="673"/>
      <c r="AF149" s="673"/>
      <c r="AG149" s="673"/>
      <c r="AH149" s="673"/>
      <c r="AI149" s="673"/>
      <c r="AJ149" s="673"/>
      <c r="AK149" s="673"/>
      <c r="AL149" s="673"/>
      <c r="AM149" s="673"/>
      <c r="AN149" s="673"/>
    </row>
    <row r="150" spans="3:40" ht="69.599999999999994" customHeight="1">
      <c r="C150" s="686">
        <v>2</v>
      </c>
      <c r="D150" s="686"/>
      <c r="E150" s="673" t="s">
        <v>419</v>
      </c>
      <c r="F150" s="673"/>
      <c r="G150" s="673"/>
      <c r="H150" s="673"/>
      <c r="I150" s="673"/>
      <c r="J150" s="673"/>
      <c r="K150" s="673"/>
      <c r="L150" s="673"/>
      <c r="M150" s="673"/>
      <c r="N150" s="673"/>
      <c r="O150" s="673"/>
      <c r="P150" s="673"/>
      <c r="Q150" s="673"/>
      <c r="R150" s="673"/>
      <c r="S150" s="673"/>
      <c r="T150" s="673"/>
      <c r="U150" s="673"/>
      <c r="V150" s="673"/>
      <c r="W150" s="673"/>
      <c r="X150" s="673"/>
      <c r="Y150" s="673"/>
      <c r="Z150" s="673"/>
      <c r="AA150" s="673"/>
      <c r="AB150" s="673"/>
      <c r="AC150" s="673"/>
      <c r="AD150" s="673"/>
      <c r="AE150" s="673"/>
      <c r="AF150" s="673"/>
      <c r="AG150" s="673"/>
      <c r="AH150" s="673"/>
      <c r="AI150" s="673"/>
      <c r="AJ150" s="673"/>
      <c r="AK150" s="673"/>
      <c r="AL150" s="673"/>
      <c r="AM150" s="673"/>
      <c r="AN150" s="673"/>
    </row>
    <row r="151" spans="3:40" ht="102.6" customHeight="1">
      <c r="C151" s="686">
        <v>3</v>
      </c>
      <c r="D151" s="686"/>
      <c r="E151" s="673" t="s">
        <v>734</v>
      </c>
      <c r="F151" s="673"/>
      <c r="G151" s="673"/>
      <c r="H151" s="673"/>
      <c r="I151" s="673"/>
      <c r="J151" s="673"/>
      <c r="K151" s="673"/>
      <c r="L151" s="673"/>
      <c r="M151" s="673"/>
      <c r="N151" s="673"/>
      <c r="O151" s="673"/>
      <c r="P151" s="673"/>
      <c r="Q151" s="673"/>
      <c r="R151" s="673"/>
      <c r="S151" s="673"/>
      <c r="T151" s="673"/>
      <c r="U151" s="673"/>
      <c r="V151" s="673"/>
      <c r="W151" s="673"/>
      <c r="X151" s="673"/>
      <c r="Y151" s="673"/>
      <c r="Z151" s="673"/>
      <c r="AA151" s="673"/>
      <c r="AB151" s="673"/>
      <c r="AC151" s="673"/>
      <c r="AD151" s="673"/>
      <c r="AE151" s="673"/>
      <c r="AF151" s="673"/>
      <c r="AG151" s="673"/>
      <c r="AH151" s="673"/>
      <c r="AI151" s="673"/>
      <c r="AJ151" s="673"/>
      <c r="AK151" s="673"/>
      <c r="AL151" s="673"/>
      <c r="AM151" s="673"/>
      <c r="AN151" s="673"/>
    </row>
    <row r="152" spans="3:40" ht="39" customHeight="1">
      <c r="C152" s="686">
        <v>4</v>
      </c>
      <c r="D152" s="686"/>
      <c r="E152" s="673" t="s">
        <v>420</v>
      </c>
      <c r="F152" s="673"/>
      <c r="G152" s="673"/>
      <c r="H152" s="673"/>
      <c r="I152" s="673"/>
      <c r="J152" s="673"/>
      <c r="K152" s="673"/>
      <c r="L152" s="673"/>
      <c r="M152" s="673"/>
      <c r="N152" s="673"/>
      <c r="O152" s="673"/>
      <c r="P152" s="673"/>
      <c r="Q152" s="673"/>
      <c r="R152" s="673"/>
      <c r="S152" s="673"/>
      <c r="T152" s="673"/>
      <c r="U152" s="673"/>
      <c r="V152" s="673"/>
      <c r="W152" s="673"/>
      <c r="X152" s="673"/>
      <c r="Y152" s="673"/>
      <c r="Z152" s="673"/>
      <c r="AA152" s="673"/>
      <c r="AB152" s="673"/>
      <c r="AC152" s="673"/>
      <c r="AD152" s="673"/>
      <c r="AE152" s="673"/>
      <c r="AF152" s="673"/>
      <c r="AG152" s="673"/>
      <c r="AH152" s="673"/>
      <c r="AI152" s="673"/>
      <c r="AJ152" s="673"/>
      <c r="AK152" s="673"/>
      <c r="AL152" s="673"/>
      <c r="AM152" s="673"/>
      <c r="AN152" s="673"/>
    </row>
    <row r="153" spans="3:40" ht="15" customHeight="1">
      <c r="C153" s="359"/>
      <c r="D153" s="359"/>
      <c r="E153" s="360"/>
      <c r="F153" s="360"/>
      <c r="G153" s="360"/>
      <c r="H153" s="360"/>
      <c r="I153" s="360"/>
      <c r="J153" s="360"/>
      <c r="K153" s="360"/>
      <c r="L153" s="360"/>
      <c r="M153" s="360"/>
      <c r="N153" s="360"/>
      <c r="O153" s="360"/>
      <c r="P153" s="360"/>
      <c r="Q153" s="360"/>
      <c r="R153" s="360"/>
      <c r="S153" s="360"/>
      <c r="T153" s="360"/>
      <c r="U153" s="360"/>
      <c r="V153" s="360"/>
      <c r="W153" s="360"/>
      <c r="X153" s="360"/>
      <c r="Y153" s="360"/>
      <c r="Z153" s="360"/>
      <c r="AA153" s="360"/>
      <c r="AB153" s="360"/>
      <c r="AC153" s="360"/>
      <c r="AD153" s="360"/>
      <c r="AE153" s="360"/>
      <c r="AF153" s="360"/>
      <c r="AG153" s="360"/>
      <c r="AH153" s="360"/>
      <c r="AI153" s="360"/>
      <c r="AJ153" s="360"/>
      <c r="AK153" s="360"/>
      <c r="AL153" s="360"/>
      <c r="AM153" s="360"/>
      <c r="AN153" s="360"/>
    </row>
    <row r="154" spans="3:40" ht="23.55" customHeight="1">
      <c r="C154" s="360" t="s">
        <v>424</v>
      </c>
      <c r="D154" s="359"/>
      <c r="E154" s="360"/>
      <c r="F154" s="360"/>
      <c r="G154" s="360"/>
      <c r="H154" s="360"/>
      <c r="I154" s="360"/>
      <c r="J154" s="360"/>
      <c r="K154" s="360"/>
      <c r="L154" s="360"/>
      <c r="M154" s="360"/>
      <c r="N154" s="360"/>
      <c r="O154" s="360"/>
      <c r="P154" s="360"/>
      <c r="Q154" s="360"/>
      <c r="R154" s="360"/>
      <c r="S154" s="360"/>
      <c r="T154" s="360"/>
      <c r="U154" s="360"/>
      <c r="V154" s="360"/>
      <c r="W154" s="360"/>
      <c r="X154" s="360"/>
      <c r="Y154" s="360"/>
      <c r="Z154" s="360"/>
      <c r="AA154" s="360"/>
      <c r="AB154" s="358"/>
      <c r="AC154" s="360"/>
      <c r="AD154" s="360"/>
      <c r="AE154" s="360"/>
      <c r="AF154" s="360"/>
      <c r="AG154" s="360"/>
      <c r="AH154" s="360"/>
      <c r="AI154" s="360"/>
      <c r="AJ154" s="360"/>
      <c r="AK154" s="360"/>
      <c r="AL154" s="360"/>
      <c r="AM154" s="360"/>
      <c r="AN154" s="360"/>
    </row>
    <row r="155" spans="3:40" ht="39" customHeight="1">
      <c r="C155" s="686">
        <v>1</v>
      </c>
      <c r="D155" s="686"/>
      <c r="E155" s="673" t="s">
        <v>288</v>
      </c>
      <c r="F155" s="673"/>
      <c r="G155" s="673"/>
      <c r="H155" s="673"/>
      <c r="I155" s="673"/>
      <c r="J155" s="673"/>
      <c r="K155" s="673"/>
      <c r="L155" s="673"/>
      <c r="M155" s="673"/>
      <c r="N155" s="673"/>
      <c r="O155" s="673"/>
      <c r="P155" s="673"/>
      <c r="Q155" s="673"/>
      <c r="R155" s="673"/>
      <c r="S155" s="673"/>
      <c r="T155" s="673"/>
      <c r="U155" s="673"/>
      <c r="V155" s="673"/>
      <c r="W155" s="673"/>
      <c r="X155" s="673"/>
      <c r="Y155" s="673"/>
      <c r="Z155" s="673"/>
      <c r="AA155" s="673"/>
      <c r="AB155" s="673"/>
      <c r="AC155" s="673"/>
      <c r="AD155" s="673"/>
      <c r="AE155" s="673"/>
      <c r="AF155" s="673"/>
      <c r="AG155" s="673"/>
      <c r="AH155" s="673"/>
      <c r="AI155" s="673"/>
      <c r="AJ155" s="673"/>
      <c r="AK155" s="673"/>
      <c r="AL155" s="673"/>
      <c r="AM155" s="673"/>
      <c r="AN155" s="673"/>
    </row>
    <row r="156" spans="3:40" ht="39" customHeight="1">
      <c r="C156" s="686">
        <v>2</v>
      </c>
      <c r="D156" s="686"/>
      <c r="E156" s="673" t="s">
        <v>372</v>
      </c>
      <c r="F156" s="673"/>
      <c r="G156" s="673"/>
      <c r="H156" s="673"/>
      <c r="I156" s="673"/>
      <c r="J156" s="673"/>
      <c r="K156" s="673"/>
      <c r="L156" s="673"/>
      <c r="M156" s="673"/>
      <c r="N156" s="673"/>
      <c r="O156" s="673"/>
      <c r="P156" s="673"/>
      <c r="Q156" s="673"/>
      <c r="R156" s="673"/>
      <c r="S156" s="673"/>
      <c r="T156" s="673"/>
      <c r="U156" s="673"/>
      <c r="V156" s="673"/>
      <c r="W156" s="673"/>
      <c r="X156" s="673"/>
      <c r="Y156" s="673"/>
      <c r="Z156" s="673"/>
      <c r="AA156" s="673"/>
      <c r="AB156" s="673"/>
      <c r="AC156" s="673"/>
      <c r="AD156" s="673"/>
      <c r="AE156" s="673"/>
      <c r="AF156" s="673"/>
      <c r="AG156" s="673"/>
      <c r="AH156" s="673"/>
      <c r="AI156" s="673"/>
      <c r="AJ156" s="673"/>
      <c r="AK156" s="673"/>
      <c r="AL156" s="673"/>
      <c r="AM156" s="673"/>
      <c r="AN156" s="673"/>
    </row>
    <row r="157" spans="3:40" ht="39" customHeight="1">
      <c r="C157" s="686">
        <v>3</v>
      </c>
      <c r="D157" s="686"/>
      <c r="E157" s="673" t="s">
        <v>425</v>
      </c>
      <c r="F157" s="673"/>
      <c r="G157" s="673"/>
      <c r="H157" s="673"/>
      <c r="I157" s="673"/>
      <c r="J157" s="673"/>
      <c r="K157" s="673"/>
      <c r="L157" s="673"/>
      <c r="M157" s="673"/>
      <c r="N157" s="673"/>
      <c r="O157" s="673"/>
      <c r="P157" s="673"/>
      <c r="Q157" s="673"/>
      <c r="R157" s="673"/>
      <c r="S157" s="673"/>
      <c r="T157" s="673"/>
      <c r="U157" s="673"/>
      <c r="V157" s="673"/>
      <c r="W157" s="673"/>
      <c r="X157" s="673"/>
      <c r="Y157" s="673"/>
      <c r="Z157" s="673"/>
      <c r="AA157" s="673"/>
      <c r="AB157" s="673"/>
      <c r="AC157" s="673"/>
      <c r="AD157" s="673"/>
      <c r="AE157" s="673"/>
      <c r="AF157" s="673"/>
      <c r="AG157" s="673"/>
      <c r="AH157" s="673"/>
      <c r="AI157" s="673"/>
      <c r="AJ157" s="673"/>
      <c r="AK157" s="673"/>
      <c r="AL157" s="673"/>
      <c r="AM157" s="673"/>
      <c r="AN157" s="673"/>
    </row>
    <row r="158" spans="3:40" ht="39" customHeight="1">
      <c r="C158" s="686">
        <v>4</v>
      </c>
      <c r="D158" s="686"/>
      <c r="E158" s="673" t="s">
        <v>426</v>
      </c>
      <c r="F158" s="673"/>
      <c r="G158" s="673"/>
      <c r="H158" s="673"/>
      <c r="I158" s="673"/>
      <c r="J158" s="673"/>
      <c r="K158" s="673"/>
      <c r="L158" s="673"/>
      <c r="M158" s="673"/>
      <c r="N158" s="673"/>
      <c r="O158" s="673"/>
      <c r="P158" s="673"/>
      <c r="Q158" s="673"/>
      <c r="R158" s="673"/>
      <c r="S158" s="673"/>
      <c r="T158" s="673"/>
      <c r="U158" s="673"/>
      <c r="V158" s="673"/>
      <c r="W158" s="673"/>
      <c r="X158" s="673"/>
      <c r="Y158" s="673"/>
      <c r="Z158" s="673"/>
      <c r="AA158" s="673"/>
      <c r="AB158" s="673"/>
      <c r="AC158" s="673"/>
      <c r="AD158" s="673"/>
      <c r="AE158" s="673"/>
      <c r="AF158" s="673"/>
      <c r="AG158" s="673"/>
      <c r="AH158" s="673"/>
      <c r="AI158" s="673"/>
      <c r="AJ158" s="673"/>
      <c r="AK158" s="673"/>
      <c r="AL158" s="673"/>
      <c r="AM158" s="673"/>
      <c r="AN158" s="673"/>
    </row>
    <row r="159" spans="3:40" ht="39" customHeight="1">
      <c r="C159" s="686">
        <v>5</v>
      </c>
      <c r="D159" s="686"/>
      <c r="E159" s="673" t="s">
        <v>427</v>
      </c>
      <c r="F159" s="673"/>
      <c r="G159" s="673"/>
      <c r="H159" s="673"/>
      <c r="I159" s="673"/>
      <c r="J159" s="673"/>
      <c r="K159" s="673"/>
      <c r="L159" s="673"/>
      <c r="M159" s="673"/>
      <c r="N159" s="673"/>
      <c r="O159" s="673"/>
      <c r="P159" s="673"/>
      <c r="Q159" s="673"/>
      <c r="R159" s="673"/>
      <c r="S159" s="673"/>
      <c r="T159" s="673"/>
      <c r="U159" s="673"/>
      <c r="V159" s="673"/>
      <c r="W159" s="673"/>
      <c r="X159" s="673"/>
      <c r="Y159" s="673"/>
      <c r="Z159" s="673"/>
      <c r="AA159" s="673"/>
      <c r="AB159" s="673"/>
      <c r="AC159" s="673"/>
      <c r="AD159" s="673"/>
      <c r="AE159" s="673"/>
      <c r="AF159" s="673"/>
      <c r="AG159" s="673"/>
      <c r="AH159" s="673"/>
      <c r="AI159" s="673"/>
      <c r="AJ159" s="673"/>
      <c r="AK159" s="673"/>
      <c r="AL159" s="673"/>
      <c r="AM159" s="673"/>
      <c r="AN159" s="673"/>
    </row>
    <row r="160" spans="3:40" ht="15" customHeight="1">
      <c r="C160" s="359"/>
      <c r="D160" s="359"/>
      <c r="E160" s="360"/>
      <c r="F160" s="360"/>
      <c r="G160" s="360"/>
      <c r="H160" s="360"/>
      <c r="I160" s="360"/>
      <c r="J160" s="360"/>
      <c r="K160" s="360"/>
      <c r="L160" s="360"/>
      <c r="M160" s="360"/>
      <c r="N160" s="360"/>
      <c r="O160" s="360"/>
      <c r="P160" s="360"/>
      <c r="Q160" s="360"/>
      <c r="R160" s="360"/>
      <c r="S160" s="360"/>
      <c r="T160" s="360"/>
      <c r="U160" s="360"/>
      <c r="V160" s="360"/>
      <c r="W160" s="360"/>
      <c r="X160" s="360"/>
      <c r="Y160" s="360"/>
      <c r="Z160" s="360"/>
      <c r="AA160" s="360"/>
      <c r="AB160" s="360"/>
      <c r="AC160" s="360"/>
      <c r="AD160" s="360"/>
      <c r="AE160" s="360"/>
      <c r="AF160" s="360"/>
      <c r="AG160" s="360"/>
      <c r="AH160" s="360"/>
      <c r="AI160" s="360"/>
      <c r="AJ160" s="360"/>
      <c r="AK160" s="360"/>
      <c r="AL160" s="360"/>
      <c r="AM160" s="360"/>
      <c r="AN160" s="360"/>
    </row>
    <row r="161" spans="3:40" ht="22.95" customHeight="1">
      <c r="C161" s="360" t="s">
        <v>371</v>
      </c>
      <c r="D161" s="359"/>
      <c r="E161" s="360"/>
      <c r="F161" s="360"/>
      <c r="G161" s="360"/>
      <c r="H161" s="360"/>
      <c r="I161" s="360"/>
      <c r="J161" s="360"/>
      <c r="K161" s="360"/>
      <c r="L161" s="360"/>
      <c r="M161" s="360"/>
      <c r="N161" s="360"/>
      <c r="O161" s="360"/>
      <c r="P161" s="360"/>
      <c r="Q161" s="360"/>
      <c r="R161" s="360"/>
      <c r="S161" s="360"/>
      <c r="T161" s="360"/>
      <c r="U161" s="360"/>
      <c r="V161" s="360"/>
      <c r="W161" s="360"/>
      <c r="X161" s="360"/>
      <c r="Y161" s="360"/>
      <c r="Z161" s="360"/>
      <c r="AA161" s="360"/>
      <c r="AB161" s="358"/>
      <c r="AC161" s="360"/>
      <c r="AD161" s="360"/>
      <c r="AE161" s="360"/>
      <c r="AF161" s="360"/>
      <c r="AG161" s="360"/>
      <c r="AH161" s="360"/>
      <c r="AI161" s="360"/>
      <c r="AJ161" s="360"/>
      <c r="AK161" s="360"/>
      <c r="AL161" s="360"/>
      <c r="AM161" s="360"/>
      <c r="AN161" s="360"/>
    </row>
    <row r="162" spans="3:40" ht="39" customHeight="1">
      <c r="C162" s="686">
        <v>1</v>
      </c>
      <c r="D162" s="686"/>
      <c r="E162" s="673" t="s">
        <v>372</v>
      </c>
      <c r="F162" s="673"/>
      <c r="G162" s="673"/>
      <c r="H162" s="673"/>
      <c r="I162" s="673"/>
      <c r="J162" s="673"/>
      <c r="K162" s="673"/>
      <c r="L162" s="673"/>
      <c r="M162" s="673"/>
      <c r="N162" s="673"/>
      <c r="O162" s="673"/>
      <c r="P162" s="673"/>
      <c r="Q162" s="673"/>
      <c r="R162" s="673"/>
      <c r="S162" s="673"/>
      <c r="T162" s="673"/>
      <c r="U162" s="673"/>
      <c r="V162" s="673"/>
      <c r="W162" s="673"/>
      <c r="X162" s="673"/>
      <c r="Y162" s="673"/>
      <c r="Z162" s="673"/>
      <c r="AA162" s="673"/>
      <c r="AB162" s="673"/>
      <c r="AC162" s="673"/>
      <c r="AD162" s="673"/>
      <c r="AE162" s="673"/>
      <c r="AF162" s="673"/>
      <c r="AG162" s="673"/>
      <c r="AH162" s="673"/>
      <c r="AI162" s="673"/>
      <c r="AJ162" s="673"/>
      <c r="AK162" s="673"/>
      <c r="AL162" s="673"/>
      <c r="AM162" s="673"/>
      <c r="AN162" s="673"/>
    </row>
    <row r="163" spans="3:40" ht="39" customHeight="1">
      <c r="C163" s="686">
        <v>2</v>
      </c>
      <c r="D163" s="686"/>
      <c r="E163" s="673" t="s">
        <v>376</v>
      </c>
      <c r="F163" s="673"/>
      <c r="G163" s="673"/>
      <c r="H163" s="673"/>
      <c r="I163" s="673"/>
      <c r="J163" s="673"/>
      <c r="K163" s="673"/>
      <c r="L163" s="673"/>
      <c r="M163" s="673"/>
      <c r="N163" s="673"/>
      <c r="O163" s="673"/>
      <c r="P163" s="673"/>
      <c r="Q163" s="673"/>
      <c r="R163" s="673"/>
      <c r="S163" s="673"/>
      <c r="T163" s="673"/>
      <c r="U163" s="673"/>
      <c r="V163" s="673"/>
      <c r="W163" s="673"/>
      <c r="X163" s="673"/>
      <c r="Y163" s="673"/>
      <c r="Z163" s="673"/>
      <c r="AA163" s="673"/>
      <c r="AB163" s="673"/>
      <c r="AC163" s="673"/>
      <c r="AD163" s="673"/>
      <c r="AE163" s="673"/>
      <c r="AF163" s="673"/>
      <c r="AG163" s="673"/>
      <c r="AH163" s="673"/>
      <c r="AI163" s="673"/>
      <c r="AJ163" s="673"/>
      <c r="AK163" s="673"/>
      <c r="AL163" s="673"/>
      <c r="AM163" s="673"/>
      <c r="AN163" s="673"/>
    </row>
    <row r="164" spans="3:40" ht="39" customHeight="1">
      <c r="C164" s="686">
        <v>3</v>
      </c>
      <c r="D164" s="686"/>
      <c r="E164" s="673" t="s">
        <v>373</v>
      </c>
      <c r="F164" s="673"/>
      <c r="G164" s="673"/>
      <c r="H164" s="673"/>
      <c r="I164" s="673"/>
      <c r="J164" s="673"/>
      <c r="K164" s="673"/>
      <c r="L164" s="673"/>
      <c r="M164" s="673"/>
      <c r="N164" s="673"/>
      <c r="O164" s="673"/>
      <c r="P164" s="673"/>
      <c r="Q164" s="673"/>
      <c r="R164" s="673"/>
      <c r="S164" s="673"/>
      <c r="T164" s="673"/>
      <c r="U164" s="673"/>
      <c r="V164" s="673"/>
      <c r="W164" s="673"/>
      <c r="X164" s="673"/>
      <c r="Y164" s="673"/>
      <c r="Z164" s="673"/>
      <c r="AA164" s="673"/>
      <c r="AB164" s="673"/>
      <c r="AC164" s="673"/>
      <c r="AD164" s="673"/>
      <c r="AE164" s="673"/>
      <c r="AF164" s="673"/>
      <c r="AG164" s="673"/>
      <c r="AH164" s="673"/>
      <c r="AI164" s="673"/>
      <c r="AJ164" s="673"/>
      <c r="AK164" s="673"/>
      <c r="AL164" s="673"/>
      <c r="AM164" s="673"/>
      <c r="AN164" s="673"/>
    </row>
    <row r="165" spans="3:40" ht="39" customHeight="1">
      <c r="C165" s="686">
        <v>4</v>
      </c>
      <c r="D165" s="686"/>
      <c r="E165" s="673" t="s">
        <v>374</v>
      </c>
      <c r="F165" s="673"/>
      <c r="G165" s="673"/>
      <c r="H165" s="673"/>
      <c r="I165" s="673"/>
      <c r="J165" s="673"/>
      <c r="K165" s="673"/>
      <c r="L165" s="673"/>
      <c r="M165" s="673"/>
      <c r="N165" s="673"/>
      <c r="O165" s="673"/>
      <c r="P165" s="673"/>
      <c r="Q165" s="673"/>
      <c r="R165" s="673"/>
      <c r="S165" s="673"/>
      <c r="T165" s="673"/>
      <c r="U165" s="673"/>
      <c r="V165" s="673"/>
      <c r="W165" s="673"/>
      <c r="X165" s="673"/>
      <c r="Y165" s="673"/>
      <c r="Z165" s="673"/>
      <c r="AA165" s="673"/>
      <c r="AB165" s="673"/>
      <c r="AC165" s="673"/>
      <c r="AD165" s="673"/>
      <c r="AE165" s="673"/>
      <c r="AF165" s="673"/>
      <c r="AG165" s="673"/>
      <c r="AH165" s="673"/>
      <c r="AI165" s="673"/>
      <c r="AJ165" s="673"/>
      <c r="AK165" s="673"/>
      <c r="AL165" s="673"/>
      <c r="AM165" s="673"/>
      <c r="AN165" s="673"/>
    </row>
    <row r="166" spans="3:40" ht="15" customHeight="1">
      <c r="C166" s="359"/>
      <c r="D166" s="359"/>
      <c r="E166" s="360"/>
      <c r="F166" s="360"/>
      <c r="G166" s="360"/>
      <c r="H166" s="360"/>
      <c r="I166" s="360"/>
      <c r="J166" s="360"/>
      <c r="K166" s="360"/>
      <c r="L166" s="360"/>
      <c r="M166" s="360"/>
      <c r="N166" s="360"/>
      <c r="O166" s="360"/>
      <c r="P166" s="360"/>
      <c r="Q166" s="360"/>
      <c r="R166" s="360"/>
      <c r="S166" s="360"/>
      <c r="T166" s="360"/>
      <c r="U166" s="360"/>
      <c r="V166" s="360"/>
      <c r="W166" s="360"/>
      <c r="X166" s="360"/>
      <c r="Y166" s="360"/>
      <c r="Z166" s="360"/>
      <c r="AA166" s="360"/>
      <c r="AB166" s="360"/>
      <c r="AC166" s="360"/>
      <c r="AD166" s="360"/>
      <c r="AE166" s="360"/>
      <c r="AF166" s="360"/>
      <c r="AG166" s="360"/>
      <c r="AH166" s="360"/>
      <c r="AI166" s="360"/>
      <c r="AJ166" s="360"/>
      <c r="AK166" s="360"/>
      <c r="AL166" s="360"/>
      <c r="AM166" s="360"/>
      <c r="AN166" s="360"/>
    </row>
    <row r="167" spans="3:40" ht="22.05" customHeight="1">
      <c r="C167" s="360" t="s">
        <v>755</v>
      </c>
      <c r="D167" s="359"/>
      <c r="E167" s="360"/>
      <c r="F167" s="360"/>
      <c r="G167" s="360"/>
      <c r="H167" s="360"/>
      <c r="I167" s="360"/>
      <c r="J167" s="360"/>
      <c r="K167" s="360"/>
      <c r="L167" s="360"/>
      <c r="M167" s="360"/>
      <c r="N167" s="360"/>
      <c r="O167" s="360"/>
      <c r="P167" s="360"/>
      <c r="Q167" s="360"/>
      <c r="R167" s="360"/>
      <c r="S167" s="360"/>
      <c r="T167" s="360"/>
      <c r="U167" s="360"/>
      <c r="V167" s="360"/>
      <c r="W167" s="360"/>
      <c r="X167" s="360"/>
      <c r="Y167" s="360"/>
      <c r="Z167" s="360"/>
      <c r="AA167" s="360"/>
      <c r="AB167" s="358"/>
      <c r="AC167" s="360"/>
      <c r="AD167" s="360"/>
      <c r="AE167" s="360"/>
      <c r="AF167" s="360"/>
      <c r="AG167" s="360"/>
      <c r="AH167" s="360"/>
      <c r="AI167" s="360"/>
      <c r="AJ167" s="360"/>
      <c r="AK167" s="360"/>
      <c r="AL167" s="360"/>
      <c r="AM167" s="360"/>
      <c r="AN167" s="360"/>
    </row>
    <row r="168" spans="3:40" ht="39" customHeight="1">
      <c r="C168" s="686">
        <v>1</v>
      </c>
      <c r="D168" s="686"/>
      <c r="E168" s="673" t="s">
        <v>288</v>
      </c>
      <c r="F168" s="673"/>
      <c r="G168" s="673"/>
      <c r="H168" s="673"/>
      <c r="I168" s="673"/>
      <c r="J168" s="673"/>
      <c r="K168" s="673"/>
      <c r="L168" s="673"/>
      <c r="M168" s="673"/>
      <c r="N168" s="673"/>
      <c r="O168" s="673"/>
      <c r="P168" s="673"/>
      <c r="Q168" s="673"/>
      <c r="R168" s="673"/>
      <c r="S168" s="673"/>
      <c r="T168" s="673"/>
      <c r="U168" s="673"/>
      <c r="V168" s="673"/>
      <c r="W168" s="673"/>
      <c r="X168" s="673"/>
      <c r="Y168" s="673"/>
      <c r="Z168" s="673"/>
      <c r="AA168" s="673"/>
      <c r="AB168" s="673"/>
      <c r="AC168" s="673"/>
      <c r="AD168" s="673"/>
      <c r="AE168" s="673"/>
      <c r="AF168" s="673"/>
      <c r="AG168" s="673"/>
      <c r="AH168" s="673"/>
      <c r="AI168" s="673"/>
      <c r="AJ168" s="673"/>
      <c r="AK168" s="673"/>
      <c r="AL168" s="673"/>
      <c r="AM168" s="673"/>
      <c r="AN168" s="673"/>
    </row>
    <row r="169" spans="3:40" ht="53.4" customHeight="1">
      <c r="C169" s="686">
        <v>2</v>
      </c>
      <c r="D169" s="686"/>
      <c r="E169" s="673" t="s">
        <v>428</v>
      </c>
      <c r="F169" s="673"/>
      <c r="G169" s="673"/>
      <c r="H169" s="673"/>
      <c r="I169" s="673"/>
      <c r="J169" s="673"/>
      <c r="K169" s="673"/>
      <c r="L169" s="673"/>
      <c r="M169" s="673"/>
      <c r="N169" s="673"/>
      <c r="O169" s="673"/>
      <c r="P169" s="673"/>
      <c r="Q169" s="673"/>
      <c r="R169" s="673"/>
      <c r="S169" s="673"/>
      <c r="T169" s="673"/>
      <c r="U169" s="673"/>
      <c r="V169" s="673"/>
      <c r="W169" s="673"/>
      <c r="X169" s="673"/>
      <c r="Y169" s="673"/>
      <c r="Z169" s="673"/>
      <c r="AA169" s="673"/>
      <c r="AB169" s="673"/>
      <c r="AC169" s="673"/>
      <c r="AD169" s="673"/>
      <c r="AE169" s="673"/>
      <c r="AF169" s="673"/>
      <c r="AG169" s="673"/>
      <c r="AH169" s="673"/>
      <c r="AI169" s="673"/>
      <c r="AJ169" s="673"/>
      <c r="AK169" s="673"/>
      <c r="AL169" s="673"/>
      <c r="AM169" s="673"/>
      <c r="AN169" s="673"/>
    </row>
    <row r="170" spans="3:40" ht="53.4" customHeight="1">
      <c r="C170" s="686">
        <v>3</v>
      </c>
      <c r="D170" s="686"/>
      <c r="E170" s="673" t="s">
        <v>429</v>
      </c>
      <c r="F170" s="673"/>
      <c r="G170" s="673"/>
      <c r="H170" s="673"/>
      <c r="I170" s="673"/>
      <c r="J170" s="673"/>
      <c r="K170" s="673"/>
      <c r="L170" s="673"/>
      <c r="M170" s="673"/>
      <c r="N170" s="673"/>
      <c r="O170" s="673"/>
      <c r="P170" s="673"/>
      <c r="Q170" s="673"/>
      <c r="R170" s="673"/>
      <c r="S170" s="673"/>
      <c r="T170" s="673"/>
      <c r="U170" s="673"/>
      <c r="V170" s="673"/>
      <c r="W170" s="673"/>
      <c r="X170" s="673"/>
      <c r="Y170" s="673"/>
      <c r="Z170" s="673"/>
      <c r="AA170" s="673"/>
      <c r="AB170" s="673"/>
      <c r="AC170" s="673"/>
      <c r="AD170" s="673"/>
      <c r="AE170" s="673"/>
      <c r="AF170" s="673"/>
      <c r="AG170" s="673"/>
      <c r="AH170" s="673"/>
      <c r="AI170" s="673"/>
      <c r="AJ170" s="673"/>
      <c r="AK170" s="673"/>
      <c r="AL170" s="673"/>
      <c r="AM170" s="673"/>
      <c r="AN170" s="673"/>
    </row>
    <row r="171" spans="3:40" ht="264.60000000000002" customHeight="1">
      <c r="C171" s="686">
        <v>4</v>
      </c>
      <c r="D171" s="686"/>
      <c r="E171" s="673" t="s">
        <v>729</v>
      </c>
      <c r="F171" s="673"/>
      <c r="G171" s="673"/>
      <c r="H171" s="673"/>
      <c r="I171" s="673"/>
      <c r="J171" s="673"/>
      <c r="K171" s="673"/>
      <c r="L171" s="673"/>
      <c r="M171" s="673"/>
      <c r="N171" s="673"/>
      <c r="O171" s="673"/>
      <c r="P171" s="673"/>
      <c r="Q171" s="673"/>
      <c r="R171" s="673"/>
      <c r="S171" s="673"/>
      <c r="T171" s="673"/>
      <c r="U171" s="673"/>
      <c r="V171" s="673"/>
      <c r="W171" s="673"/>
      <c r="X171" s="673"/>
      <c r="Y171" s="673"/>
      <c r="Z171" s="673"/>
      <c r="AA171" s="673"/>
      <c r="AB171" s="673"/>
      <c r="AC171" s="673"/>
      <c r="AD171" s="673"/>
      <c r="AE171" s="673"/>
      <c r="AF171" s="673"/>
      <c r="AG171" s="673"/>
      <c r="AH171" s="673"/>
      <c r="AI171" s="673"/>
      <c r="AJ171" s="673"/>
      <c r="AK171" s="673"/>
      <c r="AL171" s="673"/>
      <c r="AM171" s="673"/>
      <c r="AN171" s="673"/>
    </row>
    <row r="172" spans="3:40" ht="15" customHeight="1">
      <c r="C172" s="356"/>
      <c r="D172" s="356"/>
      <c r="E172" s="357"/>
      <c r="F172" s="357"/>
      <c r="G172" s="357"/>
      <c r="H172" s="357"/>
      <c r="I172" s="357"/>
      <c r="J172" s="357"/>
      <c r="K172" s="357"/>
      <c r="L172" s="357"/>
      <c r="M172" s="357"/>
      <c r="N172" s="357"/>
      <c r="O172" s="357"/>
      <c r="P172" s="357"/>
      <c r="Q172" s="357"/>
      <c r="R172" s="357"/>
      <c r="S172" s="357"/>
      <c r="T172" s="357"/>
      <c r="U172" s="357"/>
      <c r="V172" s="357"/>
      <c r="W172" s="357"/>
      <c r="X172" s="357"/>
      <c r="Y172" s="357"/>
      <c r="Z172" s="357"/>
      <c r="AA172" s="357"/>
      <c r="AB172" s="357"/>
      <c r="AC172" s="357"/>
      <c r="AD172" s="357"/>
      <c r="AE172" s="357"/>
      <c r="AF172" s="357"/>
      <c r="AG172" s="357"/>
      <c r="AH172" s="357"/>
      <c r="AI172" s="357"/>
      <c r="AJ172" s="357"/>
      <c r="AK172" s="357"/>
      <c r="AL172" s="357"/>
      <c r="AM172" s="357"/>
      <c r="AN172" s="357"/>
    </row>
    <row r="173" spans="3:40" ht="19.95" customHeight="1">
      <c r="C173" s="357" t="s">
        <v>438</v>
      </c>
      <c r="D173" s="356"/>
      <c r="E173" s="357"/>
      <c r="F173" s="357"/>
      <c r="G173" s="357"/>
      <c r="H173" s="357"/>
      <c r="I173" s="357"/>
      <c r="J173" s="357"/>
      <c r="K173" s="357"/>
      <c r="L173" s="357"/>
      <c r="M173" s="357"/>
      <c r="N173" s="357"/>
      <c r="O173" s="357"/>
      <c r="P173" s="357"/>
      <c r="Q173" s="357"/>
      <c r="R173" s="357"/>
      <c r="S173" s="357"/>
      <c r="T173" s="357"/>
      <c r="U173" s="357"/>
      <c r="V173" s="357"/>
      <c r="W173" s="357"/>
      <c r="X173" s="357"/>
      <c r="Y173" s="357"/>
      <c r="Z173" s="357"/>
      <c r="AA173" s="357"/>
      <c r="AB173" s="358"/>
      <c r="AC173" s="357"/>
      <c r="AD173" s="357"/>
      <c r="AE173" s="357"/>
      <c r="AF173" s="357"/>
      <c r="AG173" s="357"/>
      <c r="AH173" s="357"/>
      <c r="AI173" s="357"/>
      <c r="AJ173" s="357"/>
      <c r="AK173" s="357"/>
      <c r="AL173" s="357"/>
      <c r="AM173" s="357"/>
      <c r="AN173" s="357"/>
    </row>
    <row r="174" spans="3:40" ht="39" customHeight="1">
      <c r="C174" s="531">
        <v>1</v>
      </c>
      <c r="D174" s="531"/>
      <c r="E174" s="499" t="s">
        <v>439</v>
      </c>
      <c r="F174" s="499"/>
      <c r="G174" s="499"/>
      <c r="H174" s="499"/>
      <c r="I174" s="499"/>
      <c r="J174" s="499"/>
      <c r="K174" s="499"/>
      <c r="L174" s="499"/>
      <c r="M174" s="499"/>
      <c r="N174" s="499"/>
      <c r="O174" s="499"/>
      <c r="P174" s="499"/>
      <c r="Q174" s="499"/>
      <c r="R174" s="499"/>
      <c r="S174" s="499"/>
      <c r="T174" s="499"/>
      <c r="U174" s="499"/>
      <c r="V174" s="499"/>
      <c r="W174" s="499"/>
      <c r="X174" s="499"/>
      <c r="Y174" s="499"/>
      <c r="Z174" s="499"/>
      <c r="AA174" s="499"/>
      <c r="AB174" s="499"/>
      <c r="AC174" s="499"/>
      <c r="AD174" s="499"/>
      <c r="AE174" s="499"/>
      <c r="AF174" s="499"/>
      <c r="AG174" s="499"/>
      <c r="AH174" s="499"/>
      <c r="AI174" s="499"/>
      <c r="AJ174" s="499"/>
      <c r="AK174" s="499"/>
      <c r="AL174" s="499"/>
      <c r="AM174" s="499"/>
      <c r="AN174" s="499"/>
    </row>
    <row r="175" spans="3:40" ht="39" customHeight="1">
      <c r="C175" s="531">
        <v>2</v>
      </c>
      <c r="D175" s="531"/>
      <c r="E175" s="499" t="s">
        <v>794</v>
      </c>
      <c r="F175" s="499"/>
      <c r="G175" s="499"/>
      <c r="H175" s="499"/>
      <c r="I175" s="499"/>
      <c r="J175" s="499"/>
      <c r="K175" s="499"/>
      <c r="L175" s="499"/>
      <c r="M175" s="499"/>
      <c r="N175" s="499"/>
      <c r="O175" s="499"/>
      <c r="P175" s="499"/>
      <c r="Q175" s="499"/>
      <c r="R175" s="499"/>
      <c r="S175" s="499"/>
      <c r="T175" s="499"/>
      <c r="U175" s="499"/>
      <c r="V175" s="499"/>
      <c r="W175" s="499"/>
      <c r="X175" s="499"/>
      <c r="Y175" s="499"/>
      <c r="Z175" s="499"/>
      <c r="AA175" s="499"/>
      <c r="AB175" s="499"/>
      <c r="AC175" s="499"/>
      <c r="AD175" s="499"/>
      <c r="AE175" s="499"/>
      <c r="AF175" s="499"/>
      <c r="AG175" s="499"/>
      <c r="AH175" s="499"/>
      <c r="AI175" s="499"/>
      <c r="AJ175" s="499"/>
      <c r="AK175" s="499"/>
      <c r="AL175" s="499"/>
      <c r="AM175" s="499"/>
      <c r="AN175" s="499"/>
    </row>
    <row r="176" spans="3:40" ht="15" customHeight="1">
      <c r="C176" s="359"/>
      <c r="D176" s="359"/>
      <c r="E176" s="360"/>
      <c r="F176" s="360"/>
      <c r="G176" s="360"/>
      <c r="H176" s="360"/>
      <c r="I176" s="360"/>
      <c r="J176" s="360"/>
      <c r="K176" s="360"/>
      <c r="L176" s="360"/>
      <c r="M176" s="360"/>
      <c r="N176" s="360"/>
      <c r="O176" s="360"/>
      <c r="P176" s="360"/>
      <c r="Q176" s="360"/>
      <c r="R176" s="360"/>
      <c r="S176" s="360"/>
      <c r="T176" s="360"/>
      <c r="U176" s="360"/>
      <c r="V176" s="360"/>
      <c r="W176" s="360"/>
      <c r="X176" s="360"/>
      <c r="Y176" s="360"/>
      <c r="Z176" s="360"/>
      <c r="AA176" s="360"/>
      <c r="AB176" s="360"/>
      <c r="AC176" s="360"/>
      <c r="AD176" s="360"/>
      <c r="AE176" s="360"/>
      <c r="AF176" s="360"/>
      <c r="AG176" s="360"/>
      <c r="AH176" s="360"/>
      <c r="AI176" s="360"/>
      <c r="AJ176" s="360"/>
      <c r="AK176" s="360"/>
      <c r="AL176" s="360"/>
      <c r="AM176" s="360"/>
      <c r="AN176" s="360"/>
    </row>
    <row r="177" spans="3:40" ht="22.95" customHeight="1">
      <c r="C177" s="360" t="s">
        <v>483</v>
      </c>
      <c r="D177" s="359"/>
      <c r="E177" s="360"/>
      <c r="F177" s="360"/>
      <c r="G177" s="360"/>
      <c r="H177" s="360"/>
      <c r="I177" s="360"/>
      <c r="J177" s="360"/>
      <c r="K177" s="360"/>
      <c r="L177" s="360"/>
      <c r="M177" s="360"/>
      <c r="N177" s="360"/>
      <c r="O177" s="360"/>
      <c r="P177" s="360"/>
      <c r="Q177" s="360"/>
      <c r="R177" s="360"/>
      <c r="S177" s="360"/>
      <c r="T177" s="360"/>
      <c r="U177" s="360"/>
      <c r="V177" s="360"/>
      <c r="W177" s="360"/>
      <c r="X177" s="360"/>
      <c r="Y177" s="360"/>
      <c r="Z177" s="360"/>
      <c r="AA177" s="360"/>
      <c r="AB177" s="363"/>
      <c r="AC177" s="360"/>
      <c r="AD177" s="360"/>
      <c r="AE177" s="360"/>
      <c r="AF177" s="360"/>
      <c r="AG177" s="360"/>
      <c r="AH177" s="360"/>
      <c r="AI177" s="360"/>
      <c r="AJ177" s="360"/>
      <c r="AK177" s="360"/>
      <c r="AL177" s="360"/>
      <c r="AM177" s="360"/>
      <c r="AN177" s="360"/>
    </row>
    <row r="178" spans="3:40" ht="39" customHeight="1">
      <c r="C178" s="674">
        <v>1</v>
      </c>
      <c r="D178" s="674"/>
      <c r="E178" s="677" t="s">
        <v>288</v>
      </c>
      <c r="F178" s="677"/>
      <c r="G178" s="677"/>
      <c r="H178" s="677"/>
      <c r="I178" s="677"/>
      <c r="J178" s="677"/>
      <c r="K178" s="677"/>
      <c r="L178" s="677"/>
      <c r="M178" s="677"/>
      <c r="N178" s="677"/>
      <c r="O178" s="677"/>
      <c r="P178" s="677"/>
      <c r="Q178" s="677"/>
      <c r="R178" s="677"/>
      <c r="S178" s="677"/>
      <c r="T178" s="677"/>
      <c r="U178" s="677"/>
      <c r="V178" s="677"/>
      <c r="W178" s="677"/>
      <c r="X178" s="677"/>
      <c r="Y178" s="677"/>
      <c r="Z178" s="677"/>
      <c r="AA178" s="677"/>
      <c r="AB178" s="677"/>
      <c r="AC178" s="677"/>
      <c r="AD178" s="677"/>
      <c r="AE178" s="677"/>
      <c r="AF178" s="677"/>
      <c r="AG178" s="677"/>
      <c r="AH178" s="677"/>
      <c r="AI178" s="677"/>
      <c r="AJ178" s="677"/>
      <c r="AK178" s="677"/>
      <c r="AL178" s="677"/>
      <c r="AM178" s="677"/>
      <c r="AN178" s="677"/>
    </row>
    <row r="179" spans="3:40" ht="39" customHeight="1">
      <c r="C179" s="674">
        <v>2</v>
      </c>
      <c r="D179" s="674"/>
      <c r="E179" s="677" t="s">
        <v>490</v>
      </c>
      <c r="F179" s="677"/>
      <c r="G179" s="677"/>
      <c r="H179" s="677"/>
      <c r="I179" s="677"/>
      <c r="J179" s="677"/>
      <c r="K179" s="677"/>
      <c r="L179" s="677"/>
      <c r="M179" s="677"/>
      <c r="N179" s="677"/>
      <c r="O179" s="677"/>
      <c r="P179" s="677"/>
      <c r="Q179" s="677"/>
      <c r="R179" s="677"/>
      <c r="S179" s="677"/>
      <c r="T179" s="677"/>
      <c r="U179" s="677"/>
      <c r="V179" s="677"/>
      <c r="W179" s="677"/>
      <c r="X179" s="677"/>
      <c r="Y179" s="677"/>
      <c r="Z179" s="677"/>
      <c r="AA179" s="677"/>
      <c r="AB179" s="677"/>
      <c r="AC179" s="677"/>
      <c r="AD179" s="677"/>
      <c r="AE179" s="677"/>
      <c r="AF179" s="677"/>
      <c r="AG179" s="677"/>
      <c r="AH179" s="677"/>
      <c r="AI179" s="677"/>
      <c r="AJ179" s="677"/>
      <c r="AK179" s="677"/>
      <c r="AL179" s="677"/>
      <c r="AM179" s="677"/>
      <c r="AN179" s="677"/>
    </row>
    <row r="180" spans="3:40" ht="39" customHeight="1">
      <c r="C180" s="674">
        <v>3</v>
      </c>
      <c r="D180" s="674"/>
      <c r="E180" s="677" t="s">
        <v>491</v>
      </c>
      <c r="F180" s="677"/>
      <c r="G180" s="677"/>
      <c r="H180" s="677"/>
      <c r="I180" s="677"/>
      <c r="J180" s="677"/>
      <c r="K180" s="677"/>
      <c r="L180" s="677"/>
      <c r="M180" s="677"/>
      <c r="N180" s="677"/>
      <c r="O180" s="677"/>
      <c r="P180" s="677"/>
      <c r="Q180" s="677"/>
      <c r="R180" s="677"/>
      <c r="S180" s="677"/>
      <c r="T180" s="677"/>
      <c r="U180" s="677"/>
      <c r="V180" s="677"/>
      <c r="W180" s="677"/>
      <c r="X180" s="677"/>
      <c r="Y180" s="677"/>
      <c r="Z180" s="677"/>
      <c r="AA180" s="677"/>
      <c r="AB180" s="677"/>
      <c r="AC180" s="677"/>
      <c r="AD180" s="677"/>
      <c r="AE180" s="677"/>
      <c r="AF180" s="677"/>
      <c r="AG180" s="677"/>
      <c r="AH180" s="677"/>
      <c r="AI180" s="677"/>
      <c r="AJ180" s="677"/>
      <c r="AK180" s="677"/>
      <c r="AL180" s="677"/>
      <c r="AM180" s="677"/>
      <c r="AN180" s="677"/>
    </row>
    <row r="181" spans="3:40" ht="39" customHeight="1">
      <c r="C181" s="674">
        <v>4</v>
      </c>
      <c r="D181" s="674"/>
      <c r="E181" s="677" t="s">
        <v>492</v>
      </c>
      <c r="F181" s="677"/>
      <c r="G181" s="677"/>
      <c r="H181" s="677"/>
      <c r="I181" s="677"/>
      <c r="J181" s="677"/>
      <c r="K181" s="677"/>
      <c r="L181" s="677"/>
      <c r="M181" s="677"/>
      <c r="N181" s="677"/>
      <c r="O181" s="677"/>
      <c r="P181" s="677"/>
      <c r="Q181" s="677"/>
      <c r="R181" s="677"/>
      <c r="S181" s="677"/>
      <c r="T181" s="677"/>
      <c r="U181" s="677"/>
      <c r="V181" s="677"/>
      <c r="W181" s="677"/>
      <c r="X181" s="677"/>
      <c r="Y181" s="677"/>
      <c r="Z181" s="677"/>
      <c r="AA181" s="677"/>
      <c r="AB181" s="677"/>
      <c r="AC181" s="677"/>
      <c r="AD181" s="677"/>
      <c r="AE181" s="677"/>
      <c r="AF181" s="677"/>
      <c r="AG181" s="677"/>
      <c r="AH181" s="677"/>
      <c r="AI181" s="677"/>
      <c r="AJ181" s="677"/>
      <c r="AK181" s="677"/>
      <c r="AL181" s="677"/>
      <c r="AM181" s="677"/>
      <c r="AN181" s="677"/>
    </row>
    <row r="182" spans="3:40" ht="39" customHeight="1">
      <c r="C182" s="674">
        <v>5</v>
      </c>
      <c r="D182" s="674"/>
      <c r="E182" s="677" t="s">
        <v>489</v>
      </c>
      <c r="F182" s="677"/>
      <c r="G182" s="677"/>
      <c r="H182" s="677"/>
      <c r="I182" s="677"/>
      <c r="J182" s="677"/>
      <c r="K182" s="677"/>
      <c r="L182" s="677"/>
      <c r="M182" s="677"/>
      <c r="N182" s="677"/>
      <c r="O182" s="677"/>
      <c r="P182" s="677"/>
      <c r="Q182" s="677"/>
      <c r="R182" s="677"/>
      <c r="S182" s="677"/>
      <c r="T182" s="677"/>
      <c r="U182" s="677"/>
      <c r="V182" s="677"/>
      <c r="W182" s="677"/>
      <c r="X182" s="677"/>
      <c r="Y182" s="677"/>
      <c r="Z182" s="677"/>
      <c r="AA182" s="677"/>
      <c r="AB182" s="677"/>
      <c r="AC182" s="677"/>
      <c r="AD182" s="677"/>
      <c r="AE182" s="677"/>
      <c r="AF182" s="677"/>
      <c r="AG182" s="677"/>
      <c r="AH182" s="677"/>
      <c r="AI182" s="677"/>
      <c r="AJ182" s="677"/>
      <c r="AK182" s="677"/>
      <c r="AL182" s="677"/>
      <c r="AM182" s="677"/>
      <c r="AN182" s="677"/>
    </row>
    <row r="183" spans="3:40" ht="15" customHeight="1">
      <c r="C183" s="359"/>
      <c r="D183" s="359"/>
      <c r="E183" s="360"/>
      <c r="F183" s="360"/>
      <c r="G183" s="360"/>
      <c r="H183" s="360"/>
      <c r="I183" s="360"/>
      <c r="J183" s="360"/>
      <c r="K183" s="360"/>
      <c r="L183" s="360"/>
      <c r="M183" s="360"/>
      <c r="N183" s="360"/>
      <c r="O183" s="360"/>
      <c r="P183" s="360"/>
      <c r="Q183" s="360"/>
      <c r="R183" s="360"/>
      <c r="S183" s="360"/>
      <c r="T183" s="360"/>
      <c r="U183" s="360"/>
      <c r="V183" s="360"/>
      <c r="W183" s="360"/>
      <c r="X183" s="360"/>
      <c r="Y183" s="360"/>
      <c r="Z183" s="360"/>
      <c r="AA183" s="360"/>
      <c r="AB183" s="360"/>
      <c r="AC183" s="360"/>
      <c r="AD183" s="360"/>
      <c r="AE183" s="360"/>
      <c r="AF183" s="360"/>
      <c r="AG183" s="360"/>
      <c r="AH183" s="360"/>
      <c r="AI183" s="360"/>
      <c r="AJ183" s="360"/>
      <c r="AK183" s="360"/>
      <c r="AL183" s="360"/>
      <c r="AM183" s="360"/>
      <c r="AN183" s="360"/>
    </row>
    <row r="184" spans="3:40" ht="24" customHeight="1">
      <c r="C184" s="360" t="s">
        <v>484</v>
      </c>
      <c r="D184" s="359"/>
      <c r="E184" s="360"/>
      <c r="F184" s="360"/>
      <c r="G184" s="360"/>
      <c r="H184" s="360"/>
      <c r="I184" s="360"/>
      <c r="J184" s="360"/>
      <c r="K184" s="360"/>
      <c r="L184" s="360"/>
      <c r="M184" s="360"/>
      <c r="N184" s="360"/>
      <c r="O184" s="360"/>
      <c r="P184" s="360"/>
      <c r="Q184" s="360"/>
      <c r="R184" s="360"/>
      <c r="S184" s="360"/>
      <c r="T184" s="360"/>
      <c r="U184" s="360"/>
      <c r="V184" s="360"/>
      <c r="W184" s="360"/>
      <c r="X184" s="360"/>
      <c r="Y184" s="360"/>
      <c r="Z184" s="360"/>
      <c r="AA184" s="360"/>
      <c r="AB184" s="363"/>
      <c r="AC184" s="360"/>
      <c r="AD184" s="360"/>
      <c r="AE184" s="360"/>
      <c r="AF184" s="360"/>
      <c r="AG184" s="360"/>
      <c r="AH184" s="360"/>
      <c r="AI184" s="360"/>
      <c r="AJ184" s="360"/>
      <c r="AK184" s="360"/>
      <c r="AL184" s="360"/>
      <c r="AM184" s="360"/>
      <c r="AN184" s="360"/>
    </row>
    <row r="185" spans="3:40" ht="39" customHeight="1">
      <c r="C185" s="674">
        <v>1</v>
      </c>
      <c r="D185" s="674"/>
      <c r="E185" s="677" t="s">
        <v>288</v>
      </c>
      <c r="F185" s="677"/>
      <c r="G185" s="677"/>
      <c r="H185" s="677"/>
      <c r="I185" s="677"/>
      <c r="J185" s="677"/>
      <c r="K185" s="677"/>
      <c r="L185" s="677"/>
      <c r="M185" s="677"/>
      <c r="N185" s="677"/>
      <c r="O185" s="677"/>
      <c r="P185" s="677"/>
      <c r="Q185" s="677"/>
      <c r="R185" s="677"/>
      <c r="S185" s="677"/>
      <c r="T185" s="677"/>
      <c r="U185" s="677"/>
      <c r="V185" s="677"/>
      <c r="W185" s="677"/>
      <c r="X185" s="677"/>
      <c r="Y185" s="677"/>
      <c r="Z185" s="677"/>
      <c r="AA185" s="677"/>
      <c r="AB185" s="677"/>
      <c r="AC185" s="677"/>
      <c r="AD185" s="677"/>
      <c r="AE185" s="677"/>
      <c r="AF185" s="677"/>
      <c r="AG185" s="677"/>
      <c r="AH185" s="677"/>
      <c r="AI185" s="677"/>
      <c r="AJ185" s="677"/>
      <c r="AK185" s="677"/>
      <c r="AL185" s="677"/>
      <c r="AM185" s="677"/>
      <c r="AN185" s="677"/>
    </row>
    <row r="186" spans="3:40" ht="39" customHeight="1">
      <c r="C186" s="674">
        <v>2</v>
      </c>
      <c r="D186" s="674"/>
      <c r="E186" s="677" t="s">
        <v>502</v>
      </c>
      <c r="F186" s="677"/>
      <c r="G186" s="677"/>
      <c r="H186" s="677"/>
      <c r="I186" s="677"/>
      <c r="J186" s="677"/>
      <c r="K186" s="677"/>
      <c r="L186" s="677"/>
      <c r="M186" s="677"/>
      <c r="N186" s="677"/>
      <c r="O186" s="677"/>
      <c r="P186" s="677"/>
      <c r="Q186" s="677"/>
      <c r="R186" s="677"/>
      <c r="S186" s="677"/>
      <c r="T186" s="677"/>
      <c r="U186" s="677"/>
      <c r="V186" s="677"/>
      <c r="W186" s="677"/>
      <c r="X186" s="677"/>
      <c r="Y186" s="677"/>
      <c r="Z186" s="677"/>
      <c r="AA186" s="677"/>
      <c r="AB186" s="677"/>
      <c r="AC186" s="677"/>
      <c r="AD186" s="677"/>
      <c r="AE186" s="677"/>
      <c r="AF186" s="677"/>
      <c r="AG186" s="677"/>
      <c r="AH186" s="677"/>
      <c r="AI186" s="677"/>
      <c r="AJ186" s="677"/>
      <c r="AK186" s="677"/>
      <c r="AL186" s="677"/>
      <c r="AM186" s="677"/>
      <c r="AN186" s="677"/>
    </row>
    <row r="187" spans="3:40" ht="58.8" customHeight="1">
      <c r="C187" s="674">
        <v>3</v>
      </c>
      <c r="D187" s="674"/>
      <c r="E187" s="677" t="s">
        <v>503</v>
      </c>
      <c r="F187" s="677"/>
      <c r="G187" s="677"/>
      <c r="H187" s="677"/>
      <c r="I187" s="677"/>
      <c r="J187" s="677"/>
      <c r="K187" s="677"/>
      <c r="L187" s="677"/>
      <c r="M187" s="677"/>
      <c r="N187" s="677"/>
      <c r="O187" s="677"/>
      <c r="P187" s="677"/>
      <c r="Q187" s="677"/>
      <c r="R187" s="677"/>
      <c r="S187" s="677"/>
      <c r="T187" s="677"/>
      <c r="U187" s="677"/>
      <c r="V187" s="677"/>
      <c r="W187" s="677"/>
      <c r="X187" s="677"/>
      <c r="Y187" s="677"/>
      <c r="Z187" s="677"/>
      <c r="AA187" s="677"/>
      <c r="AB187" s="677"/>
      <c r="AC187" s="677"/>
      <c r="AD187" s="677"/>
      <c r="AE187" s="677"/>
      <c r="AF187" s="677"/>
      <c r="AG187" s="677"/>
      <c r="AH187" s="677"/>
      <c r="AI187" s="677"/>
      <c r="AJ187" s="677"/>
      <c r="AK187" s="677"/>
      <c r="AL187" s="677"/>
      <c r="AM187" s="677"/>
      <c r="AN187" s="677"/>
    </row>
    <row r="188" spans="3:40" ht="55.8" customHeight="1">
      <c r="C188" s="674">
        <v>4</v>
      </c>
      <c r="D188" s="674"/>
      <c r="E188" s="677" t="s">
        <v>567</v>
      </c>
      <c r="F188" s="677"/>
      <c r="G188" s="677"/>
      <c r="H188" s="677"/>
      <c r="I188" s="677"/>
      <c r="J188" s="677"/>
      <c r="K188" s="677"/>
      <c r="L188" s="677"/>
      <c r="M188" s="677"/>
      <c r="N188" s="677"/>
      <c r="O188" s="677"/>
      <c r="P188" s="677"/>
      <c r="Q188" s="677"/>
      <c r="R188" s="677"/>
      <c r="S188" s="677"/>
      <c r="T188" s="677"/>
      <c r="U188" s="677"/>
      <c r="V188" s="677"/>
      <c r="W188" s="677"/>
      <c r="X188" s="677"/>
      <c r="Y188" s="677"/>
      <c r="Z188" s="677"/>
      <c r="AA188" s="677"/>
      <c r="AB188" s="677"/>
      <c r="AC188" s="677"/>
      <c r="AD188" s="677"/>
      <c r="AE188" s="677"/>
      <c r="AF188" s="677"/>
      <c r="AG188" s="677"/>
      <c r="AH188" s="677"/>
      <c r="AI188" s="677"/>
      <c r="AJ188" s="677"/>
      <c r="AK188" s="677"/>
      <c r="AL188" s="677"/>
      <c r="AM188" s="677"/>
      <c r="AN188" s="677"/>
    </row>
    <row r="189" spans="3:40" ht="15" customHeight="1">
      <c r="C189" s="356"/>
      <c r="D189" s="356"/>
      <c r="E189" s="357"/>
      <c r="F189" s="357"/>
      <c r="G189" s="357"/>
      <c r="H189" s="357"/>
      <c r="I189" s="357"/>
      <c r="J189" s="357"/>
      <c r="K189" s="357"/>
      <c r="L189" s="357"/>
      <c r="M189" s="357"/>
      <c r="N189" s="357"/>
      <c r="O189" s="357"/>
      <c r="P189" s="357"/>
      <c r="Q189" s="357"/>
      <c r="R189" s="357"/>
      <c r="S189" s="357"/>
      <c r="T189" s="357"/>
      <c r="U189" s="357"/>
      <c r="V189" s="357"/>
      <c r="W189" s="357"/>
      <c r="X189" s="357"/>
      <c r="Y189" s="357"/>
      <c r="Z189" s="357"/>
      <c r="AA189" s="357"/>
      <c r="AB189" s="357"/>
      <c r="AC189" s="357"/>
      <c r="AD189" s="357"/>
      <c r="AE189" s="357"/>
      <c r="AF189" s="357"/>
      <c r="AG189" s="357"/>
      <c r="AH189" s="357"/>
      <c r="AI189" s="357"/>
      <c r="AJ189" s="357"/>
      <c r="AK189" s="357"/>
      <c r="AL189" s="357"/>
      <c r="AM189" s="357"/>
      <c r="AN189" s="357"/>
    </row>
    <row r="190" spans="3:40" ht="22.5" customHeight="1">
      <c r="C190" s="357" t="s">
        <v>493</v>
      </c>
      <c r="D190" s="356"/>
      <c r="E190" s="357"/>
      <c r="F190" s="357"/>
      <c r="G190" s="357"/>
      <c r="H190" s="357"/>
      <c r="I190" s="357"/>
      <c r="J190" s="357"/>
      <c r="K190" s="357"/>
      <c r="L190" s="357"/>
      <c r="M190" s="357"/>
      <c r="N190" s="357"/>
      <c r="O190" s="357"/>
      <c r="P190" s="357"/>
      <c r="Q190" s="357"/>
      <c r="R190" s="357"/>
      <c r="S190" s="357"/>
      <c r="T190" s="357"/>
      <c r="U190" s="357"/>
      <c r="V190" s="357"/>
      <c r="W190" s="357"/>
      <c r="X190" s="357"/>
      <c r="Y190" s="357"/>
      <c r="Z190" s="357"/>
      <c r="AA190" s="357"/>
      <c r="AB190" s="357"/>
      <c r="AC190" s="357"/>
      <c r="AD190" s="357"/>
      <c r="AE190" s="357"/>
      <c r="AF190" s="357"/>
      <c r="AG190" s="357"/>
      <c r="AH190" s="357"/>
      <c r="AI190" s="357"/>
      <c r="AJ190" s="357"/>
      <c r="AK190" s="357"/>
      <c r="AL190" s="357"/>
      <c r="AM190" s="357"/>
      <c r="AN190" s="357"/>
    </row>
    <row r="191" spans="3:40" ht="39" customHeight="1">
      <c r="C191" s="645">
        <v>1</v>
      </c>
      <c r="D191" s="646"/>
      <c r="E191" s="642" t="s">
        <v>498</v>
      </c>
      <c r="F191" s="662"/>
      <c r="G191" s="662"/>
      <c r="H191" s="662"/>
      <c r="I191" s="662"/>
      <c r="J191" s="662"/>
      <c r="K191" s="662"/>
      <c r="L191" s="662"/>
      <c r="M191" s="662"/>
      <c r="N191" s="662"/>
      <c r="O191" s="662"/>
      <c r="P191" s="662"/>
      <c r="Q191" s="662"/>
      <c r="R191" s="662"/>
      <c r="S191" s="662"/>
      <c r="T191" s="662"/>
      <c r="U191" s="662"/>
      <c r="V191" s="662"/>
      <c r="W191" s="662"/>
      <c r="X191" s="662"/>
      <c r="Y191" s="662"/>
      <c r="Z191" s="662"/>
      <c r="AA191" s="662"/>
      <c r="AB191" s="662"/>
      <c r="AC191" s="662"/>
      <c r="AD191" s="662"/>
      <c r="AE191" s="662"/>
      <c r="AF191" s="662"/>
      <c r="AG191" s="662"/>
      <c r="AH191" s="663"/>
      <c r="AI191" s="642"/>
      <c r="AJ191" s="643"/>
      <c r="AK191" s="643"/>
      <c r="AL191" s="643"/>
      <c r="AM191" s="643"/>
      <c r="AN191" s="644"/>
    </row>
    <row r="192" spans="3:40" ht="39" customHeight="1">
      <c r="C192" s="647"/>
      <c r="D192" s="648"/>
      <c r="E192" s="320"/>
      <c r="F192" s="364" t="s">
        <v>324</v>
      </c>
      <c r="G192" s="781" t="s">
        <v>497</v>
      </c>
      <c r="H192" s="781"/>
      <c r="I192" s="781"/>
      <c r="J192" s="781"/>
      <c r="K192" s="781"/>
      <c r="L192" s="781"/>
      <c r="M192" s="781"/>
      <c r="N192" s="781"/>
      <c r="O192" s="781"/>
      <c r="P192" s="781"/>
      <c r="Q192" s="781"/>
      <c r="R192" s="781"/>
      <c r="S192" s="781"/>
      <c r="T192" s="781"/>
      <c r="U192" s="781"/>
      <c r="V192" s="781"/>
      <c r="W192" s="781"/>
      <c r="X192" s="781"/>
      <c r="Y192" s="781"/>
      <c r="Z192" s="781"/>
      <c r="AA192" s="781"/>
      <c r="AB192" s="781"/>
      <c r="AC192" s="781"/>
      <c r="AD192" s="781"/>
      <c r="AE192" s="781"/>
      <c r="AF192" s="781"/>
      <c r="AG192" s="781"/>
      <c r="AH192" s="782"/>
      <c r="AI192" s="697"/>
      <c r="AJ192" s="624"/>
      <c r="AK192" s="624"/>
      <c r="AL192" s="624"/>
      <c r="AM192" s="624"/>
      <c r="AN192" s="625"/>
    </row>
    <row r="193" spans="3:42" ht="39" customHeight="1">
      <c r="C193" s="647"/>
      <c r="D193" s="648"/>
      <c r="E193" s="310"/>
      <c r="F193" s="369" t="s">
        <v>326</v>
      </c>
      <c r="G193" s="783" t="s">
        <v>494</v>
      </c>
      <c r="H193" s="783"/>
      <c r="I193" s="783"/>
      <c r="J193" s="783"/>
      <c r="K193" s="783"/>
      <c r="L193" s="783"/>
      <c r="M193" s="783"/>
      <c r="N193" s="783"/>
      <c r="O193" s="783"/>
      <c r="P193" s="783"/>
      <c r="Q193" s="783"/>
      <c r="R193" s="783"/>
      <c r="S193" s="783"/>
      <c r="T193" s="783"/>
      <c r="U193" s="783"/>
      <c r="V193" s="783"/>
      <c r="W193" s="783"/>
      <c r="X193" s="783"/>
      <c r="Y193" s="783"/>
      <c r="Z193" s="783"/>
      <c r="AA193" s="783"/>
      <c r="AB193" s="783"/>
      <c r="AC193" s="783"/>
      <c r="AD193" s="783"/>
      <c r="AE193" s="783"/>
      <c r="AF193" s="783"/>
      <c r="AG193" s="783"/>
      <c r="AH193" s="784"/>
      <c r="AI193" s="697"/>
      <c r="AJ193" s="624"/>
      <c r="AK193" s="624"/>
      <c r="AL193" s="624"/>
      <c r="AM193" s="624"/>
      <c r="AN193" s="625"/>
      <c r="AP193" s="366"/>
    </row>
    <row r="194" spans="3:42" ht="39" customHeight="1">
      <c r="C194" s="647"/>
      <c r="D194" s="648"/>
      <c r="E194" s="320"/>
      <c r="F194" s="364" t="s">
        <v>399</v>
      </c>
      <c r="G194" s="764" t="s">
        <v>495</v>
      </c>
      <c r="H194" s="764"/>
      <c r="I194" s="764"/>
      <c r="J194" s="764"/>
      <c r="K194" s="764"/>
      <c r="L194" s="764"/>
      <c r="M194" s="764"/>
      <c r="N194" s="764"/>
      <c r="O194" s="764"/>
      <c r="P194" s="764"/>
      <c r="Q194" s="764"/>
      <c r="R194" s="764"/>
      <c r="S194" s="764"/>
      <c r="T194" s="764"/>
      <c r="U194" s="764"/>
      <c r="V194" s="764"/>
      <c r="W194" s="764"/>
      <c r="X194" s="764"/>
      <c r="Y194" s="764"/>
      <c r="Z194" s="764"/>
      <c r="AA194" s="764"/>
      <c r="AB194" s="764"/>
      <c r="AC194" s="764"/>
      <c r="AD194" s="764"/>
      <c r="AE194" s="764"/>
      <c r="AF194" s="764"/>
      <c r="AG194" s="764"/>
      <c r="AH194" s="765"/>
      <c r="AI194" s="697"/>
      <c r="AJ194" s="624"/>
      <c r="AK194" s="624"/>
      <c r="AL194" s="624"/>
      <c r="AM194" s="624"/>
      <c r="AN194" s="625"/>
    </row>
    <row r="195" spans="3:42" ht="39" customHeight="1">
      <c r="C195" s="647"/>
      <c r="D195" s="648"/>
      <c r="E195" s="320"/>
      <c r="F195" s="364" t="s">
        <v>400</v>
      </c>
      <c r="G195" s="764" t="s">
        <v>496</v>
      </c>
      <c r="H195" s="764"/>
      <c r="I195" s="764"/>
      <c r="J195" s="764"/>
      <c r="K195" s="764"/>
      <c r="L195" s="764"/>
      <c r="M195" s="764"/>
      <c r="N195" s="764"/>
      <c r="O195" s="764"/>
      <c r="P195" s="764"/>
      <c r="Q195" s="764"/>
      <c r="R195" s="764"/>
      <c r="S195" s="764"/>
      <c r="T195" s="764"/>
      <c r="U195" s="764"/>
      <c r="V195" s="764"/>
      <c r="W195" s="764"/>
      <c r="X195" s="764"/>
      <c r="Y195" s="764"/>
      <c r="Z195" s="764"/>
      <c r="AA195" s="764"/>
      <c r="AB195" s="764"/>
      <c r="AC195" s="764"/>
      <c r="AD195" s="764"/>
      <c r="AE195" s="764"/>
      <c r="AF195" s="764"/>
      <c r="AG195" s="764"/>
      <c r="AH195" s="765"/>
      <c r="AI195" s="697"/>
      <c r="AJ195" s="624"/>
      <c r="AK195" s="624"/>
      <c r="AL195" s="624"/>
      <c r="AM195" s="624"/>
      <c r="AN195" s="625"/>
    </row>
    <row r="196" spans="3:42" ht="39" customHeight="1">
      <c r="C196" s="531">
        <v>2</v>
      </c>
      <c r="D196" s="531"/>
      <c r="E196" s="499" t="s">
        <v>499</v>
      </c>
      <c r="F196" s="499"/>
      <c r="G196" s="499"/>
      <c r="H196" s="499"/>
      <c r="I196" s="499"/>
      <c r="J196" s="499"/>
      <c r="K196" s="499"/>
      <c r="L196" s="499"/>
      <c r="M196" s="499"/>
      <c r="N196" s="499"/>
      <c r="O196" s="499"/>
      <c r="P196" s="499"/>
      <c r="Q196" s="499"/>
      <c r="R196" s="499"/>
      <c r="S196" s="499"/>
      <c r="T196" s="499"/>
      <c r="U196" s="499"/>
      <c r="V196" s="499"/>
      <c r="W196" s="499"/>
      <c r="X196" s="499"/>
      <c r="Y196" s="499"/>
      <c r="Z196" s="499"/>
      <c r="AA196" s="499"/>
      <c r="AB196" s="499"/>
      <c r="AC196" s="499"/>
      <c r="AD196" s="499"/>
      <c r="AE196" s="499"/>
      <c r="AF196" s="499"/>
      <c r="AG196" s="499"/>
      <c r="AH196" s="499"/>
      <c r="AI196" s="499"/>
      <c r="AJ196" s="499"/>
      <c r="AK196" s="499"/>
      <c r="AL196" s="499"/>
      <c r="AM196" s="499"/>
      <c r="AN196" s="499"/>
    </row>
    <row r="197" spans="3:42" ht="39" customHeight="1">
      <c r="C197" s="531">
        <v>3</v>
      </c>
      <c r="D197" s="531"/>
      <c r="E197" s="499" t="s">
        <v>811</v>
      </c>
      <c r="F197" s="499"/>
      <c r="G197" s="499"/>
      <c r="H197" s="499"/>
      <c r="I197" s="499"/>
      <c r="J197" s="499"/>
      <c r="K197" s="499"/>
      <c r="L197" s="499"/>
      <c r="M197" s="499"/>
      <c r="N197" s="499"/>
      <c r="O197" s="499"/>
      <c r="P197" s="499"/>
      <c r="Q197" s="499"/>
      <c r="R197" s="499"/>
      <c r="S197" s="499"/>
      <c r="T197" s="499"/>
      <c r="U197" s="499"/>
      <c r="V197" s="499"/>
      <c r="W197" s="499"/>
      <c r="X197" s="499"/>
      <c r="Y197" s="499"/>
      <c r="Z197" s="499"/>
      <c r="AA197" s="499"/>
      <c r="AB197" s="499"/>
      <c r="AC197" s="499"/>
      <c r="AD197" s="499"/>
      <c r="AE197" s="499"/>
      <c r="AF197" s="499"/>
      <c r="AG197" s="499"/>
      <c r="AH197" s="499"/>
      <c r="AI197" s="499"/>
      <c r="AJ197" s="499"/>
      <c r="AK197" s="499"/>
      <c r="AL197" s="499"/>
      <c r="AM197" s="499"/>
      <c r="AN197" s="499"/>
    </row>
    <row r="198" spans="3:42" ht="39" customHeight="1">
      <c r="C198" s="531">
        <v>4</v>
      </c>
      <c r="D198" s="531"/>
      <c r="E198" s="718" t="s">
        <v>812</v>
      </c>
      <c r="F198" s="718"/>
      <c r="G198" s="718"/>
      <c r="H198" s="718"/>
      <c r="I198" s="718"/>
      <c r="J198" s="718"/>
      <c r="K198" s="718"/>
      <c r="L198" s="718"/>
      <c r="M198" s="718"/>
      <c r="N198" s="718"/>
      <c r="O198" s="718"/>
      <c r="P198" s="718"/>
      <c r="Q198" s="718"/>
      <c r="R198" s="718"/>
      <c r="S198" s="718"/>
      <c r="T198" s="718"/>
      <c r="U198" s="718"/>
      <c r="V198" s="718"/>
      <c r="W198" s="718"/>
      <c r="X198" s="718"/>
      <c r="Y198" s="718"/>
      <c r="Z198" s="718"/>
      <c r="AA198" s="718"/>
      <c r="AB198" s="718"/>
      <c r="AC198" s="718"/>
      <c r="AD198" s="718"/>
      <c r="AE198" s="718"/>
      <c r="AF198" s="718"/>
      <c r="AG198" s="718"/>
      <c r="AH198" s="718"/>
      <c r="AI198" s="718"/>
      <c r="AJ198" s="718"/>
      <c r="AK198" s="718"/>
      <c r="AL198" s="718"/>
      <c r="AM198" s="718"/>
      <c r="AN198" s="718"/>
    </row>
    <row r="199" spans="3:42" ht="39" customHeight="1">
      <c r="C199" s="531">
        <v>5</v>
      </c>
      <c r="D199" s="531"/>
      <c r="E199" s="718" t="s">
        <v>813</v>
      </c>
      <c r="F199" s="718"/>
      <c r="G199" s="718"/>
      <c r="H199" s="718"/>
      <c r="I199" s="718"/>
      <c r="J199" s="718"/>
      <c r="K199" s="718"/>
      <c r="L199" s="718"/>
      <c r="M199" s="718"/>
      <c r="N199" s="718"/>
      <c r="O199" s="718"/>
      <c r="P199" s="718"/>
      <c r="Q199" s="718"/>
      <c r="R199" s="718"/>
      <c r="S199" s="718"/>
      <c r="T199" s="718"/>
      <c r="U199" s="718"/>
      <c r="V199" s="718"/>
      <c r="W199" s="718"/>
      <c r="X199" s="718"/>
      <c r="Y199" s="718"/>
      <c r="Z199" s="718"/>
      <c r="AA199" s="718"/>
      <c r="AB199" s="718"/>
      <c r="AC199" s="718"/>
      <c r="AD199" s="718"/>
      <c r="AE199" s="718"/>
      <c r="AF199" s="718"/>
      <c r="AG199" s="718"/>
      <c r="AH199" s="718"/>
      <c r="AI199" s="718"/>
      <c r="AJ199" s="718"/>
      <c r="AK199" s="718"/>
      <c r="AL199" s="718"/>
      <c r="AM199" s="718"/>
      <c r="AN199" s="718"/>
    </row>
    <row r="200" spans="3:42" ht="39" customHeight="1">
      <c r="C200" s="733">
        <v>6</v>
      </c>
      <c r="D200" s="733"/>
      <c r="E200" s="718" t="s">
        <v>814</v>
      </c>
      <c r="F200" s="718"/>
      <c r="G200" s="718"/>
      <c r="H200" s="718"/>
      <c r="I200" s="718"/>
      <c r="J200" s="718"/>
      <c r="K200" s="718"/>
      <c r="L200" s="718"/>
      <c r="M200" s="718"/>
      <c r="N200" s="718"/>
      <c r="O200" s="718"/>
      <c r="P200" s="718"/>
      <c r="Q200" s="718"/>
      <c r="R200" s="718"/>
      <c r="S200" s="718"/>
      <c r="T200" s="718"/>
      <c r="U200" s="718"/>
      <c r="V200" s="718"/>
      <c r="W200" s="718"/>
      <c r="X200" s="718"/>
      <c r="Y200" s="718"/>
      <c r="Z200" s="718"/>
      <c r="AA200" s="718"/>
      <c r="AB200" s="718"/>
      <c r="AC200" s="718"/>
      <c r="AD200" s="718"/>
      <c r="AE200" s="718"/>
      <c r="AF200" s="718"/>
      <c r="AG200" s="718"/>
      <c r="AH200" s="718"/>
      <c r="AI200" s="718"/>
      <c r="AJ200" s="718"/>
      <c r="AK200" s="718"/>
      <c r="AL200" s="718"/>
      <c r="AM200" s="718"/>
      <c r="AN200" s="718"/>
    </row>
    <row r="201" spans="3:42" ht="15" customHeight="1">
      <c r="C201" s="356"/>
      <c r="D201" s="356"/>
      <c r="E201" s="357"/>
      <c r="F201" s="357"/>
      <c r="G201" s="357"/>
      <c r="H201" s="357"/>
      <c r="I201" s="357"/>
      <c r="J201" s="357"/>
      <c r="K201" s="357"/>
      <c r="L201" s="357"/>
      <c r="M201" s="357"/>
      <c r="N201" s="357"/>
      <c r="O201" s="357"/>
      <c r="P201" s="357"/>
      <c r="Q201" s="357"/>
      <c r="R201" s="357"/>
      <c r="S201" s="357"/>
      <c r="T201" s="357"/>
      <c r="U201" s="357"/>
      <c r="V201" s="357"/>
      <c r="W201" s="357"/>
      <c r="X201" s="357"/>
      <c r="Y201" s="357"/>
      <c r="Z201" s="357"/>
      <c r="AA201" s="357"/>
      <c r="AB201" s="357"/>
      <c r="AC201" s="357"/>
      <c r="AD201" s="357"/>
      <c r="AE201" s="357"/>
      <c r="AF201" s="357"/>
      <c r="AG201" s="357"/>
      <c r="AH201" s="357"/>
      <c r="AI201" s="357"/>
      <c r="AJ201" s="357"/>
      <c r="AK201" s="357"/>
      <c r="AL201" s="357"/>
      <c r="AM201" s="357"/>
      <c r="AN201" s="357"/>
    </row>
    <row r="202" spans="3:42" ht="25.5" customHeight="1">
      <c r="C202" s="357" t="s">
        <v>430</v>
      </c>
      <c r="D202" s="356"/>
      <c r="E202" s="357"/>
      <c r="F202" s="357"/>
      <c r="G202" s="357"/>
      <c r="H202" s="357"/>
      <c r="I202" s="357"/>
      <c r="J202" s="357"/>
      <c r="K202" s="357"/>
      <c r="L202" s="357"/>
      <c r="M202" s="357"/>
      <c r="N202" s="357"/>
      <c r="O202" s="357"/>
      <c r="P202" s="357"/>
      <c r="Q202" s="357"/>
      <c r="R202" s="357"/>
      <c r="S202" s="357"/>
      <c r="T202" s="357"/>
      <c r="U202" s="357"/>
      <c r="V202" s="357"/>
      <c r="W202" s="357"/>
      <c r="X202" s="357"/>
      <c r="Y202" s="357"/>
      <c r="Z202" s="357"/>
      <c r="AA202" s="357"/>
      <c r="AB202" s="358"/>
      <c r="AC202" s="357"/>
      <c r="AD202" s="357"/>
      <c r="AE202" s="357"/>
      <c r="AF202" s="357"/>
      <c r="AG202" s="357"/>
      <c r="AH202" s="357"/>
      <c r="AI202" s="357"/>
      <c r="AJ202" s="357"/>
      <c r="AK202" s="357"/>
      <c r="AL202" s="357"/>
      <c r="AM202" s="357"/>
      <c r="AN202" s="357"/>
    </row>
    <row r="203" spans="3:42" ht="39" customHeight="1">
      <c r="C203" s="523">
        <v>1</v>
      </c>
      <c r="D203" s="525"/>
      <c r="E203" s="542" t="s">
        <v>807</v>
      </c>
      <c r="F203" s="543"/>
      <c r="G203" s="543"/>
      <c r="H203" s="543"/>
      <c r="I203" s="543"/>
      <c r="J203" s="543"/>
      <c r="K203" s="543"/>
      <c r="L203" s="543"/>
      <c r="M203" s="543"/>
      <c r="N203" s="543"/>
      <c r="O203" s="543"/>
      <c r="P203" s="543"/>
      <c r="Q203" s="543"/>
      <c r="R203" s="543"/>
      <c r="S203" s="543"/>
      <c r="T203" s="543"/>
      <c r="U203" s="543"/>
      <c r="V203" s="543"/>
      <c r="W203" s="543"/>
      <c r="X203" s="543"/>
      <c r="Y203" s="543"/>
      <c r="Z203" s="543"/>
      <c r="AA203" s="543"/>
      <c r="AB203" s="543"/>
      <c r="AC203" s="543"/>
      <c r="AD203" s="543"/>
      <c r="AE203" s="543"/>
      <c r="AF203" s="543"/>
      <c r="AG203" s="543"/>
      <c r="AH203" s="544"/>
      <c r="AI203" s="542"/>
      <c r="AJ203" s="543"/>
      <c r="AK203" s="543"/>
      <c r="AL203" s="543"/>
      <c r="AM203" s="543"/>
      <c r="AN203" s="544"/>
    </row>
    <row r="204" spans="3:42" ht="39" customHeight="1">
      <c r="C204" s="523">
        <v>2</v>
      </c>
      <c r="D204" s="525"/>
      <c r="E204" s="542" t="s">
        <v>806</v>
      </c>
      <c r="F204" s="543"/>
      <c r="G204" s="543"/>
      <c r="H204" s="543"/>
      <c r="I204" s="543"/>
      <c r="J204" s="543"/>
      <c r="K204" s="543"/>
      <c r="L204" s="543"/>
      <c r="M204" s="543"/>
      <c r="N204" s="543"/>
      <c r="O204" s="543"/>
      <c r="P204" s="543"/>
      <c r="Q204" s="543"/>
      <c r="R204" s="543"/>
      <c r="S204" s="543"/>
      <c r="T204" s="543"/>
      <c r="U204" s="543"/>
      <c r="V204" s="543"/>
      <c r="W204" s="543"/>
      <c r="X204" s="543"/>
      <c r="Y204" s="543"/>
      <c r="Z204" s="543"/>
      <c r="AA204" s="543"/>
      <c r="AB204" s="543"/>
      <c r="AC204" s="543"/>
      <c r="AD204" s="543"/>
      <c r="AE204" s="543"/>
      <c r="AF204" s="543"/>
      <c r="AG204" s="543"/>
      <c r="AH204" s="544"/>
      <c r="AI204" s="542"/>
      <c r="AJ204" s="543"/>
      <c r="AK204" s="543"/>
      <c r="AL204" s="543"/>
      <c r="AM204" s="543"/>
      <c r="AN204" s="544"/>
    </row>
    <row r="205" spans="3:42" ht="15" customHeight="1">
      <c r="C205" s="356"/>
      <c r="D205" s="356"/>
      <c r="E205" s="357"/>
      <c r="F205" s="357"/>
      <c r="G205" s="357"/>
      <c r="H205" s="357"/>
      <c r="I205" s="357"/>
      <c r="J205" s="357"/>
      <c r="K205" s="357"/>
      <c r="L205" s="357"/>
      <c r="M205" s="357"/>
      <c r="N205" s="357"/>
      <c r="O205" s="357"/>
      <c r="P205" s="357"/>
      <c r="Q205" s="357"/>
      <c r="R205" s="357"/>
      <c r="S205" s="357"/>
      <c r="T205" s="357"/>
      <c r="U205" s="357"/>
      <c r="V205" s="357"/>
      <c r="W205" s="357"/>
      <c r="X205" s="357"/>
      <c r="Y205" s="357"/>
      <c r="Z205" s="357"/>
      <c r="AA205" s="357"/>
      <c r="AB205" s="357"/>
      <c r="AC205" s="357"/>
      <c r="AD205" s="357"/>
      <c r="AE205" s="357"/>
      <c r="AF205" s="357"/>
      <c r="AG205" s="357"/>
      <c r="AH205" s="357"/>
      <c r="AI205" s="357"/>
      <c r="AJ205" s="357"/>
      <c r="AK205" s="357"/>
      <c r="AL205" s="357"/>
      <c r="AM205" s="357"/>
      <c r="AN205" s="357"/>
    </row>
    <row r="206" spans="3:42" ht="25.95" customHeight="1">
      <c r="C206" s="357" t="s">
        <v>431</v>
      </c>
      <c r="D206" s="356"/>
      <c r="E206" s="357"/>
      <c r="F206" s="357"/>
      <c r="G206" s="357"/>
      <c r="H206" s="357"/>
      <c r="I206" s="357"/>
      <c r="J206" s="357"/>
      <c r="K206" s="357"/>
      <c r="L206" s="357"/>
      <c r="M206" s="357"/>
      <c r="N206" s="357"/>
      <c r="O206" s="357"/>
      <c r="P206" s="357"/>
      <c r="Q206" s="357"/>
      <c r="R206" s="357"/>
      <c r="S206" s="357"/>
      <c r="T206" s="357"/>
      <c r="U206" s="357"/>
      <c r="V206" s="357"/>
      <c r="W206" s="357"/>
      <c r="X206" s="357"/>
      <c r="Y206" s="357"/>
      <c r="Z206" s="357"/>
      <c r="AA206" s="357"/>
      <c r="AB206" s="358"/>
      <c r="AC206" s="357"/>
      <c r="AD206" s="357"/>
      <c r="AE206" s="357"/>
      <c r="AF206" s="357"/>
      <c r="AG206" s="357"/>
      <c r="AH206" s="357"/>
      <c r="AI206" s="357"/>
      <c r="AJ206" s="357"/>
      <c r="AK206" s="357"/>
      <c r="AL206" s="357"/>
      <c r="AM206" s="357"/>
      <c r="AN206" s="357"/>
    </row>
    <row r="207" spans="3:42" ht="39" customHeight="1">
      <c r="C207" s="531">
        <v>1</v>
      </c>
      <c r="D207" s="531"/>
      <c r="E207" s="499" t="s">
        <v>805</v>
      </c>
      <c r="F207" s="499"/>
      <c r="G207" s="499"/>
      <c r="H207" s="499"/>
      <c r="I207" s="499"/>
      <c r="J207" s="499"/>
      <c r="K207" s="499"/>
      <c r="L207" s="499"/>
      <c r="M207" s="499"/>
      <c r="N207" s="499"/>
      <c r="O207" s="499"/>
      <c r="P207" s="499"/>
      <c r="Q207" s="499"/>
      <c r="R207" s="499"/>
      <c r="S207" s="499"/>
      <c r="T207" s="499"/>
      <c r="U207" s="499"/>
      <c r="V207" s="499"/>
      <c r="W207" s="499"/>
      <c r="X207" s="499"/>
      <c r="Y207" s="499"/>
      <c r="Z207" s="499"/>
      <c r="AA207" s="499"/>
      <c r="AB207" s="499"/>
      <c r="AC207" s="499"/>
      <c r="AD207" s="499"/>
      <c r="AE207" s="499"/>
      <c r="AF207" s="499"/>
      <c r="AG207" s="499"/>
      <c r="AH207" s="499"/>
      <c r="AI207" s="499"/>
      <c r="AJ207" s="499"/>
      <c r="AK207" s="499"/>
      <c r="AL207" s="499"/>
      <c r="AM207" s="499"/>
      <c r="AN207" s="499"/>
    </row>
    <row r="208" spans="3:42" ht="15" customHeight="1">
      <c r="C208" s="356"/>
      <c r="D208" s="356"/>
      <c r="E208" s="357"/>
      <c r="F208" s="357"/>
      <c r="G208" s="357"/>
      <c r="H208" s="357"/>
      <c r="I208" s="357"/>
      <c r="J208" s="357"/>
      <c r="K208" s="357"/>
      <c r="L208" s="357"/>
      <c r="M208" s="357"/>
      <c r="N208" s="357"/>
      <c r="O208" s="357"/>
      <c r="P208" s="357"/>
      <c r="Q208" s="357"/>
      <c r="R208" s="357"/>
      <c r="S208" s="357"/>
      <c r="T208" s="357"/>
      <c r="U208" s="357"/>
      <c r="V208" s="357"/>
      <c r="W208" s="357"/>
      <c r="X208" s="357"/>
      <c r="Y208" s="357"/>
      <c r="Z208" s="357"/>
      <c r="AA208" s="357"/>
      <c r="AB208" s="357"/>
      <c r="AC208" s="357"/>
      <c r="AD208" s="357"/>
      <c r="AE208" s="357"/>
      <c r="AF208" s="357"/>
      <c r="AG208" s="357"/>
      <c r="AH208" s="357"/>
      <c r="AI208" s="357"/>
      <c r="AJ208" s="357"/>
      <c r="AK208" s="357"/>
      <c r="AL208" s="357"/>
      <c r="AM208" s="357"/>
      <c r="AN208" s="357"/>
    </row>
    <row r="209" spans="2:40" ht="39" customHeight="1">
      <c r="C209" s="357" t="s">
        <v>432</v>
      </c>
      <c r="D209" s="356"/>
      <c r="E209" s="357"/>
      <c r="F209" s="357"/>
      <c r="G209" s="357"/>
      <c r="H209" s="357"/>
      <c r="I209" s="357"/>
      <c r="J209" s="357"/>
      <c r="K209" s="357"/>
      <c r="L209" s="357"/>
      <c r="M209" s="357"/>
      <c r="N209" s="357"/>
      <c r="O209" s="357"/>
      <c r="P209" s="357"/>
      <c r="Q209" s="357"/>
      <c r="R209" s="357"/>
      <c r="S209" s="357"/>
      <c r="T209" s="357"/>
      <c r="U209" s="357"/>
      <c r="V209" s="357"/>
      <c r="W209" s="357"/>
      <c r="X209" s="357"/>
      <c r="Y209" s="357"/>
      <c r="Z209" s="357"/>
      <c r="AA209" s="357"/>
      <c r="AB209" s="358"/>
      <c r="AC209" s="357"/>
      <c r="AD209" s="357"/>
      <c r="AE209" s="357"/>
      <c r="AF209" s="357"/>
      <c r="AG209" s="357"/>
      <c r="AH209" s="357"/>
      <c r="AI209" s="357"/>
      <c r="AJ209" s="357"/>
      <c r="AK209" s="357"/>
      <c r="AL209" s="357"/>
      <c r="AM209" s="357"/>
      <c r="AN209" s="357"/>
    </row>
    <row r="210" spans="2:40" ht="39" customHeight="1">
      <c r="C210" s="531">
        <v>1</v>
      </c>
      <c r="D210" s="531"/>
      <c r="E210" s="499" t="s">
        <v>804</v>
      </c>
      <c r="F210" s="499"/>
      <c r="G210" s="499"/>
      <c r="H210" s="499"/>
      <c r="I210" s="499"/>
      <c r="J210" s="499"/>
      <c r="K210" s="499"/>
      <c r="L210" s="499"/>
      <c r="M210" s="499"/>
      <c r="N210" s="499"/>
      <c r="O210" s="499"/>
      <c r="P210" s="499"/>
      <c r="Q210" s="499"/>
      <c r="R210" s="499"/>
      <c r="S210" s="499"/>
      <c r="T210" s="499"/>
      <c r="U210" s="499"/>
      <c r="V210" s="499"/>
      <c r="W210" s="499"/>
      <c r="X210" s="499"/>
      <c r="Y210" s="499"/>
      <c r="Z210" s="499"/>
      <c r="AA210" s="499"/>
      <c r="AB210" s="499"/>
      <c r="AC210" s="499"/>
      <c r="AD210" s="499"/>
      <c r="AE210" s="499"/>
      <c r="AF210" s="499"/>
      <c r="AG210" s="499"/>
      <c r="AH210" s="499"/>
      <c r="AI210" s="499"/>
      <c r="AJ210" s="499"/>
      <c r="AK210" s="499"/>
      <c r="AL210" s="499"/>
      <c r="AM210" s="499"/>
      <c r="AN210" s="499"/>
    </row>
    <row r="211" spans="2:40" ht="39" customHeight="1">
      <c r="C211" s="531">
        <v>2</v>
      </c>
      <c r="D211" s="531"/>
      <c r="E211" s="499" t="s">
        <v>803</v>
      </c>
      <c r="F211" s="499"/>
      <c r="G211" s="499"/>
      <c r="H211" s="499"/>
      <c r="I211" s="499"/>
      <c r="J211" s="499"/>
      <c r="K211" s="499"/>
      <c r="L211" s="499"/>
      <c r="M211" s="499"/>
      <c r="N211" s="499"/>
      <c r="O211" s="499"/>
      <c r="P211" s="499"/>
      <c r="Q211" s="499"/>
      <c r="R211" s="499"/>
      <c r="S211" s="499"/>
      <c r="T211" s="499"/>
      <c r="U211" s="499"/>
      <c r="V211" s="499"/>
      <c r="W211" s="499"/>
      <c r="X211" s="499"/>
      <c r="Y211" s="499"/>
      <c r="Z211" s="499"/>
      <c r="AA211" s="499"/>
      <c r="AB211" s="499"/>
      <c r="AC211" s="499"/>
      <c r="AD211" s="499"/>
      <c r="AE211" s="499"/>
      <c r="AF211" s="499"/>
      <c r="AG211" s="499"/>
      <c r="AH211" s="499"/>
      <c r="AI211" s="499"/>
      <c r="AJ211" s="499"/>
      <c r="AK211" s="499"/>
      <c r="AL211" s="499"/>
      <c r="AM211" s="499"/>
      <c r="AN211" s="499"/>
    </row>
    <row r="212" spans="2:40" ht="39" customHeight="1">
      <c r="C212" s="531">
        <v>3</v>
      </c>
      <c r="D212" s="531"/>
      <c r="E212" s="499" t="s">
        <v>802</v>
      </c>
      <c r="F212" s="499"/>
      <c r="G212" s="499"/>
      <c r="H212" s="499"/>
      <c r="I212" s="499"/>
      <c r="J212" s="499"/>
      <c r="K212" s="499"/>
      <c r="L212" s="499"/>
      <c r="M212" s="499"/>
      <c r="N212" s="499"/>
      <c r="O212" s="499"/>
      <c r="P212" s="499"/>
      <c r="Q212" s="499"/>
      <c r="R212" s="499"/>
      <c r="S212" s="499"/>
      <c r="T212" s="499"/>
      <c r="U212" s="499"/>
      <c r="V212" s="499"/>
      <c r="W212" s="499"/>
      <c r="X212" s="499"/>
      <c r="Y212" s="499"/>
      <c r="Z212" s="499"/>
      <c r="AA212" s="499"/>
      <c r="AB212" s="499"/>
      <c r="AC212" s="499"/>
      <c r="AD212" s="499"/>
      <c r="AE212" s="499"/>
      <c r="AF212" s="499"/>
      <c r="AG212" s="499"/>
      <c r="AH212" s="499"/>
      <c r="AI212" s="499"/>
      <c r="AJ212" s="499"/>
      <c r="AK212" s="499"/>
      <c r="AL212" s="499"/>
      <c r="AM212" s="499"/>
      <c r="AN212" s="499"/>
    </row>
    <row r="213" spans="2:40" ht="15" customHeight="1">
      <c r="C213" s="356"/>
      <c r="D213" s="356"/>
      <c r="E213" s="357"/>
      <c r="F213" s="357"/>
      <c r="G213" s="357"/>
      <c r="H213" s="357"/>
      <c r="I213" s="357"/>
      <c r="J213" s="357"/>
      <c r="K213" s="357"/>
      <c r="L213" s="357"/>
      <c r="M213" s="357"/>
      <c r="N213" s="357"/>
      <c r="O213" s="357"/>
      <c r="P213" s="357"/>
      <c r="Q213" s="357"/>
      <c r="R213" s="357"/>
      <c r="S213" s="357"/>
      <c r="T213" s="357"/>
      <c r="U213" s="357"/>
      <c r="V213" s="357"/>
      <c r="W213" s="357"/>
      <c r="X213" s="357"/>
      <c r="Y213" s="357"/>
      <c r="Z213" s="357"/>
      <c r="AA213" s="357"/>
      <c r="AB213" s="357"/>
      <c r="AC213" s="357"/>
      <c r="AD213" s="357"/>
      <c r="AE213" s="357"/>
      <c r="AF213" s="357"/>
      <c r="AG213" s="357"/>
      <c r="AH213" s="357"/>
      <c r="AI213" s="357"/>
      <c r="AJ213" s="357"/>
      <c r="AK213" s="357"/>
      <c r="AL213" s="357"/>
      <c r="AM213" s="357"/>
      <c r="AN213" s="357"/>
    </row>
    <row r="214" spans="2:40" ht="15" customHeight="1">
      <c r="C214" s="356"/>
      <c r="D214" s="356"/>
      <c r="E214" s="357"/>
      <c r="F214" s="357"/>
      <c r="G214" s="357"/>
      <c r="H214" s="357"/>
      <c r="I214" s="357"/>
      <c r="J214" s="357"/>
      <c r="K214" s="357"/>
      <c r="L214" s="357"/>
      <c r="M214" s="357"/>
      <c r="N214" s="357"/>
      <c r="O214" s="357"/>
      <c r="P214" s="357"/>
      <c r="Q214" s="357"/>
      <c r="R214" s="357"/>
      <c r="S214" s="357"/>
      <c r="T214" s="357"/>
      <c r="U214" s="357"/>
      <c r="V214" s="357"/>
      <c r="W214" s="357"/>
      <c r="X214" s="357"/>
      <c r="Y214" s="357"/>
      <c r="Z214" s="357"/>
      <c r="AA214" s="357"/>
      <c r="AB214" s="357"/>
      <c r="AC214" s="357"/>
      <c r="AD214" s="357"/>
      <c r="AE214" s="357"/>
      <c r="AF214" s="357"/>
      <c r="AG214" s="357"/>
      <c r="AH214" s="357"/>
      <c r="AI214" s="357"/>
      <c r="AJ214" s="357"/>
      <c r="AK214" s="357"/>
      <c r="AL214" s="357"/>
      <c r="AM214" s="357"/>
      <c r="AN214" s="357"/>
    </row>
    <row r="215" spans="2:40" ht="39" customHeight="1">
      <c r="C215" s="357" t="s">
        <v>433</v>
      </c>
      <c r="D215" s="356"/>
      <c r="E215" s="357"/>
      <c r="F215" s="357"/>
      <c r="G215" s="357"/>
      <c r="H215" s="357"/>
      <c r="I215" s="357"/>
      <c r="J215" s="357"/>
      <c r="K215" s="357"/>
      <c r="L215" s="357"/>
      <c r="M215" s="357"/>
      <c r="N215" s="357"/>
      <c r="O215" s="357"/>
      <c r="P215" s="357"/>
      <c r="Q215" s="357"/>
      <c r="R215" s="357"/>
      <c r="S215" s="357"/>
      <c r="T215" s="357"/>
      <c r="U215" s="357"/>
      <c r="V215" s="357"/>
      <c r="W215" s="357"/>
      <c r="X215" s="357"/>
      <c r="Y215" s="357"/>
      <c r="Z215" s="357"/>
      <c r="AA215" s="357"/>
      <c r="AB215" s="358"/>
      <c r="AC215" s="357"/>
      <c r="AD215" s="357"/>
      <c r="AE215" s="357"/>
      <c r="AF215" s="357"/>
      <c r="AG215" s="357"/>
      <c r="AH215" s="357"/>
      <c r="AI215" s="357"/>
      <c r="AJ215" s="357"/>
      <c r="AK215" s="357"/>
      <c r="AL215" s="357"/>
      <c r="AM215" s="357"/>
      <c r="AN215" s="357"/>
    </row>
    <row r="216" spans="2:40" ht="39" customHeight="1">
      <c r="C216" s="531">
        <v>1</v>
      </c>
      <c r="D216" s="531"/>
      <c r="E216" s="499" t="s">
        <v>288</v>
      </c>
      <c r="F216" s="499"/>
      <c r="G216" s="499"/>
      <c r="H216" s="499"/>
      <c r="I216" s="499"/>
      <c r="J216" s="499"/>
      <c r="K216" s="499"/>
      <c r="L216" s="499"/>
      <c r="M216" s="499"/>
      <c r="N216" s="499"/>
      <c r="O216" s="499"/>
      <c r="P216" s="499"/>
      <c r="Q216" s="499"/>
      <c r="R216" s="499"/>
      <c r="S216" s="499"/>
      <c r="T216" s="499"/>
      <c r="U216" s="499"/>
      <c r="V216" s="499"/>
      <c r="W216" s="499"/>
      <c r="X216" s="499"/>
      <c r="Y216" s="499"/>
      <c r="Z216" s="499"/>
      <c r="AA216" s="499"/>
      <c r="AB216" s="499"/>
      <c r="AC216" s="499"/>
      <c r="AD216" s="499"/>
      <c r="AE216" s="499"/>
      <c r="AF216" s="499"/>
      <c r="AG216" s="499"/>
      <c r="AH216" s="499"/>
      <c r="AI216" s="499"/>
      <c r="AJ216" s="499"/>
      <c r="AK216" s="499"/>
      <c r="AL216" s="499"/>
      <c r="AM216" s="499"/>
      <c r="AN216" s="499"/>
    </row>
    <row r="217" spans="2:40" ht="39" customHeight="1">
      <c r="C217" s="531">
        <v>2</v>
      </c>
      <c r="D217" s="531"/>
      <c r="E217" s="607" t="s">
        <v>756</v>
      </c>
      <c r="F217" s="620"/>
      <c r="G217" s="620"/>
      <c r="H217" s="620"/>
      <c r="I217" s="620"/>
      <c r="J217" s="620"/>
      <c r="K217" s="620"/>
      <c r="L217" s="620"/>
      <c r="M217" s="620"/>
      <c r="N217" s="620"/>
      <c r="O217" s="620"/>
      <c r="P217" s="620"/>
      <c r="Q217" s="620"/>
      <c r="R217" s="620"/>
      <c r="S217" s="620"/>
      <c r="T217" s="620"/>
      <c r="U217" s="620"/>
      <c r="V217" s="620"/>
      <c r="W217" s="620"/>
      <c r="X217" s="620"/>
      <c r="Y217" s="620"/>
      <c r="Z217" s="620"/>
      <c r="AA217" s="620"/>
      <c r="AB217" s="620"/>
      <c r="AC217" s="620"/>
      <c r="AD217" s="620"/>
      <c r="AE217" s="620"/>
      <c r="AF217" s="620"/>
      <c r="AG217" s="620"/>
      <c r="AH217" s="621"/>
      <c r="AI217" s="499"/>
      <c r="AJ217" s="499"/>
      <c r="AK217" s="499"/>
      <c r="AL217" s="499"/>
      <c r="AM217" s="499"/>
      <c r="AN217" s="499"/>
    </row>
    <row r="218" spans="2:40" ht="39" customHeight="1">
      <c r="C218" s="531">
        <v>3</v>
      </c>
      <c r="D218" s="531"/>
      <c r="E218" s="607" t="s">
        <v>434</v>
      </c>
      <c r="F218" s="620"/>
      <c r="G218" s="620"/>
      <c r="H218" s="620"/>
      <c r="I218" s="620"/>
      <c r="J218" s="620"/>
      <c r="K218" s="620"/>
      <c r="L218" s="620"/>
      <c r="M218" s="620"/>
      <c r="N218" s="620"/>
      <c r="O218" s="620"/>
      <c r="P218" s="620"/>
      <c r="Q218" s="620"/>
      <c r="R218" s="620"/>
      <c r="S218" s="620"/>
      <c r="T218" s="620"/>
      <c r="U218" s="620"/>
      <c r="V218" s="620"/>
      <c r="W218" s="620"/>
      <c r="X218" s="620"/>
      <c r="Y218" s="620"/>
      <c r="Z218" s="620"/>
      <c r="AA218" s="620"/>
      <c r="AB218" s="620"/>
      <c r="AC218" s="620"/>
      <c r="AD218" s="620"/>
      <c r="AE218" s="620"/>
      <c r="AF218" s="620"/>
      <c r="AG218" s="620"/>
      <c r="AH218" s="621"/>
      <c r="AI218" s="499"/>
      <c r="AJ218" s="499"/>
      <c r="AK218" s="499"/>
      <c r="AL218" s="499"/>
      <c r="AM218" s="499"/>
      <c r="AN218" s="499"/>
    </row>
    <row r="219" spans="2:40" ht="39" customHeight="1">
      <c r="C219" s="531">
        <v>4</v>
      </c>
      <c r="D219" s="531"/>
      <c r="E219" s="778" t="s">
        <v>435</v>
      </c>
      <c r="F219" s="779"/>
      <c r="G219" s="779"/>
      <c r="H219" s="779"/>
      <c r="I219" s="779"/>
      <c r="J219" s="779"/>
      <c r="K219" s="779"/>
      <c r="L219" s="779"/>
      <c r="M219" s="779"/>
      <c r="N219" s="779"/>
      <c r="O219" s="779"/>
      <c r="P219" s="779"/>
      <c r="Q219" s="779"/>
      <c r="R219" s="779"/>
      <c r="S219" s="779"/>
      <c r="T219" s="779"/>
      <c r="U219" s="779"/>
      <c r="V219" s="779"/>
      <c r="W219" s="779"/>
      <c r="X219" s="779"/>
      <c r="Y219" s="779"/>
      <c r="Z219" s="779"/>
      <c r="AA219" s="779"/>
      <c r="AB219" s="779"/>
      <c r="AC219" s="779"/>
      <c r="AD219" s="779"/>
      <c r="AE219" s="779"/>
      <c r="AF219" s="779"/>
      <c r="AG219" s="779"/>
      <c r="AH219" s="780"/>
      <c r="AI219" s="499"/>
      <c r="AJ219" s="499"/>
      <c r="AK219" s="499"/>
      <c r="AL219" s="499"/>
      <c r="AM219" s="499"/>
      <c r="AN219" s="499"/>
    </row>
    <row r="220" spans="2:40" s="371" customFormat="1" ht="15" customHeight="1">
      <c r="B220" s="370"/>
      <c r="C220" s="356"/>
      <c r="D220" s="356"/>
      <c r="E220" s="357"/>
      <c r="F220" s="357"/>
      <c r="G220" s="357"/>
      <c r="H220" s="357"/>
      <c r="I220" s="357"/>
      <c r="J220" s="357"/>
      <c r="K220" s="357"/>
      <c r="L220" s="357"/>
      <c r="M220" s="357"/>
      <c r="N220" s="357"/>
      <c r="O220" s="357"/>
      <c r="P220" s="357"/>
      <c r="Q220" s="357"/>
      <c r="R220" s="357"/>
      <c r="S220" s="357"/>
      <c r="T220" s="357"/>
      <c r="U220" s="357"/>
      <c r="V220" s="357"/>
      <c r="W220" s="357"/>
      <c r="X220" s="357"/>
      <c r="Y220" s="357"/>
      <c r="Z220" s="357"/>
      <c r="AA220" s="357"/>
      <c r="AB220" s="357"/>
      <c r="AC220" s="357"/>
      <c r="AD220" s="357"/>
      <c r="AE220" s="357"/>
      <c r="AF220" s="357"/>
      <c r="AG220" s="357"/>
      <c r="AH220" s="357"/>
      <c r="AI220" s="357"/>
      <c r="AJ220" s="357"/>
      <c r="AK220" s="357"/>
      <c r="AL220" s="357"/>
      <c r="AM220" s="357"/>
      <c r="AN220" s="357"/>
    </row>
    <row r="221" spans="2:40" s="371" customFormat="1" ht="39" customHeight="1">
      <c r="B221" s="370"/>
      <c r="C221" s="357" t="s">
        <v>766</v>
      </c>
      <c r="D221" s="356"/>
      <c r="E221" s="357"/>
      <c r="F221" s="357"/>
      <c r="G221" s="357"/>
      <c r="H221" s="357"/>
      <c r="I221" s="357"/>
      <c r="J221" s="357"/>
      <c r="K221" s="357"/>
      <c r="L221" s="357"/>
      <c r="M221" s="357"/>
      <c r="N221" s="357"/>
      <c r="O221" s="357"/>
      <c r="P221" s="357"/>
      <c r="Q221" s="357"/>
      <c r="R221" s="357"/>
      <c r="S221" s="357"/>
      <c r="T221" s="357"/>
      <c r="U221" s="357"/>
      <c r="V221" s="357"/>
      <c r="W221" s="357"/>
      <c r="X221" s="357"/>
      <c r="Y221" s="357"/>
      <c r="Z221" s="357"/>
      <c r="AA221" s="357"/>
      <c r="AB221" s="358"/>
      <c r="AC221" s="357"/>
      <c r="AD221" s="357"/>
      <c r="AE221" s="357"/>
      <c r="AF221" s="357"/>
      <c r="AG221" s="357"/>
      <c r="AH221" s="357"/>
      <c r="AI221" s="357"/>
      <c r="AJ221" s="357"/>
      <c r="AK221" s="357"/>
      <c r="AL221" s="357"/>
      <c r="AM221" s="357"/>
      <c r="AN221" s="357"/>
    </row>
    <row r="222" spans="2:40" s="372" customFormat="1" ht="51.6" customHeight="1">
      <c r="B222" s="370"/>
      <c r="C222" s="770">
        <v>1</v>
      </c>
      <c r="D222" s="770"/>
      <c r="E222" s="542" t="s">
        <v>795</v>
      </c>
      <c r="F222" s="741"/>
      <c r="G222" s="741"/>
      <c r="H222" s="741"/>
      <c r="I222" s="741"/>
      <c r="J222" s="741"/>
      <c r="K222" s="741"/>
      <c r="L222" s="741"/>
      <c r="M222" s="741"/>
      <c r="N222" s="741"/>
      <c r="O222" s="741"/>
      <c r="P222" s="741"/>
      <c r="Q222" s="741"/>
      <c r="R222" s="741"/>
      <c r="S222" s="741"/>
      <c r="T222" s="741"/>
      <c r="U222" s="741"/>
      <c r="V222" s="741"/>
      <c r="W222" s="741"/>
      <c r="X222" s="741"/>
      <c r="Y222" s="741"/>
      <c r="Z222" s="741"/>
      <c r="AA222" s="741"/>
      <c r="AB222" s="741"/>
      <c r="AC222" s="741"/>
      <c r="AD222" s="741"/>
      <c r="AE222" s="741"/>
      <c r="AF222" s="741"/>
      <c r="AG222" s="741"/>
      <c r="AH222" s="742"/>
      <c r="AI222" s="718"/>
      <c r="AJ222" s="718"/>
      <c r="AK222" s="718"/>
      <c r="AL222" s="718"/>
      <c r="AM222" s="718"/>
      <c r="AN222" s="718"/>
    </row>
    <row r="223" spans="2:40" s="372" customFormat="1" ht="46.8" customHeight="1">
      <c r="B223" s="370"/>
      <c r="C223" s="770"/>
      <c r="D223" s="770"/>
      <c r="E223" s="361"/>
      <c r="F223" s="404" t="s">
        <v>324</v>
      </c>
      <c r="G223" s="794" t="s">
        <v>796</v>
      </c>
      <c r="H223" s="794"/>
      <c r="I223" s="794"/>
      <c r="J223" s="794"/>
      <c r="K223" s="794"/>
      <c r="L223" s="794"/>
      <c r="M223" s="794"/>
      <c r="N223" s="794"/>
      <c r="O223" s="794"/>
      <c r="P223" s="794"/>
      <c r="Q223" s="794"/>
      <c r="R223" s="794"/>
      <c r="S223" s="794"/>
      <c r="T223" s="794"/>
      <c r="U223" s="794"/>
      <c r="V223" s="794"/>
      <c r="W223" s="794"/>
      <c r="X223" s="794"/>
      <c r="Y223" s="794"/>
      <c r="Z223" s="794"/>
      <c r="AA223" s="794"/>
      <c r="AB223" s="794"/>
      <c r="AC223" s="794"/>
      <c r="AD223" s="794"/>
      <c r="AE223" s="794"/>
      <c r="AF223" s="794"/>
      <c r="AG223" s="794"/>
      <c r="AH223" s="795"/>
      <c r="AI223" s="796"/>
      <c r="AJ223" s="796"/>
      <c r="AK223" s="796"/>
      <c r="AL223" s="796"/>
      <c r="AM223" s="796"/>
      <c r="AN223" s="796"/>
    </row>
    <row r="224" spans="2:40" s="372" customFormat="1" ht="66" customHeight="1">
      <c r="B224" s="370"/>
      <c r="C224" s="770"/>
      <c r="D224" s="770"/>
      <c r="E224" s="373"/>
      <c r="F224" s="374" t="s">
        <v>326</v>
      </c>
      <c r="G224" s="797" t="s">
        <v>809</v>
      </c>
      <c r="H224" s="797"/>
      <c r="I224" s="797"/>
      <c r="J224" s="797"/>
      <c r="K224" s="797"/>
      <c r="L224" s="797"/>
      <c r="M224" s="797"/>
      <c r="N224" s="797"/>
      <c r="O224" s="797"/>
      <c r="P224" s="797"/>
      <c r="Q224" s="797"/>
      <c r="R224" s="797"/>
      <c r="S224" s="797"/>
      <c r="T224" s="797"/>
      <c r="U224" s="797"/>
      <c r="V224" s="797"/>
      <c r="W224" s="797"/>
      <c r="X224" s="797"/>
      <c r="Y224" s="797"/>
      <c r="Z224" s="797"/>
      <c r="AA224" s="797"/>
      <c r="AB224" s="797"/>
      <c r="AC224" s="797"/>
      <c r="AD224" s="797"/>
      <c r="AE224" s="797"/>
      <c r="AF224" s="797"/>
      <c r="AG224" s="797"/>
      <c r="AH224" s="798"/>
      <c r="AI224" s="799"/>
      <c r="AJ224" s="799"/>
      <c r="AK224" s="799"/>
      <c r="AL224" s="799"/>
      <c r="AM224" s="799"/>
      <c r="AN224" s="799"/>
    </row>
    <row r="225" spans="2:40" s="372" customFormat="1" ht="39" customHeight="1">
      <c r="B225" s="370"/>
      <c r="C225" s="733">
        <v>2</v>
      </c>
      <c r="D225" s="733"/>
      <c r="E225" s="718" t="s">
        <v>791</v>
      </c>
      <c r="F225" s="718"/>
      <c r="G225" s="718"/>
      <c r="H225" s="718"/>
      <c r="I225" s="718"/>
      <c r="J225" s="718"/>
      <c r="K225" s="718"/>
      <c r="L225" s="718"/>
      <c r="M225" s="718"/>
      <c r="N225" s="718"/>
      <c r="O225" s="718"/>
      <c r="P225" s="718"/>
      <c r="Q225" s="718"/>
      <c r="R225" s="718"/>
      <c r="S225" s="718"/>
      <c r="T225" s="718"/>
      <c r="U225" s="718"/>
      <c r="V225" s="718"/>
      <c r="W225" s="718"/>
      <c r="X225" s="718"/>
      <c r="Y225" s="718"/>
      <c r="Z225" s="718"/>
      <c r="AA225" s="718"/>
      <c r="AB225" s="718"/>
      <c r="AC225" s="718"/>
      <c r="AD225" s="718"/>
      <c r="AE225" s="718"/>
      <c r="AF225" s="718"/>
      <c r="AG225" s="718"/>
      <c r="AH225" s="718"/>
      <c r="AI225" s="718"/>
      <c r="AJ225" s="718"/>
      <c r="AK225" s="718"/>
      <c r="AL225" s="718"/>
      <c r="AM225" s="718"/>
      <c r="AN225" s="718"/>
    </row>
    <row r="226" spans="2:40" s="372" customFormat="1" ht="39" customHeight="1">
      <c r="B226" s="370"/>
      <c r="C226" s="733">
        <v>3</v>
      </c>
      <c r="D226" s="733"/>
      <c r="E226" s="718" t="s">
        <v>810</v>
      </c>
      <c r="F226" s="718"/>
      <c r="G226" s="718"/>
      <c r="H226" s="718"/>
      <c r="I226" s="718"/>
      <c r="J226" s="718"/>
      <c r="K226" s="718"/>
      <c r="L226" s="718"/>
      <c r="M226" s="718"/>
      <c r="N226" s="718"/>
      <c r="O226" s="718"/>
      <c r="P226" s="718"/>
      <c r="Q226" s="718"/>
      <c r="R226" s="718"/>
      <c r="S226" s="718"/>
      <c r="T226" s="718"/>
      <c r="U226" s="718"/>
      <c r="V226" s="718"/>
      <c r="W226" s="718"/>
      <c r="X226" s="718"/>
      <c r="Y226" s="718"/>
      <c r="Z226" s="718"/>
      <c r="AA226" s="718"/>
      <c r="AB226" s="718"/>
      <c r="AC226" s="718"/>
      <c r="AD226" s="718"/>
      <c r="AE226" s="718"/>
      <c r="AF226" s="718"/>
      <c r="AG226" s="718"/>
      <c r="AH226" s="718"/>
      <c r="AI226" s="718"/>
      <c r="AJ226" s="718"/>
      <c r="AK226" s="718"/>
      <c r="AL226" s="718"/>
      <c r="AM226" s="718"/>
      <c r="AN226" s="718"/>
    </row>
    <row r="227" spans="2:40" s="372" customFormat="1" ht="39" customHeight="1">
      <c r="B227" s="370"/>
      <c r="C227" s="733">
        <v>4</v>
      </c>
      <c r="D227" s="733"/>
      <c r="E227" s="718" t="s">
        <v>797</v>
      </c>
      <c r="F227" s="718"/>
      <c r="G227" s="718"/>
      <c r="H227" s="718"/>
      <c r="I227" s="718"/>
      <c r="J227" s="718"/>
      <c r="K227" s="718"/>
      <c r="L227" s="718"/>
      <c r="M227" s="718"/>
      <c r="N227" s="718"/>
      <c r="O227" s="718"/>
      <c r="P227" s="718"/>
      <c r="Q227" s="718"/>
      <c r="R227" s="718"/>
      <c r="S227" s="718"/>
      <c r="T227" s="718"/>
      <c r="U227" s="718"/>
      <c r="V227" s="718"/>
      <c r="W227" s="718"/>
      <c r="X227" s="718"/>
      <c r="Y227" s="718"/>
      <c r="Z227" s="718"/>
      <c r="AA227" s="718"/>
      <c r="AB227" s="718"/>
      <c r="AC227" s="718"/>
      <c r="AD227" s="718"/>
      <c r="AE227" s="718"/>
      <c r="AF227" s="718"/>
      <c r="AG227" s="718"/>
      <c r="AH227" s="718"/>
      <c r="AI227" s="718"/>
      <c r="AJ227" s="718"/>
      <c r="AK227" s="718"/>
      <c r="AL227" s="718"/>
      <c r="AM227" s="718"/>
      <c r="AN227" s="718"/>
    </row>
    <row r="228" spans="2:40" s="372" customFormat="1" ht="39" customHeight="1">
      <c r="B228" s="370"/>
      <c r="C228" s="733">
        <v>5</v>
      </c>
      <c r="D228" s="733"/>
      <c r="E228" s="718" t="s">
        <v>801</v>
      </c>
      <c r="F228" s="718"/>
      <c r="G228" s="718"/>
      <c r="H228" s="718"/>
      <c r="I228" s="718"/>
      <c r="J228" s="718"/>
      <c r="K228" s="718"/>
      <c r="L228" s="718"/>
      <c r="M228" s="718"/>
      <c r="N228" s="718"/>
      <c r="O228" s="718"/>
      <c r="P228" s="718"/>
      <c r="Q228" s="718"/>
      <c r="R228" s="718"/>
      <c r="S228" s="718"/>
      <c r="T228" s="718"/>
      <c r="U228" s="718"/>
      <c r="V228" s="718"/>
      <c r="W228" s="718"/>
      <c r="X228" s="718"/>
      <c r="Y228" s="718"/>
      <c r="Z228" s="718"/>
      <c r="AA228" s="718"/>
      <c r="AB228" s="718"/>
      <c r="AC228" s="718"/>
      <c r="AD228" s="718"/>
      <c r="AE228" s="718"/>
      <c r="AF228" s="718"/>
      <c r="AG228" s="718"/>
      <c r="AH228" s="718"/>
      <c r="AI228" s="718"/>
      <c r="AJ228" s="718"/>
      <c r="AK228" s="718"/>
      <c r="AL228" s="718"/>
      <c r="AM228" s="718"/>
      <c r="AN228" s="718"/>
    </row>
    <row r="229" spans="2:40" s="372" customFormat="1" ht="39" customHeight="1">
      <c r="B229" s="370"/>
      <c r="C229" s="733">
        <v>6</v>
      </c>
      <c r="D229" s="733"/>
      <c r="E229" s="718" t="s">
        <v>322</v>
      </c>
      <c r="F229" s="718"/>
      <c r="G229" s="718"/>
      <c r="H229" s="718"/>
      <c r="I229" s="718"/>
      <c r="J229" s="718"/>
      <c r="K229" s="718"/>
      <c r="L229" s="718"/>
      <c r="M229" s="718"/>
      <c r="N229" s="718"/>
      <c r="O229" s="718"/>
      <c r="P229" s="718"/>
      <c r="Q229" s="718"/>
      <c r="R229" s="718"/>
      <c r="S229" s="718"/>
      <c r="T229" s="718"/>
      <c r="U229" s="718"/>
      <c r="V229" s="718"/>
      <c r="W229" s="718"/>
      <c r="X229" s="718"/>
      <c r="Y229" s="718"/>
      <c r="Z229" s="718"/>
      <c r="AA229" s="718"/>
      <c r="AB229" s="718"/>
      <c r="AC229" s="718"/>
      <c r="AD229" s="718"/>
      <c r="AE229" s="718"/>
      <c r="AF229" s="718"/>
      <c r="AG229" s="718"/>
      <c r="AH229" s="718"/>
      <c r="AI229" s="718"/>
      <c r="AJ229" s="718"/>
      <c r="AK229" s="718"/>
      <c r="AL229" s="718"/>
      <c r="AM229" s="718"/>
      <c r="AN229" s="718"/>
    </row>
    <row r="230" spans="2:40" s="371" customFormat="1" ht="39" customHeight="1">
      <c r="B230" s="370"/>
      <c r="C230" s="770">
        <v>7</v>
      </c>
      <c r="D230" s="770"/>
      <c r="E230" s="542" t="s">
        <v>323</v>
      </c>
      <c r="F230" s="543"/>
      <c r="G230" s="543"/>
      <c r="H230" s="543"/>
      <c r="I230" s="543"/>
      <c r="J230" s="543"/>
      <c r="K230" s="543"/>
      <c r="L230" s="543"/>
      <c r="M230" s="543"/>
      <c r="N230" s="543"/>
      <c r="O230" s="543"/>
      <c r="P230" s="543"/>
      <c r="Q230" s="543"/>
      <c r="R230" s="543"/>
      <c r="S230" s="543"/>
      <c r="T230" s="543"/>
      <c r="U230" s="543"/>
      <c r="V230" s="543"/>
      <c r="W230" s="543"/>
      <c r="X230" s="543"/>
      <c r="Y230" s="543"/>
      <c r="Z230" s="543"/>
      <c r="AA230" s="543"/>
      <c r="AB230" s="543"/>
      <c r="AC230" s="543"/>
      <c r="AD230" s="543"/>
      <c r="AE230" s="543"/>
      <c r="AF230" s="543"/>
      <c r="AG230" s="543"/>
      <c r="AH230" s="544"/>
      <c r="AI230" s="499"/>
      <c r="AJ230" s="499"/>
      <c r="AK230" s="499"/>
      <c r="AL230" s="499"/>
      <c r="AM230" s="499"/>
      <c r="AN230" s="499"/>
    </row>
    <row r="231" spans="2:40" s="371" customFormat="1" ht="39" customHeight="1">
      <c r="B231" s="370"/>
      <c r="C231" s="770"/>
      <c r="D231" s="770"/>
      <c r="E231" s="357"/>
      <c r="F231" s="405" t="s">
        <v>324</v>
      </c>
      <c r="G231" s="788" t="s">
        <v>325</v>
      </c>
      <c r="H231" s="788"/>
      <c r="I231" s="788"/>
      <c r="J231" s="788"/>
      <c r="K231" s="788"/>
      <c r="L231" s="788"/>
      <c r="M231" s="788"/>
      <c r="N231" s="788"/>
      <c r="O231" s="788"/>
      <c r="P231" s="788"/>
      <c r="Q231" s="788"/>
      <c r="R231" s="788"/>
      <c r="S231" s="788"/>
      <c r="T231" s="788"/>
      <c r="U231" s="788"/>
      <c r="V231" s="788"/>
      <c r="W231" s="788"/>
      <c r="X231" s="788"/>
      <c r="Y231" s="788"/>
      <c r="Z231" s="788"/>
      <c r="AA231" s="788"/>
      <c r="AB231" s="788"/>
      <c r="AC231" s="788"/>
      <c r="AD231" s="788"/>
      <c r="AE231" s="788"/>
      <c r="AF231" s="788"/>
      <c r="AG231" s="788"/>
      <c r="AH231" s="789"/>
      <c r="AI231" s="790"/>
      <c r="AJ231" s="790"/>
      <c r="AK231" s="790"/>
      <c r="AL231" s="790"/>
      <c r="AM231" s="790"/>
      <c r="AN231" s="790"/>
    </row>
    <row r="232" spans="2:40" s="371" customFormat="1" ht="39" customHeight="1">
      <c r="B232" s="370"/>
      <c r="C232" s="770"/>
      <c r="D232" s="770"/>
      <c r="E232" s="375"/>
      <c r="F232" s="376" t="s">
        <v>326</v>
      </c>
      <c r="G232" s="791" t="s">
        <v>327</v>
      </c>
      <c r="H232" s="791"/>
      <c r="I232" s="791"/>
      <c r="J232" s="791"/>
      <c r="K232" s="791"/>
      <c r="L232" s="791"/>
      <c r="M232" s="791"/>
      <c r="N232" s="791"/>
      <c r="O232" s="791"/>
      <c r="P232" s="791"/>
      <c r="Q232" s="791"/>
      <c r="R232" s="791"/>
      <c r="S232" s="791"/>
      <c r="T232" s="791"/>
      <c r="U232" s="791"/>
      <c r="V232" s="791"/>
      <c r="W232" s="791"/>
      <c r="X232" s="791"/>
      <c r="Y232" s="791"/>
      <c r="Z232" s="791"/>
      <c r="AA232" s="791"/>
      <c r="AB232" s="791"/>
      <c r="AC232" s="791"/>
      <c r="AD232" s="791"/>
      <c r="AE232" s="791"/>
      <c r="AF232" s="791"/>
      <c r="AG232" s="791"/>
      <c r="AH232" s="792"/>
      <c r="AI232" s="793"/>
      <c r="AJ232" s="793"/>
      <c r="AK232" s="793"/>
      <c r="AL232" s="793"/>
      <c r="AM232" s="793"/>
      <c r="AN232" s="793"/>
    </row>
    <row r="233" spans="2:40" s="371" customFormat="1" ht="39" customHeight="1">
      <c r="B233" s="370"/>
      <c r="C233" s="770">
        <v>8</v>
      </c>
      <c r="D233" s="770"/>
      <c r="E233" s="785" t="s">
        <v>323</v>
      </c>
      <c r="F233" s="786"/>
      <c r="G233" s="786"/>
      <c r="H233" s="786"/>
      <c r="I233" s="786"/>
      <c r="J233" s="786"/>
      <c r="K233" s="786"/>
      <c r="L233" s="786"/>
      <c r="M233" s="786"/>
      <c r="N233" s="786"/>
      <c r="O233" s="786"/>
      <c r="P233" s="786"/>
      <c r="Q233" s="786"/>
      <c r="R233" s="786"/>
      <c r="S233" s="786"/>
      <c r="T233" s="786"/>
      <c r="U233" s="786"/>
      <c r="V233" s="786"/>
      <c r="W233" s="786"/>
      <c r="X233" s="786"/>
      <c r="Y233" s="786"/>
      <c r="Z233" s="786"/>
      <c r="AA233" s="786"/>
      <c r="AB233" s="786"/>
      <c r="AC233" s="786"/>
      <c r="AD233" s="786"/>
      <c r="AE233" s="786"/>
      <c r="AF233" s="786"/>
      <c r="AG233" s="786"/>
      <c r="AH233" s="787"/>
      <c r="AI233" s="499"/>
      <c r="AJ233" s="499"/>
      <c r="AK233" s="499"/>
      <c r="AL233" s="499"/>
      <c r="AM233" s="499"/>
      <c r="AN233" s="499"/>
    </row>
    <row r="234" spans="2:40" s="371" customFormat="1" ht="39" customHeight="1">
      <c r="B234" s="370"/>
      <c r="C234" s="770"/>
      <c r="D234" s="770"/>
      <c r="E234" s="357"/>
      <c r="F234" s="406" t="s">
        <v>324</v>
      </c>
      <c r="G234" s="788" t="s">
        <v>328</v>
      </c>
      <c r="H234" s="788"/>
      <c r="I234" s="788"/>
      <c r="J234" s="788"/>
      <c r="K234" s="788"/>
      <c r="L234" s="788"/>
      <c r="M234" s="788"/>
      <c r="N234" s="788"/>
      <c r="O234" s="788"/>
      <c r="P234" s="788"/>
      <c r="Q234" s="788"/>
      <c r="R234" s="788"/>
      <c r="S234" s="788"/>
      <c r="T234" s="788"/>
      <c r="U234" s="788"/>
      <c r="V234" s="788"/>
      <c r="W234" s="788"/>
      <c r="X234" s="788"/>
      <c r="Y234" s="788"/>
      <c r="Z234" s="788"/>
      <c r="AA234" s="788"/>
      <c r="AB234" s="788"/>
      <c r="AC234" s="788"/>
      <c r="AD234" s="788"/>
      <c r="AE234" s="788"/>
      <c r="AF234" s="788"/>
      <c r="AG234" s="788"/>
      <c r="AH234" s="789"/>
      <c r="AI234" s="800"/>
      <c r="AJ234" s="800"/>
      <c r="AK234" s="800"/>
      <c r="AL234" s="800"/>
      <c r="AM234" s="800"/>
      <c r="AN234" s="800"/>
    </row>
    <row r="235" spans="2:40" s="371" customFormat="1" ht="39" customHeight="1">
      <c r="B235" s="370"/>
      <c r="C235" s="770"/>
      <c r="D235" s="770"/>
      <c r="E235" s="269"/>
      <c r="F235" s="377" t="s">
        <v>326</v>
      </c>
      <c r="G235" s="791" t="s">
        <v>329</v>
      </c>
      <c r="H235" s="791"/>
      <c r="I235" s="791"/>
      <c r="J235" s="791"/>
      <c r="K235" s="791"/>
      <c r="L235" s="791"/>
      <c r="M235" s="791"/>
      <c r="N235" s="791"/>
      <c r="O235" s="791"/>
      <c r="P235" s="791"/>
      <c r="Q235" s="791"/>
      <c r="R235" s="791"/>
      <c r="S235" s="791"/>
      <c r="T235" s="791"/>
      <c r="U235" s="791"/>
      <c r="V235" s="791"/>
      <c r="W235" s="791"/>
      <c r="X235" s="791"/>
      <c r="Y235" s="791"/>
      <c r="Z235" s="791"/>
      <c r="AA235" s="791"/>
      <c r="AB235" s="791"/>
      <c r="AC235" s="791"/>
      <c r="AD235" s="791"/>
      <c r="AE235" s="791"/>
      <c r="AF235" s="791"/>
      <c r="AG235" s="791"/>
      <c r="AH235" s="792"/>
      <c r="AI235" s="793"/>
      <c r="AJ235" s="793"/>
      <c r="AK235" s="793"/>
      <c r="AL235" s="793"/>
      <c r="AM235" s="793"/>
      <c r="AN235" s="793"/>
    </row>
    <row r="236" spans="2:40" s="371" customFormat="1" ht="39" customHeight="1">
      <c r="B236" s="370"/>
      <c r="C236" s="770">
        <v>9</v>
      </c>
      <c r="D236" s="770"/>
      <c r="E236" s="785" t="s">
        <v>323</v>
      </c>
      <c r="F236" s="786"/>
      <c r="G236" s="786"/>
      <c r="H236" s="786"/>
      <c r="I236" s="786"/>
      <c r="J236" s="786"/>
      <c r="K236" s="786"/>
      <c r="L236" s="786"/>
      <c r="M236" s="786"/>
      <c r="N236" s="786"/>
      <c r="O236" s="786"/>
      <c r="P236" s="786"/>
      <c r="Q236" s="786"/>
      <c r="R236" s="786"/>
      <c r="S236" s="786"/>
      <c r="T236" s="786"/>
      <c r="U236" s="786"/>
      <c r="V236" s="786"/>
      <c r="W236" s="786"/>
      <c r="X236" s="786"/>
      <c r="Y236" s="786"/>
      <c r="Z236" s="786"/>
      <c r="AA236" s="786"/>
      <c r="AB236" s="786"/>
      <c r="AC236" s="786"/>
      <c r="AD236" s="786"/>
      <c r="AE236" s="786"/>
      <c r="AF236" s="786"/>
      <c r="AG236" s="786"/>
      <c r="AH236" s="787"/>
      <c r="AI236" s="499"/>
      <c r="AJ236" s="499"/>
      <c r="AK236" s="499"/>
      <c r="AL236" s="499"/>
      <c r="AM236" s="499"/>
      <c r="AN236" s="499"/>
    </row>
    <row r="237" spans="2:40" s="371" customFormat="1" ht="39" customHeight="1">
      <c r="B237" s="370"/>
      <c r="C237" s="770"/>
      <c r="D237" s="770"/>
      <c r="E237" s="357"/>
      <c r="F237" s="406" t="s">
        <v>324</v>
      </c>
      <c r="G237" s="788" t="s">
        <v>800</v>
      </c>
      <c r="H237" s="788"/>
      <c r="I237" s="788"/>
      <c r="J237" s="788"/>
      <c r="K237" s="788"/>
      <c r="L237" s="788"/>
      <c r="M237" s="788"/>
      <c r="N237" s="788"/>
      <c r="O237" s="788"/>
      <c r="P237" s="788"/>
      <c r="Q237" s="788"/>
      <c r="R237" s="788"/>
      <c r="S237" s="788"/>
      <c r="T237" s="788"/>
      <c r="U237" s="788"/>
      <c r="V237" s="788"/>
      <c r="W237" s="788"/>
      <c r="X237" s="788"/>
      <c r="Y237" s="788"/>
      <c r="Z237" s="788"/>
      <c r="AA237" s="788"/>
      <c r="AB237" s="788"/>
      <c r="AC237" s="788"/>
      <c r="AD237" s="788"/>
      <c r="AE237" s="788"/>
      <c r="AF237" s="788"/>
      <c r="AG237" s="788"/>
      <c r="AH237" s="789"/>
      <c r="AI237" s="790"/>
      <c r="AJ237" s="790"/>
      <c r="AK237" s="790"/>
      <c r="AL237" s="790"/>
      <c r="AM237" s="790"/>
      <c r="AN237" s="790"/>
    </row>
    <row r="238" spans="2:40" s="371" customFormat="1" ht="39" customHeight="1">
      <c r="B238" s="370"/>
      <c r="C238" s="770"/>
      <c r="D238" s="770"/>
      <c r="E238" s="269"/>
      <c r="F238" s="377" t="s">
        <v>326</v>
      </c>
      <c r="G238" s="791" t="s">
        <v>327</v>
      </c>
      <c r="H238" s="791"/>
      <c r="I238" s="791"/>
      <c r="J238" s="791"/>
      <c r="K238" s="791"/>
      <c r="L238" s="791"/>
      <c r="M238" s="791"/>
      <c r="N238" s="791"/>
      <c r="O238" s="791"/>
      <c r="P238" s="791"/>
      <c r="Q238" s="791"/>
      <c r="R238" s="791"/>
      <c r="S238" s="791"/>
      <c r="T238" s="791"/>
      <c r="U238" s="791"/>
      <c r="V238" s="791"/>
      <c r="W238" s="791"/>
      <c r="X238" s="791"/>
      <c r="Y238" s="791"/>
      <c r="Z238" s="791"/>
      <c r="AA238" s="791"/>
      <c r="AB238" s="791"/>
      <c r="AC238" s="791"/>
      <c r="AD238" s="791"/>
      <c r="AE238" s="791"/>
      <c r="AF238" s="791"/>
      <c r="AG238" s="791"/>
      <c r="AH238" s="792"/>
      <c r="AI238" s="793"/>
      <c r="AJ238" s="793"/>
      <c r="AK238" s="793"/>
      <c r="AL238" s="793"/>
      <c r="AM238" s="793"/>
      <c r="AN238" s="793"/>
    </row>
    <row r="239" spans="2:40" s="371" customFormat="1" ht="39" customHeight="1">
      <c r="B239" s="370"/>
      <c r="C239" s="531">
        <v>10</v>
      </c>
      <c r="D239" s="531"/>
      <c r="E239" s="542" t="s">
        <v>793</v>
      </c>
      <c r="F239" s="741"/>
      <c r="G239" s="741"/>
      <c r="H239" s="741"/>
      <c r="I239" s="741"/>
      <c r="J239" s="741"/>
      <c r="K239" s="741"/>
      <c r="L239" s="741"/>
      <c r="M239" s="741"/>
      <c r="N239" s="741"/>
      <c r="O239" s="741"/>
      <c r="P239" s="741"/>
      <c r="Q239" s="741"/>
      <c r="R239" s="741"/>
      <c r="S239" s="741"/>
      <c r="T239" s="741"/>
      <c r="U239" s="741"/>
      <c r="V239" s="741"/>
      <c r="W239" s="741"/>
      <c r="X239" s="741"/>
      <c r="Y239" s="741"/>
      <c r="Z239" s="741"/>
      <c r="AA239" s="741"/>
      <c r="AB239" s="741"/>
      <c r="AC239" s="741"/>
      <c r="AD239" s="741"/>
      <c r="AE239" s="741"/>
      <c r="AF239" s="741"/>
      <c r="AG239" s="741"/>
      <c r="AH239" s="742"/>
      <c r="AI239" s="718"/>
      <c r="AJ239" s="718"/>
      <c r="AK239" s="718"/>
      <c r="AL239" s="718"/>
      <c r="AM239" s="718"/>
      <c r="AN239" s="718"/>
    </row>
    <row r="240" spans="2:40" s="371" customFormat="1" ht="39" customHeight="1">
      <c r="B240" s="370"/>
      <c r="C240" s="531">
        <v>11</v>
      </c>
      <c r="D240" s="531"/>
      <c r="E240" s="542" t="s">
        <v>799</v>
      </c>
      <c r="F240" s="741"/>
      <c r="G240" s="741"/>
      <c r="H240" s="741"/>
      <c r="I240" s="741"/>
      <c r="J240" s="741"/>
      <c r="K240" s="741"/>
      <c r="L240" s="741"/>
      <c r="M240" s="741"/>
      <c r="N240" s="741"/>
      <c r="O240" s="741"/>
      <c r="P240" s="741"/>
      <c r="Q240" s="741"/>
      <c r="R240" s="741"/>
      <c r="S240" s="741"/>
      <c r="T240" s="741"/>
      <c r="U240" s="741"/>
      <c r="V240" s="741"/>
      <c r="W240" s="741"/>
      <c r="X240" s="741"/>
      <c r="Y240" s="741"/>
      <c r="Z240" s="741"/>
      <c r="AA240" s="741"/>
      <c r="AB240" s="741"/>
      <c r="AC240" s="741"/>
      <c r="AD240" s="741"/>
      <c r="AE240" s="741"/>
      <c r="AF240" s="741"/>
      <c r="AG240" s="741"/>
      <c r="AH240" s="742"/>
      <c r="AI240" s="718"/>
      <c r="AJ240" s="718"/>
      <c r="AK240" s="718"/>
      <c r="AL240" s="718"/>
      <c r="AM240" s="718"/>
      <c r="AN240" s="718"/>
    </row>
    <row r="241" spans="1:40" s="371" customFormat="1" ht="39" customHeight="1">
      <c r="B241" s="370"/>
      <c r="C241" s="531">
        <v>12</v>
      </c>
      <c r="D241" s="531"/>
      <c r="E241" s="542" t="s">
        <v>798</v>
      </c>
      <c r="F241" s="741"/>
      <c r="G241" s="741"/>
      <c r="H241" s="741"/>
      <c r="I241" s="741"/>
      <c r="J241" s="741"/>
      <c r="K241" s="741"/>
      <c r="L241" s="741"/>
      <c r="M241" s="741"/>
      <c r="N241" s="741"/>
      <c r="O241" s="741"/>
      <c r="P241" s="741"/>
      <c r="Q241" s="741"/>
      <c r="R241" s="741"/>
      <c r="S241" s="741"/>
      <c r="T241" s="741"/>
      <c r="U241" s="741"/>
      <c r="V241" s="741"/>
      <c r="W241" s="741"/>
      <c r="X241" s="741"/>
      <c r="Y241" s="741"/>
      <c r="Z241" s="741"/>
      <c r="AA241" s="741"/>
      <c r="AB241" s="741"/>
      <c r="AC241" s="741"/>
      <c r="AD241" s="741"/>
      <c r="AE241" s="741"/>
      <c r="AF241" s="741"/>
      <c r="AG241" s="741"/>
      <c r="AH241" s="742"/>
      <c r="AI241" s="718"/>
      <c r="AJ241" s="718"/>
      <c r="AK241" s="718"/>
      <c r="AL241" s="718"/>
      <c r="AM241" s="718"/>
      <c r="AN241" s="718"/>
    </row>
    <row r="242" spans="1:40" s="371" customFormat="1" ht="39" customHeight="1">
      <c r="B242" s="370"/>
      <c r="C242" s="772" t="s">
        <v>507</v>
      </c>
      <c r="D242" s="773"/>
      <c r="E242" s="773"/>
      <c r="F242" s="773"/>
      <c r="G242" s="773"/>
      <c r="H242" s="773"/>
      <c r="I242" s="773"/>
      <c r="J242" s="773"/>
      <c r="K242" s="773"/>
      <c r="L242" s="773"/>
      <c r="M242" s="773"/>
      <c r="N242" s="773"/>
      <c r="O242" s="773"/>
      <c r="P242" s="773"/>
      <c r="Q242" s="773"/>
      <c r="R242" s="773"/>
      <c r="S242" s="773"/>
      <c r="T242" s="773"/>
      <c r="U242" s="773"/>
      <c r="V242" s="773"/>
      <c r="W242" s="773"/>
      <c r="X242" s="773"/>
      <c r="Y242" s="773"/>
      <c r="Z242" s="773"/>
      <c r="AA242" s="773"/>
      <c r="AB242" s="773"/>
      <c r="AC242" s="773"/>
      <c r="AD242" s="773"/>
      <c r="AE242" s="773"/>
      <c r="AF242" s="773"/>
      <c r="AG242" s="773"/>
      <c r="AH242" s="773"/>
      <c r="AI242" s="773"/>
      <c r="AJ242" s="773"/>
      <c r="AK242" s="773"/>
      <c r="AL242" s="773"/>
      <c r="AM242" s="773"/>
      <c r="AN242" s="774"/>
    </row>
    <row r="243" spans="1:40" s="371" customFormat="1" ht="39" customHeight="1">
      <c r="B243" s="370"/>
      <c r="C243" s="775" t="s">
        <v>506</v>
      </c>
      <c r="D243" s="776"/>
      <c r="E243" s="776"/>
      <c r="F243" s="776"/>
      <c r="G243" s="776"/>
      <c r="H243" s="776"/>
      <c r="I243" s="776"/>
      <c r="J243" s="776"/>
      <c r="K243" s="776"/>
      <c r="L243" s="776"/>
      <c r="M243" s="776"/>
      <c r="N243" s="776"/>
      <c r="O243" s="776"/>
      <c r="P243" s="776"/>
      <c r="Q243" s="776"/>
      <c r="R243" s="776"/>
      <c r="S243" s="776"/>
      <c r="T243" s="776"/>
      <c r="U243" s="776"/>
      <c r="V243" s="776"/>
      <c r="W243" s="776"/>
      <c r="X243" s="776"/>
      <c r="Y243" s="776"/>
      <c r="Z243" s="776"/>
      <c r="AA243" s="776"/>
      <c r="AB243" s="776"/>
      <c r="AC243" s="776"/>
      <c r="AD243" s="776"/>
      <c r="AE243" s="776"/>
      <c r="AF243" s="776"/>
      <c r="AG243" s="776"/>
      <c r="AH243" s="776"/>
      <c r="AI243" s="776"/>
      <c r="AJ243" s="776"/>
      <c r="AK243" s="776"/>
      <c r="AL243" s="776"/>
      <c r="AM243" s="776"/>
      <c r="AN243" s="777"/>
    </row>
    <row r="244" spans="1:40" s="371" customFormat="1" ht="39" customHeight="1">
      <c r="B244" s="370"/>
      <c r="C244" s="775" t="s">
        <v>505</v>
      </c>
      <c r="D244" s="776"/>
      <c r="E244" s="776"/>
      <c r="F244" s="776"/>
      <c r="G244" s="776"/>
      <c r="H244" s="776"/>
      <c r="I244" s="776"/>
      <c r="J244" s="776"/>
      <c r="K244" s="776"/>
      <c r="L244" s="776"/>
      <c r="M244" s="776"/>
      <c r="N244" s="776"/>
      <c r="O244" s="776"/>
      <c r="P244" s="776"/>
      <c r="Q244" s="776"/>
      <c r="R244" s="776"/>
      <c r="S244" s="776"/>
      <c r="T244" s="776"/>
      <c r="U244" s="776"/>
      <c r="V244" s="776"/>
      <c r="W244" s="776"/>
      <c r="X244" s="776"/>
      <c r="Y244" s="776"/>
      <c r="Z244" s="776"/>
      <c r="AA244" s="776"/>
      <c r="AB244" s="776"/>
      <c r="AC244" s="776"/>
      <c r="AD244" s="776"/>
      <c r="AE244" s="776"/>
      <c r="AF244" s="776"/>
      <c r="AG244" s="776"/>
      <c r="AH244" s="776"/>
      <c r="AI244" s="776"/>
      <c r="AJ244" s="776"/>
      <c r="AK244" s="776"/>
      <c r="AL244" s="776"/>
      <c r="AM244" s="776"/>
      <c r="AN244" s="777"/>
    </row>
    <row r="245" spans="1:40" s="371" customFormat="1" ht="39" customHeight="1">
      <c r="B245" s="370"/>
      <c r="C245" s="775" t="s">
        <v>508</v>
      </c>
      <c r="D245" s="776"/>
      <c r="E245" s="776"/>
      <c r="F245" s="776"/>
      <c r="G245" s="776"/>
      <c r="H245" s="776"/>
      <c r="I245" s="776"/>
      <c r="J245" s="776"/>
      <c r="K245" s="776"/>
      <c r="L245" s="776"/>
      <c r="M245" s="776"/>
      <c r="N245" s="776"/>
      <c r="O245" s="776"/>
      <c r="P245" s="776"/>
      <c r="Q245" s="776"/>
      <c r="R245" s="776"/>
      <c r="S245" s="776"/>
      <c r="T245" s="776"/>
      <c r="U245" s="776"/>
      <c r="V245" s="776"/>
      <c r="W245" s="776"/>
      <c r="X245" s="776"/>
      <c r="Y245" s="776"/>
      <c r="Z245" s="776"/>
      <c r="AA245" s="776"/>
      <c r="AB245" s="776"/>
      <c r="AC245" s="776"/>
      <c r="AD245" s="776"/>
      <c r="AE245" s="776"/>
      <c r="AF245" s="776"/>
      <c r="AG245" s="776"/>
      <c r="AH245" s="776"/>
      <c r="AI245" s="776"/>
      <c r="AJ245" s="776"/>
      <c r="AK245" s="776"/>
      <c r="AL245" s="776"/>
      <c r="AM245" s="776"/>
      <c r="AN245" s="777"/>
    </row>
    <row r="246" spans="1:40" ht="15" customHeight="1">
      <c r="C246" s="403"/>
      <c r="D246" s="403"/>
      <c r="E246" s="403"/>
      <c r="F246" s="403"/>
      <c r="G246" s="403"/>
      <c r="H246" s="403"/>
      <c r="I246" s="403"/>
      <c r="J246" s="403"/>
      <c r="K246" s="403"/>
      <c r="L246" s="403"/>
      <c r="M246" s="403"/>
      <c r="N246" s="403"/>
      <c r="O246" s="403"/>
      <c r="P246" s="403"/>
      <c r="Q246" s="403"/>
      <c r="R246" s="403"/>
      <c r="S246" s="403"/>
      <c r="T246" s="403"/>
      <c r="U246" s="403"/>
      <c r="V246" s="403"/>
      <c r="W246" s="403"/>
      <c r="X246" s="403"/>
      <c r="Y246" s="403"/>
      <c r="Z246" s="403"/>
      <c r="AA246" s="403"/>
      <c r="AB246" s="403"/>
      <c r="AC246" s="403"/>
      <c r="AD246" s="403"/>
      <c r="AE246" s="403"/>
      <c r="AF246" s="403"/>
      <c r="AG246" s="403"/>
      <c r="AH246" s="403"/>
      <c r="AI246" s="403"/>
      <c r="AJ246" s="403"/>
      <c r="AK246" s="403"/>
      <c r="AL246" s="403"/>
      <c r="AM246" s="403"/>
      <c r="AN246" s="403"/>
    </row>
    <row r="247" spans="1:40" ht="39" customHeight="1">
      <c r="A247" s="280"/>
      <c r="B247" s="328" t="s">
        <v>352</v>
      </c>
      <c r="C247" s="269"/>
      <c r="D247" s="269"/>
      <c r="E247" s="269"/>
      <c r="F247" s="269"/>
      <c r="G247" s="269"/>
      <c r="H247" s="269"/>
      <c r="I247" s="269"/>
      <c r="J247" s="269"/>
      <c r="K247" s="269"/>
      <c r="L247" s="269"/>
      <c r="M247" s="269"/>
      <c r="N247" s="269"/>
      <c r="O247" s="269"/>
      <c r="P247" s="269"/>
      <c r="Q247" s="269"/>
      <c r="R247" s="269"/>
      <c r="S247" s="269"/>
      <c r="T247" s="269"/>
      <c r="U247" s="378"/>
      <c r="V247" s="378"/>
      <c r="W247" s="378"/>
      <c r="X247" s="378"/>
      <c r="Y247" s="378"/>
      <c r="Z247" s="378"/>
      <c r="AA247" s="378"/>
      <c r="AB247" s="378"/>
      <c r="AC247" s="378"/>
      <c r="AD247" s="378"/>
      <c r="AE247" s="378"/>
      <c r="AF247" s="378"/>
      <c r="AG247" s="378"/>
      <c r="AH247" s="378"/>
      <c r="AI247" s="378"/>
      <c r="AJ247" s="378"/>
      <c r="AK247" s="378"/>
      <c r="AL247" s="378"/>
      <c r="AM247" s="378"/>
      <c r="AN247" s="378"/>
    </row>
    <row r="248" spans="1:40" s="309" customFormat="1" ht="25.95" customHeight="1">
      <c r="A248" s="280"/>
      <c r="B248" s="328"/>
      <c r="C248" s="269" t="s">
        <v>331</v>
      </c>
      <c r="D248" s="379"/>
      <c r="E248" s="379"/>
      <c r="F248" s="379"/>
      <c r="G248" s="379"/>
      <c r="H248" s="379"/>
      <c r="I248" s="379"/>
      <c r="J248" s="379"/>
      <c r="K248" s="379"/>
      <c r="L248" s="379"/>
      <c r="M248" s="379"/>
      <c r="N248" s="379"/>
      <c r="O248" s="379"/>
      <c r="P248" s="379"/>
      <c r="Q248" s="379"/>
      <c r="R248" s="379"/>
      <c r="S248" s="379"/>
      <c r="T248" s="379"/>
      <c r="U248" s="380"/>
      <c r="V248" s="380"/>
      <c r="W248" s="380"/>
      <c r="X248" s="380"/>
      <c r="Y248" s="380"/>
      <c r="Z248" s="380"/>
      <c r="AA248" s="380"/>
      <c r="AB248" s="380"/>
      <c r="AC248" s="380"/>
      <c r="AD248" s="380"/>
      <c r="AE248" s="380"/>
      <c r="AF248" s="380"/>
      <c r="AG248" s="380"/>
      <c r="AH248" s="380"/>
      <c r="AI248" s="380"/>
      <c r="AJ248" s="380"/>
      <c r="AK248" s="380"/>
      <c r="AL248" s="380"/>
      <c r="AM248" s="380"/>
      <c r="AN248" s="380"/>
    </row>
    <row r="249" spans="1:40" s="309" customFormat="1" ht="39" customHeight="1">
      <c r="A249" s="280"/>
      <c r="B249" s="280"/>
      <c r="C249" s="744">
        <v>1</v>
      </c>
      <c r="D249" s="745"/>
      <c r="E249" s="740" t="s">
        <v>332</v>
      </c>
      <c r="F249" s="741"/>
      <c r="G249" s="741"/>
      <c r="H249" s="741"/>
      <c r="I249" s="741"/>
      <c r="J249" s="741"/>
      <c r="K249" s="741"/>
      <c r="L249" s="741"/>
      <c r="M249" s="741"/>
      <c r="N249" s="741"/>
      <c r="O249" s="741"/>
      <c r="P249" s="741"/>
      <c r="Q249" s="741"/>
      <c r="R249" s="741"/>
      <c r="S249" s="741"/>
      <c r="T249" s="741"/>
      <c r="U249" s="741"/>
      <c r="V249" s="741"/>
      <c r="W249" s="741"/>
      <c r="X249" s="741"/>
      <c r="Y249" s="741"/>
      <c r="Z249" s="741"/>
      <c r="AA249" s="741"/>
      <c r="AB249" s="741"/>
      <c r="AC249" s="741"/>
      <c r="AD249" s="741"/>
      <c r="AE249" s="741"/>
      <c r="AF249" s="741"/>
      <c r="AG249" s="741"/>
      <c r="AH249" s="742"/>
      <c r="AI249" s="740"/>
      <c r="AJ249" s="741"/>
      <c r="AK249" s="741"/>
      <c r="AL249" s="741"/>
      <c r="AM249" s="741"/>
      <c r="AN249" s="742"/>
    </row>
    <row r="250" spans="1:40" ht="15" customHeight="1">
      <c r="A250" s="280"/>
      <c r="B250" s="280"/>
      <c r="C250" s="269"/>
      <c r="D250" s="269"/>
      <c r="E250" s="743"/>
      <c r="F250" s="743"/>
      <c r="G250" s="743"/>
      <c r="H250" s="743"/>
      <c r="I250" s="743"/>
      <c r="J250" s="743"/>
      <c r="K250" s="743"/>
      <c r="L250" s="743"/>
      <c r="M250" s="743"/>
      <c r="N250" s="743"/>
      <c r="O250" s="743"/>
      <c r="P250" s="743"/>
      <c r="Q250" s="743"/>
      <c r="R250" s="743"/>
      <c r="S250" s="743"/>
      <c r="T250" s="743"/>
      <c r="U250" s="743"/>
      <c r="V250" s="743"/>
      <c r="W250" s="743"/>
      <c r="X250" s="743"/>
      <c r="Y250" s="743"/>
      <c r="Z250" s="743"/>
      <c r="AA250" s="743"/>
      <c r="AB250" s="743"/>
      <c r="AC250" s="743"/>
      <c r="AD250" s="743"/>
      <c r="AE250" s="743"/>
      <c r="AF250" s="743"/>
      <c r="AG250" s="743"/>
      <c r="AH250" s="743"/>
      <c r="AI250" s="743"/>
      <c r="AJ250" s="743"/>
      <c r="AK250" s="743"/>
      <c r="AL250" s="743"/>
      <c r="AM250" s="743"/>
      <c r="AN250" s="743"/>
    </row>
    <row r="251" spans="1:40" ht="22.5" customHeight="1">
      <c r="A251" s="280"/>
      <c r="B251" s="328"/>
      <c r="C251" s="269" t="s">
        <v>504</v>
      </c>
      <c r="D251" s="269"/>
      <c r="E251" s="269"/>
      <c r="F251" s="269"/>
      <c r="G251" s="269"/>
      <c r="H251" s="269"/>
      <c r="I251" s="269"/>
      <c r="J251" s="269"/>
      <c r="K251" s="269"/>
      <c r="L251" s="269"/>
      <c r="M251" s="269"/>
      <c r="N251" s="269"/>
      <c r="O251" s="269"/>
      <c r="P251" s="269"/>
      <c r="Q251" s="269"/>
      <c r="R251" s="269"/>
      <c r="S251" s="269"/>
      <c r="T251" s="269"/>
      <c r="U251" s="378"/>
      <c r="V251" s="378"/>
      <c r="W251" s="378"/>
      <c r="X251" s="378"/>
      <c r="Y251" s="378"/>
      <c r="Z251" s="378"/>
      <c r="AA251" s="378"/>
      <c r="AB251" s="378"/>
      <c r="AC251" s="378"/>
      <c r="AD251" s="378"/>
      <c r="AE251" s="378"/>
      <c r="AF251" s="378"/>
      <c r="AG251" s="378"/>
      <c r="AH251" s="378"/>
      <c r="AI251" s="378"/>
      <c r="AJ251" s="378"/>
      <c r="AK251" s="378"/>
      <c r="AL251" s="378"/>
      <c r="AM251" s="378"/>
      <c r="AN251" s="378"/>
    </row>
    <row r="252" spans="1:40" ht="39" customHeight="1">
      <c r="A252" s="280"/>
      <c r="B252" s="280"/>
      <c r="C252" s="531">
        <v>1</v>
      </c>
      <c r="D252" s="531"/>
      <c r="E252" s="499" t="s">
        <v>334</v>
      </c>
      <c r="F252" s="499"/>
      <c r="G252" s="499"/>
      <c r="H252" s="499"/>
      <c r="I252" s="499"/>
      <c r="J252" s="499"/>
      <c r="K252" s="499"/>
      <c r="L252" s="499"/>
      <c r="M252" s="499"/>
      <c r="N252" s="499"/>
      <c r="O252" s="499"/>
      <c r="P252" s="499"/>
      <c r="Q252" s="499"/>
      <c r="R252" s="499"/>
      <c r="S252" s="499"/>
      <c r="T252" s="499"/>
      <c r="U252" s="499"/>
      <c r="V252" s="499"/>
      <c r="W252" s="499"/>
      <c r="X252" s="499"/>
      <c r="Y252" s="499"/>
      <c r="Z252" s="499"/>
      <c r="AA252" s="499"/>
      <c r="AB252" s="499"/>
      <c r="AC252" s="499"/>
      <c r="AD252" s="499"/>
      <c r="AE252" s="499"/>
      <c r="AF252" s="499"/>
      <c r="AG252" s="499"/>
      <c r="AH252" s="499"/>
      <c r="AI252" s="499"/>
      <c r="AJ252" s="499"/>
      <c r="AK252" s="499"/>
      <c r="AL252" s="499"/>
      <c r="AM252" s="499"/>
      <c r="AN252" s="499"/>
    </row>
    <row r="253" spans="1:40" ht="39" customHeight="1">
      <c r="A253" s="280"/>
      <c r="B253" s="280"/>
      <c r="C253" s="531">
        <v>2</v>
      </c>
      <c r="D253" s="531"/>
      <c r="E253" s="499" t="s">
        <v>333</v>
      </c>
      <c r="F253" s="499"/>
      <c r="G253" s="499"/>
      <c r="H253" s="499"/>
      <c r="I253" s="499"/>
      <c r="J253" s="499"/>
      <c r="K253" s="499"/>
      <c r="L253" s="499"/>
      <c r="M253" s="499"/>
      <c r="N253" s="499"/>
      <c r="O253" s="499"/>
      <c r="P253" s="499"/>
      <c r="Q253" s="499"/>
      <c r="R253" s="499"/>
      <c r="S253" s="499"/>
      <c r="T253" s="499"/>
      <c r="U253" s="499"/>
      <c r="V253" s="499"/>
      <c r="W253" s="499"/>
      <c r="X253" s="499"/>
      <c r="Y253" s="499"/>
      <c r="Z253" s="499"/>
      <c r="AA253" s="499"/>
      <c r="AB253" s="499"/>
      <c r="AC253" s="499"/>
      <c r="AD253" s="499"/>
      <c r="AE253" s="499"/>
      <c r="AF253" s="499"/>
      <c r="AG253" s="499"/>
      <c r="AH253" s="499"/>
      <c r="AI253" s="499"/>
      <c r="AJ253" s="499"/>
      <c r="AK253" s="499"/>
      <c r="AL253" s="499"/>
      <c r="AM253" s="499"/>
      <c r="AN253" s="499"/>
    </row>
    <row r="254" spans="1:40" s="355" customFormat="1" ht="39" customHeight="1">
      <c r="C254" s="357"/>
      <c r="D254" s="357"/>
      <c r="E254" s="739" t="s">
        <v>728</v>
      </c>
      <c r="F254" s="739"/>
      <c r="G254" s="739"/>
      <c r="H254" s="739"/>
      <c r="I254" s="739"/>
      <c r="J254" s="739"/>
      <c r="K254" s="739"/>
      <c r="L254" s="739"/>
      <c r="M254" s="739"/>
      <c r="N254" s="739"/>
      <c r="O254" s="739"/>
      <c r="P254" s="739"/>
      <c r="Q254" s="739"/>
      <c r="R254" s="739"/>
      <c r="S254" s="739"/>
      <c r="T254" s="739"/>
      <c r="U254" s="739"/>
      <c r="V254" s="739"/>
      <c r="W254" s="739"/>
      <c r="X254" s="739"/>
      <c r="Y254" s="739"/>
      <c r="Z254" s="739"/>
      <c r="AA254" s="739"/>
      <c r="AB254" s="739"/>
      <c r="AC254" s="739"/>
      <c r="AD254" s="739"/>
      <c r="AE254" s="739"/>
      <c r="AF254" s="739"/>
      <c r="AG254" s="739"/>
      <c r="AH254" s="739"/>
      <c r="AI254" s="739"/>
      <c r="AJ254" s="739"/>
      <c r="AK254" s="739"/>
      <c r="AL254" s="739"/>
      <c r="AM254" s="739"/>
      <c r="AN254" s="739"/>
    </row>
    <row r="255" spans="1:40" ht="15" customHeight="1">
      <c r="A255" s="280"/>
      <c r="B255" s="280"/>
      <c r="C255" s="269"/>
      <c r="D255" s="269"/>
      <c r="E255" s="771"/>
      <c r="F255" s="771"/>
      <c r="G255" s="771"/>
      <c r="H255" s="771"/>
      <c r="I255" s="771"/>
      <c r="J255" s="771"/>
      <c r="K255" s="771"/>
      <c r="L255" s="771"/>
      <c r="M255" s="771"/>
      <c r="N255" s="771"/>
      <c r="O255" s="771"/>
      <c r="P255" s="771"/>
      <c r="Q255" s="771"/>
      <c r="R255" s="771"/>
      <c r="S255" s="771"/>
      <c r="T255" s="771"/>
      <c r="U255" s="771"/>
      <c r="V255" s="771"/>
      <c r="W255" s="771"/>
      <c r="X255" s="771"/>
      <c r="Y255" s="771"/>
      <c r="Z255" s="771"/>
      <c r="AA255" s="771"/>
      <c r="AB255" s="771"/>
      <c r="AC255" s="771"/>
      <c r="AD255" s="771"/>
      <c r="AE255" s="771"/>
      <c r="AF255" s="771"/>
      <c r="AG255" s="771"/>
      <c r="AH255" s="771"/>
      <c r="AI255" s="771"/>
      <c r="AJ255" s="771"/>
      <c r="AK255" s="771"/>
      <c r="AL255" s="771"/>
      <c r="AM255" s="771"/>
      <c r="AN255" s="771"/>
    </row>
    <row r="256" spans="1:40" ht="28.5" customHeight="1">
      <c r="A256" s="280"/>
      <c r="B256" s="328"/>
      <c r="C256" s="269" t="s">
        <v>358</v>
      </c>
      <c r="D256" s="269"/>
      <c r="E256" s="269"/>
      <c r="F256" s="269"/>
      <c r="G256" s="269"/>
      <c r="H256" s="269"/>
      <c r="I256" s="269"/>
      <c r="J256" s="269"/>
      <c r="K256" s="269"/>
      <c r="L256" s="269"/>
      <c r="M256" s="269"/>
      <c r="N256" s="269"/>
      <c r="O256" s="269"/>
      <c r="P256" s="269"/>
      <c r="Q256" s="269"/>
      <c r="R256" s="269"/>
      <c r="S256" s="269"/>
      <c r="T256" s="269"/>
      <c r="U256" s="378"/>
      <c r="V256" s="378"/>
      <c r="W256" s="378"/>
      <c r="X256" s="378"/>
      <c r="Y256" s="378"/>
      <c r="Z256" s="378"/>
      <c r="AA256" s="378"/>
      <c r="AB256" s="378"/>
      <c r="AC256" s="378"/>
      <c r="AD256" s="378"/>
      <c r="AE256" s="378"/>
      <c r="AF256" s="378"/>
      <c r="AG256" s="378"/>
      <c r="AH256" s="378"/>
      <c r="AI256" s="378"/>
      <c r="AJ256" s="378"/>
      <c r="AK256" s="378"/>
      <c r="AL256" s="378"/>
      <c r="AM256" s="378"/>
      <c r="AN256" s="378"/>
    </row>
    <row r="257" spans="1:40" ht="39" customHeight="1">
      <c r="A257" s="280"/>
      <c r="B257" s="280"/>
      <c r="C257" s="531">
        <v>1</v>
      </c>
      <c r="D257" s="531"/>
      <c r="E257" s="499" t="s">
        <v>359</v>
      </c>
      <c r="F257" s="499"/>
      <c r="G257" s="499"/>
      <c r="H257" s="499"/>
      <c r="I257" s="499"/>
      <c r="J257" s="499"/>
      <c r="K257" s="499"/>
      <c r="L257" s="499"/>
      <c r="M257" s="499"/>
      <c r="N257" s="499"/>
      <c r="O257" s="499"/>
      <c r="P257" s="499"/>
      <c r="Q257" s="499"/>
      <c r="R257" s="499"/>
      <c r="S257" s="499"/>
      <c r="T257" s="499"/>
      <c r="U257" s="499"/>
      <c r="V257" s="499"/>
      <c r="W257" s="499"/>
      <c r="X257" s="499"/>
      <c r="Y257" s="499"/>
      <c r="Z257" s="499"/>
      <c r="AA257" s="499"/>
      <c r="AB257" s="499"/>
      <c r="AC257" s="499"/>
      <c r="AD257" s="499"/>
      <c r="AE257" s="499"/>
      <c r="AF257" s="499"/>
      <c r="AG257" s="499"/>
      <c r="AH257" s="499"/>
      <c r="AI257" s="499"/>
      <c r="AJ257" s="499"/>
      <c r="AK257" s="499"/>
      <c r="AL257" s="499"/>
      <c r="AM257" s="499"/>
      <c r="AN257" s="499"/>
    </row>
    <row r="258" spans="1:40" ht="39" customHeight="1">
      <c r="A258" s="280"/>
      <c r="B258" s="280"/>
      <c r="C258" s="531">
        <v>2</v>
      </c>
      <c r="D258" s="531"/>
      <c r="E258" s="499" t="s">
        <v>333</v>
      </c>
      <c r="F258" s="499"/>
      <c r="G258" s="499"/>
      <c r="H258" s="499"/>
      <c r="I258" s="499"/>
      <c r="J258" s="499"/>
      <c r="K258" s="499"/>
      <c r="L258" s="499"/>
      <c r="M258" s="499"/>
      <c r="N258" s="499"/>
      <c r="O258" s="499"/>
      <c r="P258" s="499"/>
      <c r="Q258" s="499"/>
      <c r="R258" s="499"/>
      <c r="S258" s="499"/>
      <c r="T258" s="499"/>
      <c r="U258" s="499"/>
      <c r="V258" s="499"/>
      <c r="W258" s="499"/>
      <c r="X258" s="499"/>
      <c r="Y258" s="499"/>
      <c r="Z258" s="499"/>
      <c r="AA258" s="499"/>
      <c r="AB258" s="499"/>
      <c r="AC258" s="499"/>
      <c r="AD258" s="499"/>
      <c r="AE258" s="499"/>
      <c r="AF258" s="499"/>
      <c r="AG258" s="499"/>
      <c r="AH258" s="499"/>
      <c r="AI258" s="499"/>
      <c r="AJ258" s="499"/>
      <c r="AK258" s="499"/>
      <c r="AL258" s="499"/>
      <c r="AM258" s="499"/>
      <c r="AN258" s="499"/>
    </row>
    <row r="259" spans="1:40" ht="15" customHeight="1">
      <c r="A259" s="280"/>
      <c r="B259" s="280"/>
      <c r="C259" s="269"/>
      <c r="D259" s="269"/>
      <c r="E259" s="771"/>
      <c r="F259" s="771"/>
      <c r="G259" s="771"/>
      <c r="H259" s="771"/>
      <c r="I259" s="771"/>
      <c r="J259" s="771"/>
      <c r="K259" s="771"/>
      <c r="L259" s="771"/>
      <c r="M259" s="771"/>
      <c r="N259" s="771"/>
      <c r="O259" s="771"/>
      <c r="P259" s="771"/>
      <c r="Q259" s="771"/>
      <c r="R259" s="771"/>
      <c r="S259" s="771"/>
      <c r="T259" s="771"/>
      <c r="U259" s="771"/>
      <c r="V259" s="771"/>
      <c r="W259" s="771"/>
      <c r="X259" s="771"/>
      <c r="Y259" s="771"/>
      <c r="Z259" s="771"/>
      <c r="AA259" s="771"/>
      <c r="AB259" s="771"/>
      <c r="AC259" s="771"/>
      <c r="AD259" s="771"/>
      <c r="AE259" s="771"/>
      <c r="AF259" s="771"/>
      <c r="AG259" s="771"/>
      <c r="AH259" s="771"/>
      <c r="AI259" s="771"/>
      <c r="AJ259" s="771"/>
      <c r="AK259" s="771"/>
      <c r="AL259" s="771"/>
      <c r="AM259" s="771"/>
      <c r="AN259" s="771"/>
    </row>
    <row r="260" spans="1:40" ht="26.55" customHeight="1">
      <c r="A260" s="280"/>
      <c r="B260" s="328"/>
      <c r="C260" s="269" t="s">
        <v>456</v>
      </c>
      <c r="D260" s="269"/>
      <c r="E260" s="269"/>
      <c r="F260" s="269"/>
      <c r="G260" s="269"/>
      <c r="H260" s="269"/>
      <c r="I260" s="269"/>
      <c r="J260" s="269"/>
      <c r="K260" s="269"/>
      <c r="L260" s="269"/>
      <c r="M260" s="269"/>
      <c r="N260" s="269"/>
      <c r="O260" s="269"/>
      <c r="P260" s="269"/>
      <c r="Q260" s="269"/>
      <c r="R260" s="269"/>
      <c r="S260" s="269"/>
      <c r="T260" s="269"/>
      <c r="U260" s="378"/>
      <c r="V260" s="378"/>
      <c r="W260" s="378"/>
      <c r="X260" s="378"/>
      <c r="Y260" s="378"/>
      <c r="Z260" s="378"/>
      <c r="AA260" s="378"/>
      <c r="AB260" s="378"/>
      <c r="AC260" s="378"/>
      <c r="AD260" s="378"/>
      <c r="AE260" s="378"/>
      <c r="AF260" s="378"/>
      <c r="AG260" s="378"/>
      <c r="AH260" s="378"/>
      <c r="AI260" s="378"/>
      <c r="AJ260" s="378"/>
      <c r="AK260" s="378"/>
      <c r="AL260" s="378"/>
      <c r="AM260" s="378"/>
      <c r="AN260" s="378"/>
    </row>
    <row r="261" spans="1:40" ht="39" customHeight="1">
      <c r="A261" s="280"/>
      <c r="B261" s="280"/>
      <c r="C261" s="531">
        <v>1</v>
      </c>
      <c r="D261" s="531"/>
      <c r="E261" s="499" t="s">
        <v>457</v>
      </c>
      <c r="F261" s="499"/>
      <c r="G261" s="499"/>
      <c r="H261" s="499"/>
      <c r="I261" s="499"/>
      <c r="J261" s="499"/>
      <c r="K261" s="499"/>
      <c r="L261" s="499"/>
      <c r="M261" s="499"/>
      <c r="N261" s="499"/>
      <c r="O261" s="499"/>
      <c r="P261" s="499"/>
      <c r="Q261" s="499"/>
      <c r="R261" s="499"/>
      <c r="S261" s="499"/>
      <c r="T261" s="499"/>
      <c r="U261" s="499"/>
      <c r="V261" s="499"/>
      <c r="W261" s="499"/>
      <c r="X261" s="499"/>
      <c r="Y261" s="499"/>
      <c r="Z261" s="499"/>
      <c r="AA261" s="499"/>
      <c r="AB261" s="499"/>
      <c r="AC261" s="499"/>
      <c r="AD261" s="499"/>
      <c r="AE261" s="499"/>
      <c r="AF261" s="499"/>
      <c r="AG261" s="499"/>
      <c r="AH261" s="499"/>
      <c r="AI261" s="499"/>
      <c r="AJ261" s="499"/>
      <c r="AK261" s="499"/>
      <c r="AL261" s="499"/>
      <c r="AM261" s="499"/>
      <c r="AN261" s="499"/>
    </row>
    <row r="262" spans="1:40" ht="39" customHeight="1">
      <c r="A262" s="280"/>
      <c r="B262" s="280"/>
      <c r="C262" s="531">
        <v>2</v>
      </c>
      <c r="D262" s="531"/>
      <c r="E262" s="499" t="s">
        <v>461</v>
      </c>
      <c r="F262" s="499"/>
      <c r="G262" s="499"/>
      <c r="H262" s="499"/>
      <c r="I262" s="499"/>
      <c r="J262" s="499"/>
      <c r="K262" s="499"/>
      <c r="L262" s="499"/>
      <c r="M262" s="499"/>
      <c r="N262" s="499"/>
      <c r="O262" s="499"/>
      <c r="P262" s="499"/>
      <c r="Q262" s="499"/>
      <c r="R262" s="499"/>
      <c r="S262" s="499"/>
      <c r="T262" s="499"/>
      <c r="U262" s="499"/>
      <c r="V262" s="499"/>
      <c r="W262" s="499"/>
      <c r="X262" s="499"/>
      <c r="Y262" s="499"/>
      <c r="Z262" s="499"/>
      <c r="AA262" s="499"/>
      <c r="AB262" s="499"/>
      <c r="AC262" s="499"/>
      <c r="AD262" s="499"/>
      <c r="AE262" s="499"/>
      <c r="AF262" s="499"/>
      <c r="AG262" s="499"/>
      <c r="AH262" s="499"/>
      <c r="AI262" s="499"/>
      <c r="AJ262" s="499"/>
      <c r="AK262" s="499"/>
      <c r="AL262" s="499"/>
      <c r="AM262" s="499"/>
      <c r="AN262" s="499"/>
    </row>
    <row r="263" spans="1:40" ht="15" customHeight="1">
      <c r="A263" s="280"/>
      <c r="B263" s="280"/>
      <c r="C263" s="269"/>
      <c r="D263" s="269"/>
      <c r="E263" s="771"/>
      <c r="F263" s="771"/>
      <c r="G263" s="771"/>
      <c r="H263" s="771"/>
      <c r="I263" s="771"/>
      <c r="J263" s="771"/>
      <c r="K263" s="771"/>
      <c r="L263" s="771"/>
      <c r="M263" s="771"/>
      <c r="N263" s="771"/>
      <c r="O263" s="771"/>
      <c r="P263" s="771"/>
      <c r="Q263" s="771"/>
      <c r="R263" s="771"/>
      <c r="S263" s="771"/>
      <c r="T263" s="771"/>
      <c r="U263" s="771"/>
      <c r="V263" s="771"/>
      <c r="W263" s="771"/>
      <c r="X263" s="771"/>
      <c r="Y263" s="771"/>
      <c r="Z263" s="771"/>
      <c r="AA263" s="771"/>
      <c r="AB263" s="771"/>
      <c r="AC263" s="771"/>
      <c r="AD263" s="771"/>
      <c r="AE263" s="771"/>
      <c r="AF263" s="771"/>
      <c r="AG263" s="771"/>
      <c r="AH263" s="771"/>
      <c r="AI263" s="771"/>
      <c r="AJ263" s="771"/>
      <c r="AK263" s="771"/>
      <c r="AL263" s="771"/>
      <c r="AM263" s="771"/>
      <c r="AN263" s="771"/>
    </row>
    <row r="264" spans="1:40" ht="23.55" customHeight="1">
      <c r="A264" s="280"/>
      <c r="B264" s="328"/>
      <c r="C264" s="269" t="s">
        <v>458</v>
      </c>
      <c r="D264" s="269"/>
      <c r="E264" s="269"/>
      <c r="F264" s="269"/>
      <c r="G264" s="269"/>
      <c r="H264" s="269"/>
      <c r="I264" s="269"/>
      <c r="J264" s="269"/>
      <c r="K264" s="269"/>
      <c r="L264" s="269"/>
      <c r="M264" s="269"/>
      <c r="N264" s="269"/>
      <c r="O264" s="269"/>
      <c r="P264" s="269"/>
      <c r="Q264" s="269"/>
      <c r="R264" s="269"/>
      <c r="S264" s="269"/>
      <c r="T264" s="269"/>
      <c r="U264" s="378"/>
      <c r="V264" s="378"/>
      <c r="W264" s="378"/>
      <c r="X264" s="378"/>
      <c r="Y264" s="378"/>
      <c r="Z264" s="378"/>
      <c r="AA264" s="378"/>
      <c r="AB264" s="378"/>
      <c r="AC264" s="378"/>
      <c r="AD264" s="378"/>
      <c r="AE264" s="378"/>
      <c r="AF264" s="378"/>
      <c r="AG264" s="378"/>
      <c r="AH264" s="378"/>
      <c r="AI264" s="378"/>
      <c r="AJ264" s="378"/>
      <c r="AK264" s="378"/>
      <c r="AL264" s="378"/>
      <c r="AM264" s="378"/>
      <c r="AN264" s="378"/>
    </row>
    <row r="265" spans="1:40" ht="39" customHeight="1">
      <c r="A265" s="280"/>
      <c r="B265" s="280"/>
      <c r="C265" s="531">
        <v>1</v>
      </c>
      <c r="D265" s="531"/>
      <c r="E265" s="499" t="s">
        <v>459</v>
      </c>
      <c r="F265" s="499"/>
      <c r="G265" s="499"/>
      <c r="H265" s="499"/>
      <c r="I265" s="499"/>
      <c r="J265" s="499"/>
      <c r="K265" s="499"/>
      <c r="L265" s="499"/>
      <c r="M265" s="499"/>
      <c r="N265" s="499"/>
      <c r="O265" s="499"/>
      <c r="P265" s="499"/>
      <c r="Q265" s="499"/>
      <c r="R265" s="499"/>
      <c r="S265" s="499"/>
      <c r="T265" s="499"/>
      <c r="U265" s="499"/>
      <c r="V265" s="499"/>
      <c r="W265" s="499"/>
      <c r="X265" s="499"/>
      <c r="Y265" s="499"/>
      <c r="Z265" s="499"/>
      <c r="AA265" s="499"/>
      <c r="AB265" s="499"/>
      <c r="AC265" s="499"/>
      <c r="AD265" s="499"/>
      <c r="AE265" s="499"/>
      <c r="AF265" s="499"/>
      <c r="AG265" s="499"/>
      <c r="AH265" s="499"/>
      <c r="AI265" s="499"/>
      <c r="AJ265" s="499"/>
      <c r="AK265" s="499"/>
      <c r="AL265" s="499"/>
      <c r="AM265" s="499"/>
      <c r="AN265" s="499"/>
    </row>
    <row r="266" spans="1:40" ht="39" customHeight="1">
      <c r="A266" s="280"/>
      <c r="B266" s="280"/>
      <c r="C266" s="531">
        <v>2</v>
      </c>
      <c r="D266" s="531"/>
      <c r="E266" s="499" t="s">
        <v>460</v>
      </c>
      <c r="F266" s="499"/>
      <c r="G266" s="499"/>
      <c r="H266" s="499"/>
      <c r="I266" s="499"/>
      <c r="J266" s="499"/>
      <c r="K266" s="499"/>
      <c r="L266" s="499"/>
      <c r="M266" s="499"/>
      <c r="N266" s="499"/>
      <c r="O266" s="499"/>
      <c r="P266" s="499"/>
      <c r="Q266" s="499"/>
      <c r="R266" s="499"/>
      <c r="S266" s="499"/>
      <c r="T266" s="499"/>
      <c r="U266" s="499"/>
      <c r="V266" s="499"/>
      <c r="W266" s="499"/>
      <c r="X266" s="499"/>
      <c r="Y266" s="499"/>
      <c r="Z266" s="499"/>
      <c r="AA266" s="499"/>
      <c r="AB266" s="499"/>
      <c r="AC266" s="499"/>
      <c r="AD266" s="499"/>
      <c r="AE266" s="499"/>
      <c r="AF266" s="499"/>
      <c r="AG266" s="499"/>
      <c r="AH266" s="499"/>
      <c r="AI266" s="499"/>
      <c r="AJ266" s="499"/>
      <c r="AK266" s="499"/>
      <c r="AL266" s="499"/>
      <c r="AM266" s="499"/>
      <c r="AN266" s="499"/>
    </row>
    <row r="267" spans="1:40" ht="15" customHeight="1">
      <c r="A267" s="280"/>
      <c r="B267" s="280"/>
      <c r="C267" s="269"/>
      <c r="D267" s="269"/>
      <c r="E267" s="771"/>
      <c r="F267" s="771"/>
      <c r="G267" s="771"/>
      <c r="H267" s="771"/>
      <c r="I267" s="771"/>
      <c r="J267" s="771"/>
      <c r="K267" s="771"/>
      <c r="L267" s="771"/>
      <c r="M267" s="771"/>
      <c r="N267" s="771"/>
      <c r="O267" s="771"/>
      <c r="P267" s="771"/>
      <c r="Q267" s="771"/>
      <c r="R267" s="771"/>
      <c r="S267" s="771"/>
      <c r="T267" s="771"/>
      <c r="U267" s="771"/>
      <c r="V267" s="771"/>
      <c r="W267" s="771"/>
      <c r="X267" s="771"/>
      <c r="Y267" s="771"/>
      <c r="Z267" s="771"/>
      <c r="AA267" s="771"/>
      <c r="AB267" s="771"/>
      <c r="AC267" s="771"/>
      <c r="AD267" s="771"/>
      <c r="AE267" s="771"/>
      <c r="AF267" s="771"/>
      <c r="AG267" s="771"/>
      <c r="AH267" s="771"/>
      <c r="AI267" s="771"/>
      <c r="AJ267" s="771"/>
      <c r="AK267" s="771"/>
      <c r="AL267" s="771"/>
      <c r="AM267" s="771"/>
      <c r="AN267" s="771"/>
    </row>
    <row r="268" spans="1:40" ht="20.55" customHeight="1">
      <c r="A268" s="280"/>
      <c r="B268" s="280"/>
      <c r="C268" s="310" t="s">
        <v>375</v>
      </c>
      <c r="D268" s="310"/>
      <c r="E268" s="310"/>
      <c r="F268" s="310"/>
      <c r="G268" s="310"/>
      <c r="H268" s="310"/>
      <c r="I268" s="310"/>
      <c r="J268" s="310"/>
      <c r="K268" s="310"/>
      <c r="L268" s="310"/>
      <c r="M268" s="310"/>
      <c r="N268" s="310"/>
      <c r="O268" s="310"/>
      <c r="P268" s="310"/>
      <c r="Q268" s="310"/>
      <c r="R268" s="310"/>
      <c r="S268" s="310"/>
      <c r="T268" s="310"/>
      <c r="U268" s="310"/>
      <c r="V268" s="310"/>
      <c r="W268" s="310"/>
      <c r="X268" s="310"/>
      <c r="Y268" s="310"/>
      <c r="Z268" s="310"/>
      <c r="AA268" s="310"/>
      <c r="AB268" s="310"/>
      <c r="AC268" s="310"/>
      <c r="AD268" s="310"/>
      <c r="AE268" s="310"/>
      <c r="AF268" s="310"/>
      <c r="AG268" s="310"/>
      <c r="AH268" s="310"/>
      <c r="AI268" s="310"/>
      <c r="AJ268" s="310"/>
      <c r="AK268" s="310"/>
      <c r="AL268" s="310"/>
      <c r="AM268" s="310"/>
      <c r="AN268" s="310"/>
    </row>
    <row r="269" spans="1:40" s="309" customFormat="1" ht="120.6" customHeight="1">
      <c r="A269" s="280"/>
      <c r="B269" s="280"/>
      <c r="C269" s="686">
        <v>1</v>
      </c>
      <c r="D269" s="686"/>
      <c r="E269" s="673" t="s">
        <v>735</v>
      </c>
      <c r="F269" s="673"/>
      <c r="G269" s="673"/>
      <c r="H269" s="673"/>
      <c r="I269" s="673"/>
      <c r="J269" s="673"/>
      <c r="K269" s="673"/>
      <c r="L269" s="673"/>
      <c r="M269" s="673"/>
      <c r="N269" s="673"/>
      <c r="O269" s="673"/>
      <c r="P269" s="673"/>
      <c r="Q269" s="673"/>
      <c r="R269" s="673"/>
      <c r="S269" s="673"/>
      <c r="T269" s="673"/>
      <c r="U269" s="673"/>
      <c r="V269" s="673"/>
      <c r="W269" s="673"/>
      <c r="X269" s="673"/>
      <c r="Y269" s="673"/>
      <c r="Z269" s="673"/>
      <c r="AA269" s="673"/>
      <c r="AB269" s="673"/>
      <c r="AC269" s="673"/>
      <c r="AD269" s="673"/>
      <c r="AE269" s="673"/>
      <c r="AF269" s="673"/>
      <c r="AG269" s="673"/>
      <c r="AH269" s="673"/>
      <c r="AI269" s="677"/>
      <c r="AJ269" s="677"/>
      <c r="AK269" s="677"/>
      <c r="AL269" s="677"/>
      <c r="AM269" s="677"/>
      <c r="AN269" s="677"/>
    </row>
    <row r="270" spans="1:40" ht="15" customHeight="1">
      <c r="A270" s="280"/>
      <c r="B270" s="280"/>
      <c r="C270" s="269"/>
      <c r="D270" s="269"/>
      <c r="E270" s="269"/>
      <c r="F270" s="269"/>
      <c r="G270" s="269"/>
      <c r="H270" s="269"/>
      <c r="I270" s="269"/>
      <c r="J270" s="269"/>
      <c r="K270" s="269"/>
      <c r="L270" s="269"/>
      <c r="M270" s="269"/>
      <c r="N270" s="269"/>
      <c r="O270" s="269"/>
      <c r="P270" s="269"/>
      <c r="Q270" s="269"/>
      <c r="R270" s="269"/>
      <c r="S270" s="269"/>
      <c r="T270" s="269"/>
      <c r="U270" s="269"/>
      <c r="V270" s="269"/>
      <c r="W270" s="269"/>
      <c r="X270" s="269"/>
      <c r="Y270" s="269"/>
      <c r="Z270" s="269"/>
      <c r="AA270" s="269"/>
      <c r="AB270" s="269"/>
      <c r="AC270" s="269"/>
      <c r="AD270" s="269"/>
      <c r="AE270" s="269"/>
      <c r="AF270" s="269"/>
      <c r="AG270" s="269"/>
      <c r="AH270" s="269"/>
      <c r="AI270" s="269"/>
      <c r="AJ270" s="269"/>
      <c r="AK270" s="269"/>
      <c r="AL270" s="269"/>
      <c r="AM270" s="269"/>
      <c r="AN270" s="269"/>
    </row>
    <row r="271" spans="1:40" ht="27" customHeight="1">
      <c r="A271" s="280"/>
      <c r="B271" s="328"/>
      <c r="C271" s="269" t="s">
        <v>731</v>
      </c>
      <c r="D271" s="269"/>
      <c r="E271" s="269"/>
      <c r="F271" s="269"/>
      <c r="G271" s="269"/>
      <c r="H271" s="269"/>
      <c r="I271" s="269"/>
      <c r="J271" s="269"/>
      <c r="K271" s="269"/>
      <c r="L271" s="269"/>
      <c r="M271" s="269"/>
      <c r="N271" s="269"/>
      <c r="O271" s="269"/>
      <c r="P271" s="269"/>
      <c r="Q271" s="269"/>
      <c r="R271" s="269"/>
      <c r="S271" s="269"/>
      <c r="T271" s="269"/>
      <c r="U271" s="378"/>
      <c r="V271" s="378"/>
      <c r="W271" s="378"/>
      <c r="X271" s="378"/>
      <c r="Y271" s="378"/>
      <c r="Z271" s="378"/>
      <c r="AA271" s="378"/>
      <c r="AB271" s="378"/>
      <c r="AC271" s="378"/>
      <c r="AD271" s="378"/>
      <c r="AE271" s="378"/>
      <c r="AF271" s="378"/>
      <c r="AG271" s="378"/>
      <c r="AH271" s="378"/>
      <c r="AI271" s="378"/>
      <c r="AJ271" s="378"/>
      <c r="AK271" s="378"/>
      <c r="AL271" s="378"/>
      <c r="AM271" s="378"/>
      <c r="AN271" s="378"/>
    </row>
    <row r="272" spans="1:40" ht="43.2" customHeight="1">
      <c r="A272" s="280"/>
      <c r="B272" s="280"/>
      <c r="C272" s="531">
        <v>1</v>
      </c>
      <c r="D272" s="531"/>
      <c r="E272" s="499" t="s">
        <v>736</v>
      </c>
      <c r="F272" s="499"/>
      <c r="G272" s="499"/>
      <c r="H272" s="499"/>
      <c r="I272" s="499"/>
      <c r="J272" s="499"/>
      <c r="K272" s="499"/>
      <c r="L272" s="499"/>
      <c r="M272" s="499"/>
      <c r="N272" s="499"/>
      <c r="O272" s="499"/>
      <c r="P272" s="499"/>
      <c r="Q272" s="499"/>
      <c r="R272" s="499"/>
      <c r="S272" s="499"/>
      <c r="T272" s="499"/>
      <c r="U272" s="499"/>
      <c r="V272" s="499"/>
      <c r="W272" s="499"/>
      <c r="X272" s="499"/>
      <c r="Y272" s="499"/>
      <c r="Z272" s="499"/>
      <c r="AA272" s="499"/>
      <c r="AB272" s="499"/>
      <c r="AC272" s="499"/>
      <c r="AD272" s="499"/>
      <c r="AE272" s="499"/>
      <c r="AF272" s="499"/>
      <c r="AG272" s="499"/>
      <c r="AH272" s="499"/>
      <c r="AI272" s="499"/>
      <c r="AJ272" s="499"/>
      <c r="AK272" s="499"/>
      <c r="AL272" s="499"/>
      <c r="AM272" s="499"/>
      <c r="AN272" s="499"/>
    </row>
    <row r="273" spans="1:40" ht="17.25" customHeight="1">
      <c r="A273" s="280"/>
      <c r="B273" s="280"/>
      <c r="C273" s="268"/>
      <c r="D273" s="268"/>
      <c r="E273" s="268"/>
      <c r="F273" s="268"/>
      <c r="G273" s="268"/>
      <c r="H273" s="268"/>
      <c r="I273" s="268"/>
      <c r="J273" s="268"/>
      <c r="K273" s="268"/>
      <c r="L273" s="268"/>
      <c r="M273" s="268"/>
      <c r="N273" s="268"/>
      <c r="O273" s="268"/>
      <c r="P273" s="268"/>
      <c r="Q273" s="268"/>
      <c r="R273" s="268"/>
      <c r="S273" s="268"/>
      <c r="T273" s="268"/>
      <c r="U273" s="268"/>
      <c r="V273" s="268"/>
      <c r="W273" s="268"/>
      <c r="X273" s="268"/>
      <c r="Y273" s="268"/>
      <c r="Z273" s="268"/>
      <c r="AA273" s="268"/>
      <c r="AB273" s="268"/>
      <c r="AC273" s="268"/>
      <c r="AD273" s="268"/>
      <c r="AE273" s="268"/>
      <c r="AF273" s="268"/>
      <c r="AG273" s="268"/>
      <c r="AH273" s="268"/>
      <c r="AI273" s="268"/>
      <c r="AJ273" s="268"/>
      <c r="AK273" s="268"/>
      <c r="AL273" s="268"/>
      <c r="AM273" s="268"/>
      <c r="AN273" s="268"/>
    </row>
    <row r="274" spans="1:40" ht="17.25" customHeight="1">
      <c r="A274" s="280"/>
      <c r="B274" s="280"/>
      <c r="C274" s="268"/>
      <c r="D274" s="268"/>
      <c r="E274" s="268"/>
      <c r="F274" s="268"/>
      <c r="G274" s="268"/>
      <c r="H274" s="268"/>
      <c r="I274" s="268"/>
      <c r="J274" s="268"/>
      <c r="K274" s="268"/>
      <c r="L274" s="268"/>
      <c r="M274" s="268"/>
      <c r="N274" s="268"/>
      <c r="O274" s="268"/>
      <c r="P274" s="268"/>
      <c r="Q274" s="268"/>
      <c r="R274" s="268"/>
      <c r="S274" s="268"/>
      <c r="T274" s="268"/>
      <c r="U274" s="268"/>
      <c r="V274" s="268"/>
      <c r="W274" s="268"/>
      <c r="X274" s="268"/>
      <c r="Y274" s="268"/>
      <c r="Z274" s="268"/>
      <c r="AA274" s="268"/>
      <c r="AB274" s="268"/>
      <c r="AC274" s="268"/>
      <c r="AD274" s="268"/>
      <c r="AE274" s="268"/>
      <c r="AF274" s="268"/>
      <c r="AG274" s="268"/>
      <c r="AH274" s="268"/>
      <c r="AI274" s="268"/>
      <c r="AJ274" s="268"/>
      <c r="AK274" s="268"/>
      <c r="AL274" s="268"/>
      <c r="AM274" s="268"/>
      <c r="AN274" s="268"/>
    </row>
    <row r="275" spans="1:40" ht="17.25" customHeight="1">
      <c r="A275" s="280"/>
      <c r="B275" s="280"/>
      <c r="C275" s="268"/>
      <c r="D275" s="268"/>
      <c r="E275" s="268"/>
      <c r="F275" s="268"/>
      <c r="G275" s="268"/>
      <c r="H275" s="268"/>
      <c r="I275" s="268"/>
      <c r="J275" s="268"/>
      <c r="K275" s="268"/>
      <c r="L275" s="268"/>
      <c r="M275" s="268"/>
      <c r="N275" s="268"/>
      <c r="O275" s="268"/>
      <c r="P275" s="268"/>
      <c r="Q275" s="268"/>
      <c r="R275" s="268"/>
      <c r="S275" s="268"/>
      <c r="T275" s="268"/>
      <c r="U275" s="268"/>
      <c r="V275" s="268"/>
      <c r="W275" s="268"/>
      <c r="X275" s="268"/>
      <c r="Y275" s="268"/>
      <c r="Z275" s="268"/>
      <c r="AA275" s="268"/>
      <c r="AB275" s="268"/>
      <c r="AC275" s="268"/>
      <c r="AD275" s="268"/>
      <c r="AE275" s="268"/>
      <c r="AF275" s="268"/>
      <c r="AG275" s="268"/>
      <c r="AH275" s="268"/>
      <c r="AI275" s="268"/>
      <c r="AJ275" s="268"/>
      <c r="AK275" s="268"/>
      <c r="AL275" s="268"/>
      <c r="AM275" s="268"/>
      <c r="AN275" s="268"/>
    </row>
    <row r="276" spans="1:40" ht="17.25" customHeight="1">
      <c r="A276" s="280"/>
      <c r="B276" s="280"/>
      <c r="C276" s="268"/>
      <c r="D276" s="268"/>
      <c r="E276" s="268"/>
      <c r="F276" s="268"/>
      <c r="G276" s="268"/>
      <c r="H276" s="268"/>
      <c r="I276" s="268"/>
      <c r="J276" s="268"/>
      <c r="K276" s="268"/>
      <c r="L276" s="268"/>
      <c r="M276" s="268"/>
      <c r="N276" s="268"/>
      <c r="O276" s="268"/>
      <c r="P276" s="268"/>
      <c r="Q276" s="268"/>
      <c r="R276" s="268"/>
      <c r="S276" s="268"/>
      <c r="T276" s="268"/>
      <c r="U276" s="268"/>
      <c r="V276" s="268"/>
      <c r="W276" s="268"/>
      <c r="X276" s="268"/>
      <c r="Y276" s="268"/>
      <c r="Z276" s="268"/>
      <c r="AA276" s="268"/>
      <c r="AB276" s="268"/>
      <c r="AC276" s="268"/>
      <c r="AD276" s="268"/>
      <c r="AE276" s="268"/>
      <c r="AF276" s="268"/>
      <c r="AG276" s="268"/>
      <c r="AH276" s="268"/>
      <c r="AI276" s="268"/>
      <c r="AJ276" s="268"/>
      <c r="AK276" s="268"/>
      <c r="AL276" s="268"/>
      <c r="AM276" s="268"/>
      <c r="AN276" s="268"/>
    </row>
    <row r="277" spans="1:40" ht="17.25" customHeight="1">
      <c r="A277" s="280"/>
      <c r="B277" s="280"/>
      <c r="C277" s="268"/>
      <c r="D277" s="268"/>
      <c r="E277" s="268"/>
      <c r="F277" s="268"/>
      <c r="G277" s="268"/>
      <c r="H277" s="268"/>
      <c r="I277" s="268"/>
      <c r="J277" s="268"/>
      <c r="K277" s="268"/>
      <c r="L277" s="268"/>
      <c r="M277" s="268"/>
      <c r="N277" s="268"/>
      <c r="O277" s="268"/>
      <c r="P277" s="268"/>
      <c r="Q277" s="268"/>
      <c r="R277" s="268"/>
      <c r="S277" s="268"/>
      <c r="T277" s="268"/>
      <c r="U277" s="268"/>
      <c r="V277" s="268"/>
      <c r="W277" s="268"/>
      <c r="X277" s="268"/>
      <c r="Y277" s="268"/>
      <c r="Z277" s="268"/>
      <c r="AA277" s="268"/>
      <c r="AB277" s="268"/>
      <c r="AC277" s="268"/>
      <c r="AD277" s="268"/>
      <c r="AE277" s="268"/>
      <c r="AF277" s="268"/>
      <c r="AG277" s="268"/>
      <c r="AH277" s="268"/>
      <c r="AI277" s="268"/>
      <c r="AJ277" s="268"/>
      <c r="AK277" s="268"/>
      <c r="AL277" s="268"/>
      <c r="AM277" s="268"/>
      <c r="AN277" s="268"/>
    </row>
    <row r="278" spans="1:40" ht="17.25" customHeight="1">
      <c r="A278" s="280"/>
      <c r="B278" s="280"/>
      <c r="C278" s="268"/>
      <c r="D278" s="268"/>
      <c r="E278" s="268"/>
      <c r="F278" s="268"/>
      <c r="G278" s="268"/>
      <c r="H278" s="268"/>
      <c r="I278" s="268"/>
      <c r="J278" s="268"/>
      <c r="K278" s="268"/>
      <c r="L278" s="268"/>
      <c r="M278" s="268"/>
      <c r="N278" s="268"/>
      <c r="O278" s="268"/>
      <c r="P278" s="268"/>
      <c r="Q278" s="268"/>
      <c r="R278" s="268"/>
      <c r="S278" s="268"/>
      <c r="T278" s="268"/>
      <c r="U278" s="268"/>
      <c r="V278" s="268"/>
      <c r="W278" s="268"/>
      <c r="X278" s="268"/>
      <c r="Y278" s="268"/>
      <c r="Z278" s="268"/>
      <c r="AA278" s="268"/>
      <c r="AB278" s="268"/>
      <c r="AC278" s="268"/>
      <c r="AD278" s="268"/>
      <c r="AE278" s="268"/>
      <c r="AF278" s="268"/>
      <c r="AG278" s="268"/>
      <c r="AH278" s="268"/>
      <c r="AI278" s="268"/>
      <c r="AJ278" s="268"/>
      <c r="AK278" s="268"/>
      <c r="AL278" s="268"/>
      <c r="AM278" s="268"/>
      <c r="AN278" s="268"/>
    </row>
    <row r="279" spans="1:40" ht="17.25" customHeight="1">
      <c r="A279" s="280"/>
      <c r="B279" s="280"/>
      <c r="C279" s="268"/>
      <c r="D279" s="268"/>
      <c r="E279" s="268"/>
      <c r="F279" s="268"/>
      <c r="G279" s="268"/>
      <c r="H279" s="268"/>
      <c r="I279" s="268"/>
      <c r="J279" s="268"/>
      <c r="K279" s="268"/>
      <c r="L279" s="268"/>
      <c r="M279" s="268"/>
      <c r="N279" s="268"/>
      <c r="O279" s="268"/>
      <c r="P279" s="268"/>
      <c r="Q279" s="268"/>
      <c r="R279" s="268"/>
      <c r="S279" s="268"/>
      <c r="T279" s="268"/>
      <c r="U279" s="268"/>
      <c r="V279" s="268"/>
      <c r="W279" s="268"/>
      <c r="X279" s="268"/>
      <c r="Y279" s="268"/>
      <c r="Z279" s="268"/>
      <c r="AA279" s="268"/>
      <c r="AB279" s="268"/>
      <c r="AC279" s="268"/>
      <c r="AD279" s="268"/>
      <c r="AE279" s="268"/>
      <c r="AF279" s="268"/>
      <c r="AG279" s="268"/>
      <c r="AH279" s="268"/>
      <c r="AI279" s="268"/>
      <c r="AJ279" s="268"/>
      <c r="AK279" s="268"/>
      <c r="AL279" s="268"/>
      <c r="AM279" s="268"/>
      <c r="AN279" s="268"/>
    </row>
    <row r="280" spans="1:40" ht="17.25" customHeight="1">
      <c r="A280" s="280"/>
      <c r="B280" s="280"/>
      <c r="C280" s="268"/>
      <c r="D280" s="268"/>
      <c r="E280" s="268"/>
      <c r="F280" s="268"/>
      <c r="G280" s="268"/>
      <c r="H280" s="268"/>
      <c r="I280" s="268"/>
      <c r="J280" s="268"/>
      <c r="K280" s="268"/>
      <c r="L280" s="268"/>
      <c r="M280" s="268"/>
      <c r="N280" s="268"/>
      <c r="O280" s="268"/>
      <c r="P280" s="268"/>
      <c r="Q280" s="268"/>
      <c r="R280" s="268"/>
      <c r="S280" s="268"/>
      <c r="T280" s="268"/>
      <c r="U280" s="268"/>
      <c r="V280" s="268"/>
      <c r="W280" s="268"/>
      <c r="X280" s="268"/>
      <c r="Y280" s="268"/>
      <c r="Z280" s="268"/>
      <c r="AA280" s="268"/>
      <c r="AB280" s="268"/>
      <c r="AC280" s="268"/>
      <c r="AD280" s="268"/>
      <c r="AE280" s="268"/>
      <c r="AF280" s="268"/>
      <c r="AG280" s="268"/>
      <c r="AH280" s="268"/>
      <c r="AI280" s="268"/>
      <c r="AJ280" s="268"/>
      <c r="AK280" s="268"/>
      <c r="AL280" s="268"/>
      <c r="AM280" s="268"/>
      <c r="AN280" s="268"/>
    </row>
    <row r="281" spans="1:40" ht="17.25" customHeight="1">
      <c r="A281" s="280"/>
      <c r="B281" s="280"/>
      <c r="C281" s="268"/>
      <c r="D281" s="268"/>
      <c r="E281" s="268"/>
      <c r="F281" s="268"/>
      <c r="G281" s="268"/>
      <c r="H281" s="268"/>
      <c r="I281" s="268"/>
      <c r="J281" s="268"/>
      <c r="K281" s="268"/>
      <c r="L281" s="268"/>
      <c r="M281" s="268"/>
      <c r="N281" s="268"/>
      <c r="O281" s="268"/>
      <c r="P281" s="268"/>
      <c r="Q281" s="268"/>
      <c r="R281" s="268"/>
      <c r="S281" s="268"/>
      <c r="T281" s="268"/>
      <c r="U281" s="268"/>
      <c r="V281" s="268"/>
      <c r="W281" s="268"/>
      <c r="X281" s="268"/>
      <c r="Y281" s="268"/>
      <c r="Z281" s="268"/>
      <c r="AA281" s="268"/>
      <c r="AB281" s="268"/>
      <c r="AC281" s="268"/>
      <c r="AD281" s="268"/>
      <c r="AE281" s="268"/>
      <c r="AF281" s="268"/>
      <c r="AG281" s="268"/>
      <c r="AH281" s="268"/>
      <c r="AI281" s="268"/>
      <c r="AJ281" s="268"/>
      <c r="AK281" s="268"/>
      <c r="AL281" s="268"/>
      <c r="AM281" s="268"/>
      <c r="AN281" s="268"/>
    </row>
    <row r="282" spans="1:40" ht="17.25" customHeight="1">
      <c r="A282" s="280"/>
      <c r="B282" s="280"/>
      <c r="C282" s="268"/>
      <c r="D282" s="268"/>
      <c r="E282" s="268"/>
      <c r="F282" s="268"/>
      <c r="G282" s="268"/>
      <c r="H282" s="268"/>
      <c r="I282" s="268"/>
      <c r="J282" s="268"/>
      <c r="K282" s="268"/>
      <c r="L282" s="268"/>
      <c r="M282" s="268"/>
      <c r="N282" s="268"/>
      <c r="O282" s="268"/>
      <c r="P282" s="268"/>
      <c r="Q282" s="268"/>
      <c r="R282" s="268"/>
      <c r="S282" s="268"/>
      <c r="T282" s="268"/>
      <c r="U282" s="268"/>
      <c r="V282" s="268"/>
      <c r="W282" s="268"/>
      <c r="X282" s="268"/>
      <c r="Y282" s="268"/>
      <c r="Z282" s="268"/>
      <c r="AA282" s="268"/>
      <c r="AB282" s="268"/>
      <c r="AC282" s="268"/>
      <c r="AD282" s="268"/>
      <c r="AE282" s="268"/>
      <c r="AF282" s="268"/>
      <c r="AG282" s="268"/>
      <c r="AH282" s="268"/>
      <c r="AI282" s="268"/>
      <c r="AJ282" s="268"/>
      <c r="AK282" s="268"/>
      <c r="AL282" s="268"/>
      <c r="AM282" s="268"/>
      <c r="AN282" s="268"/>
    </row>
    <row r="283" spans="1:40" ht="17.25" customHeight="1">
      <c r="A283" s="280"/>
      <c r="B283" s="280"/>
      <c r="C283" s="268"/>
      <c r="D283" s="268"/>
      <c r="E283" s="268"/>
      <c r="F283" s="268"/>
      <c r="G283" s="268"/>
      <c r="H283" s="268"/>
      <c r="I283" s="268"/>
      <c r="J283" s="268"/>
      <c r="K283" s="268"/>
      <c r="L283" s="268"/>
      <c r="M283" s="268"/>
      <c r="N283" s="268"/>
      <c r="O283" s="268"/>
      <c r="P283" s="268"/>
      <c r="Q283" s="268"/>
      <c r="R283" s="268"/>
      <c r="S283" s="268"/>
      <c r="T283" s="268"/>
      <c r="U283" s="268"/>
      <c r="V283" s="268"/>
      <c r="W283" s="268"/>
      <c r="X283" s="268"/>
      <c r="Y283" s="268"/>
      <c r="Z283" s="268"/>
      <c r="AA283" s="268"/>
      <c r="AB283" s="268"/>
      <c r="AC283" s="268"/>
      <c r="AD283" s="268"/>
      <c r="AE283" s="268"/>
      <c r="AF283" s="268"/>
      <c r="AG283" s="268"/>
      <c r="AH283" s="268"/>
      <c r="AI283" s="268"/>
      <c r="AJ283" s="268"/>
      <c r="AK283" s="268"/>
      <c r="AL283" s="268"/>
      <c r="AM283" s="268"/>
      <c r="AN283" s="268"/>
    </row>
    <row r="284" spans="1:40" ht="17.25" customHeight="1">
      <c r="A284" s="280"/>
      <c r="B284" s="280"/>
      <c r="C284" s="268"/>
      <c r="D284" s="268"/>
      <c r="E284" s="268"/>
      <c r="F284" s="268"/>
      <c r="G284" s="268"/>
      <c r="H284" s="268"/>
      <c r="I284" s="268"/>
      <c r="J284" s="268"/>
      <c r="K284" s="268"/>
      <c r="L284" s="268"/>
      <c r="M284" s="268"/>
      <c r="N284" s="268"/>
      <c r="O284" s="268"/>
      <c r="P284" s="268"/>
      <c r="Q284" s="268"/>
      <c r="R284" s="268"/>
      <c r="S284" s="268"/>
      <c r="T284" s="268"/>
      <c r="U284" s="268"/>
      <c r="V284" s="268"/>
      <c r="W284" s="268"/>
      <c r="X284" s="268"/>
      <c r="Y284" s="268"/>
      <c r="Z284" s="268"/>
      <c r="AA284" s="268"/>
      <c r="AB284" s="268"/>
      <c r="AC284" s="268"/>
      <c r="AD284" s="268"/>
      <c r="AE284" s="268"/>
      <c r="AF284" s="268"/>
      <c r="AG284" s="268"/>
      <c r="AH284" s="268"/>
      <c r="AI284" s="268"/>
      <c r="AJ284" s="268"/>
      <c r="AK284" s="268"/>
      <c r="AL284" s="268"/>
      <c r="AM284" s="268"/>
      <c r="AN284" s="268"/>
    </row>
    <row r="285" spans="1:40" ht="17.25" customHeight="1">
      <c r="A285" s="280"/>
      <c r="B285" s="280"/>
      <c r="C285" s="280"/>
      <c r="D285" s="280"/>
      <c r="E285" s="280"/>
      <c r="F285" s="280"/>
      <c r="G285" s="280"/>
      <c r="H285" s="280"/>
      <c r="I285" s="280"/>
      <c r="J285" s="280"/>
      <c r="K285" s="280"/>
      <c r="L285" s="280"/>
      <c r="M285" s="280"/>
      <c r="N285" s="280"/>
      <c r="O285" s="280"/>
      <c r="P285" s="280"/>
      <c r="Q285" s="280"/>
      <c r="R285" s="280"/>
      <c r="S285" s="280"/>
      <c r="T285" s="280"/>
      <c r="U285" s="280"/>
      <c r="V285" s="280"/>
      <c r="W285" s="280"/>
      <c r="X285" s="280"/>
      <c r="Y285" s="280"/>
      <c r="Z285" s="280"/>
      <c r="AA285" s="280"/>
      <c r="AB285" s="280"/>
      <c r="AC285" s="280"/>
      <c r="AD285" s="280"/>
      <c r="AE285" s="280"/>
      <c r="AF285" s="280"/>
      <c r="AG285" s="280"/>
      <c r="AH285" s="280"/>
      <c r="AI285" s="280"/>
      <c r="AJ285" s="280"/>
      <c r="AK285" s="280"/>
      <c r="AL285" s="280"/>
      <c r="AM285" s="280"/>
      <c r="AN285" s="280"/>
    </row>
    <row r="286" spans="1:40" ht="17.25" customHeight="1">
      <c r="A286" s="280"/>
      <c r="B286" s="280"/>
      <c r="C286" s="280"/>
      <c r="D286" s="280"/>
      <c r="E286" s="280"/>
      <c r="F286" s="280"/>
      <c r="G286" s="280"/>
      <c r="H286" s="280"/>
      <c r="I286" s="280"/>
      <c r="J286" s="280"/>
      <c r="K286" s="280"/>
      <c r="L286" s="280"/>
      <c r="M286" s="280"/>
      <c r="N286" s="280"/>
      <c r="O286" s="280"/>
      <c r="P286" s="280"/>
      <c r="Q286" s="280"/>
      <c r="R286" s="280"/>
      <c r="S286" s="280"/>
      <c r="T286" s="280"/>
      <c r="U286" s="280"/>
      <c r="V286" s="280"/>
      <c r="W286" s="280"/>
      <c r="X286" s="280"/>
      <c r="Y286" s="280"/>
      <c r="Z286" s="280"/>
      <c r="AA286" s="280"/>
      <c r="AB286" s="280"/>
      <c r="AC286" s="280"/>
      <c r="AD286" s="280"/>
      <c r="AE286" s="280"/>
      <c r="AF286" s="280"/>
      <c r="AG286" s="280"/>
      <c r="AH286" s="280"/>
      <c r="AI286" s="280"/>
      <c r="AJ286" s="280"/>
      <c r="AK286" s="280"/>
      <c r="AL286" s="280"/>
      <c r="AM286" s="280"/>
      <c r="AN286" s="280"/>
    </row>
    <row r="287" spans="1:40" ht="17.25" customHeight="1">
      <c r="A287" s="280"/>
      <c r="B287" s="280"/>
      <c r="C287" s="268"/>
      <c r="D287" s="268"/>
      <c r="E287" s="269"/>
      <c r="F287" s="269"/>
      <c r="G287" s="269"/>
      <c r="H287" s="269"/>
      <c r="I287" s="269"/>
      <c r="J287" s="269"/>
      <c r="K287" s="269"/>
      <c r="L287" s="269"/>
      <c r="M287" s="269"/>
      <c r="N287" s="269"/>
      <c r="O287" s="269"/>
      <c r="P287" s="269"/>
      <c r="Q287" s="269"/>
      <c r="R287" s="269"/>
      <c r="S287" s="269"/>
      <c r="T287" s="269"/>
      <c r="U287" s="269"/>
      <c r="V287" s="269"/>
      <c r="W287" s="269"/>
      <c r="X287" s="269"/>
      <c r="Y287" s="269"/>
      <c r="Z287" s="269"/>
      <c r="AA287" s="275"/>
      <c r="AB287" s="381"/>
      <c r="AC287" s="275"/>
      <c r="AD287" s="275"/>
      <c r="AE287" s="275"/>
      <c r="AF287" s="275"/>
      <c r="AG287" s="275"/>
      <c r="AH287" s="275"/>
      <c r="AI287" s="275"/>
      <c r="AJ287" s="275"/>
      <c r="AK287" s="275"/>
      <c r="AL287" s="275"/>
      <c r="AM287" s="275"/>
      <c r="AN287" s="275"/>
    </row>
    <row r="288" spans="1:40" ht="17.25" customHeight="1">
      <c r="A288" s="280"/>
      <c r="B288" s="280"/>
      <c r="C288" s="268"/>
      <c r="D288" s="268"/>
      <c r="E288" s="269"/>
      <c r="F288" s="269"/>
      <c r="G288" s="269"/>
      <c r="H288" s="269"/>
      <c r="I288" s="269"/>
      <c r="J288" s="269"/>
      <c r="K288" s="269"/>
      <c r="L288" s="269"/>
      <c r="M288" s="269"/>
      <c r="N288" s="269"/>
      <c r="O288" s="269"/>
      <c r="P288" s="269"/>
      <c r="Q288" s="269"/>
      <c r="R288" s="269"/>
      <c r="S288" s="269"/>
      <c r="T288" s="269"/>
      <c r="U288" s="269"/>
      <c r="V288" s="269"/>
      <c r="W288" s="269"/>
      <c r="X288" s="269"/>
      <c r="Y288" s="269"/>
      <c r="Z288" s="269"/>
      <c r="AA288" s="275"/>
      <c r="AB288" s="381"/>
      <c r="AC288" s="275"/>
      <c r="AD288" s="275"/>
      <c r="AE288" s="275"/>
      <c r="AF288" s="275"/>
      <c r="AG288" s="275"/>
      <c r="AH288" s="275"/>
      <c r="AI288" s="275"/>
      <c r="AJ288" s="275"/>
      <c r="AK288" s="275"/>
      <c r="AL288" s="275"/>
      <c r="AM288" s="275"/>
      <c r="AN288" s="275"/>
    </row>
    <row r="289" spans="1:40" ht="17.25" customHeight="1">
      <c r="A289" s="280"/>
      <c r="B289" s="280"/>
      <c r="C289" s="268"/>
      <c r="D289" s="268"/>
      <c r="E289" s="269"/>
      <c r="F289" s="269"/>
      <c r="G289" s="269"/>
      <c r="H289" s="269"/>
      <c r="I289" s="269"/>
      <c r="J289" s="269"/>
      <c r="K289" s="269"/>
      <c r="L289" s="269"/>
      <c r="M289" s="269"/>
      <c r="N289" s="269"/>
      <c r="O289" s="269"/>
      <c r="P289" s="269"/>
      <c r="Q289" s="269"/>
      <c r="R289" s="269"/>
      <c r="S289" s="269"/>
      <c r="T289" s="269"/>
      <c r="U289" s="269"/>
      <c r="V289" s="269"/>
      <c r="W289" s="269"/>
      <c r="X289" s="269"/>
      <c r="Y289" s="269"/>
      <c r="Z289" s="269"/>
      <c r="AA289" s="275"/>
      <c r="AB289" s="381"/>
      <c r="AC289" s="275"/>
      <c r="AD289" s="275"/>
      <c r="AE289" s="275"/>
      <c r="AF289" s="275"/>
      <c r="AG289" s="275"/>
      <c r="AH289" s="275"/>
      <c r="AI289" s="275"/>
      <c r="AJ289" s="275"/>
      <c r="AK289" s="275"/>
      <c r="AL289" s="275"/>
      <c r="AM289" s="275"/>
      <c r="AN289" s="275"/>
    </row>
    <row r="290" spans="1:40" ht="17.25" customHeight="1">
      <c r="A290" s="280"/>
      <c r="B290" s="280"/>
      <c r="C290" s="268"/>
      <c r="D290" s="268"/>
      <c r="E290" s="269"/>
      <c r="F290" s="269"/>
      <c r="G290" s="269"/>
      <c r="H290" s="269"/>
      <c r="I290" s="269"/>
      <c r="J290" s="269"/>
      <c r="K290" s="269"/>
      <c r="L290" s="269"/>
      <c r="M290" s="269"/>
      <c r="N290" s="269"/>
      <c r="O290" s="269"/>
      <c r="P290" s="269"/>
      <c r="Q290" s="269"/>
      <c r="R290" s="269"/>
      <c r="S290" s="269"/>
      <c r="T290" s="269"/>
      <c r="U290" s="269"/>
      <c r="V290" s="269"/>
      <c r="W290" s="269"/>
      <c r="X290" s="269"/>
      <c r="Y290" s="269"/>
      <c r="Z290" s="269"/>
      <c r="AA290" s="275"/>
      <c r="AB290" s="381"/>
      <c r="AC290" s="275"/>
      <c r="AD290" s="275"/>
      <c r="AE290" s="275"/>
      <c r="AF290" s="275"/>
      <c r="AG290" s="275"/>
      <c r="AH290" s="275"/>
      <c r="AI290" s="275"/>
      <c r="AJ290" s="275"/>
      <c r="AK290" s="275"/>
      <c r="AL290" s="275"/>
      <c r="AM290" s="275"/>
      <c r="AN290" s="275"/>
    </row>
    <row r="291" spans="1:40" ht="17.25" customHeight="1">
      <c r="A291" s="280"/>
      <c r="B291" s="280"/>
      <c r="C291" s="268"/>
      <c r="D291" s="268"/>
      <c r="E291" s="269"/>
      <c r="F291" s="269"/>
      <c r="G291" s="269"/>
      <c r="H291" s="269"/>
      <c r="I291" s="269"/>
      <c r="J291" s="269"/>
      <c r="K291" s="269"/>
      <c r="L291" s="269"/>
      <c r="M291" s="269"/>
      <c r="N291" s="269"/>
      <c r="O291" s="269"/>
      <c r="P291" s="269"/>
      <c r="Q291" s="269"/>
      <c r="R291" s="269"/>
      <c r="S291" s="269"/>
      <c r="T291" s="269"/>
      <c r="U291" s="269"/>
      <c r="V291" s="269"/>
      <c r="W291" s="269"/>
      <c r="X291" s="269"/>
      <c r="Y291" s="269"/>
      <c r="Z291" s="269"/>
      <c r="AA291" s="275"/>
      <c r="AB291" s="381"/>
      <c r="AC291" s="275"/>
      <c r="AD291" s="275"/>
      <c r="AE291" s="275"/>
      <c r="AF291" s="275"/>
      <c r="AG291" s="275"/>
      <c r="AH291" s="275"/>
      <c r="AI291" s="275"/>
      <c r="AJ291" s="275"/>
      <c r="AK291" s="275"/>
      <c r="AL291" s="275"/>
      <c r="AM291" s="275"/>
      <c r="AN291" s="275"/>
    </row>
    <row r="292" spans="1:40" ht="17.25" customHeight="1">
      <c r="A292" s="280"/>
      <c r="B292" s="280"/>
      <c r="C292" s="268"/>
      <c r="D292" s="268"/>
      <c r="E292" s="269"/>
      <c r="F292" s="269"/>
      <c r="G292" s="269"/>
      <c r="H292" s="269"/>
      <c r="I292" s="269"/>
      <c r="J292" s="269"/>
      <c r="K292" s="269"/>
      <c r="L292" s="269"/>
      <c r="M292" s="269"/>
      <c r="N292" s="269"/>
      <c r="O292" s="269"/>
      <c r="P292" s="269"/>
      <c r="Q292" s="269"/>
      <c r="R292" s="269"/>
      <c r="S292" s="269"/>
      <c r="T292" s="269"/>
      <c r="U292" s="269"/>
      <c r="V292" s="269"/>
      <c r="W292" s="269"/>
      <c r="X292" s="269"/>
      <c r="Y292" s="269"/>
      <c r="Z292" s="269"/>
      <c r="AA292" s="275"/>
      <c r="AB292" s="381"/>
      <c r="AC292" s="275"/>
      <c r="AD292" s="275"/>
      <c r="AE292" s="275"/>
      <c r="AF292" s="275"/>
      <c r="AG292" s="275"/>
      <c r="AH292" s="275"/>
      <c r="AI292" s="275"/>
      <c r="AJ292" s="275"/>
      <c r="AK292" s="275"/>
      <c r="AL292" s="275"/>
      <c r="AM292" s="275"/>
      <c r="AN292" s="275"/>
    </row>
    <row r="293" spans="1:40" ht="17.25" customHeight="1">
      <c r="A293" s="280"/>
      <c r="B293" s="280"/>
      <c r="C293" s="268"/>
      <c r="D293" s="268"/>
      <c r="E293" s="269"/>
      <c r="F293" s="269"/>
      <c r="G293" s="269"/>
      <c r="H293" s="269"/>
      <c r="I293" s="269"/>
      <c r="J293" s="269"/>
      <c r="K293" s="269"/>
      <c r="L293" s="269"/>
      <c r="M293" s="269"/>
      <c r="N293" s="269"/>
      <c r="O293" s="269"/>
      <c r="P293" s="269"/>
      <c r="Q293" s="269"/>
      <c r="R293" s="269"/>
      <c r="S293" s="269"/>
      <c r="T293" s="269"/>
      <c r="U293" s="269"/>
      <c r="V293" s="269"/>
      <c r="W293" s="269"/>
      <c r="X293" s="269"/>
      <c r="Y293" s="269"/>
      <c r="Z293" s="269"/>
      <c r="AA293" s="275"/>
      <c r="AB293" s="381"/>
      <c r="AC293" s="275"/>
      <c r="AD293" s="275"/>
      <c r="AE293" s="275"/>
      <c r="AF293" s="275"/>
      <c r="AG293" s="275"/>
      <c r="AH293" s="275"/>
      <c r="AI293" s="275"/>
      <c r="AJ293" s="275"/>
      <c r="AK293" s="275"/>
      <c r="AL293" s="275"/>
      <c r="AM293" s="275"/>
      <c r="AN293" s="275"/>
    </row>
    <row r="294" spans="1:40" ht="17.25" customHeight="1">
      <c r="A294" s="280"/>
      <c r="B294" s="280"/>
      <c r="C294" s="268"/>
      <c r="D294" s="268"/>
      <c r="E294" s="269"/>
      <c r="F294" s="269"/>
      <c r="G294" s="269"/>
      <c r="H294" s="269"/>
      <c r="I294" s="269"/>
      <c r="J294" s="269"/>
      <c r="K294" s="269"/>
      <c r="L294" s="269"/>
      <c r="M294" s="269"/>
      <c r="N294" s="269"/>
      <c r="O294" s="269"/>
      <c r="P294" s="269"/>
      <c r="Q294" s="269"/>
      <c r="R294" s="269"/>
      <c r="S294" s="269"/>
      <c r="T294" s="269"/>
      <c r="U294" s="269"/>
      <c r="V294" s="269"/>
      <c r="W294" s="269"/>
      <c r="X294" s="269"/>
      <c r="Y294" s="269"/>
      <c r="Z294" s="269"/>
      <c r="AA294" s="269"/>
      <c r="AB294" s="269"/>
      <c r="AC294" s="269"/>
      <c r="AD294" s="269"/>
      <c r="AE294" s="269"/>
      <c r="AF294" s="269"/>
      <c r="AG294" s="269"/>
      <c r="AH294" s="269"/>
      <c r="AI294" s="268"/>
      <c r="AJ294" s="268"/>
      <c r="AK294" s="382"/>
      <c r="AL294" s="268"/>
      <c r="AM294" s="268"/>
      <c r="AN294" s="292"/>
    </row>
    <row r="295" spans="1:40" ht="17.25" customHeight="1">
      <c r="A295" s="280"/>
      <c r="B295" s="280"/>
      <c r="C295" s="268"/>
      <c r="D295" s="268"/>
      <c r="E295" s="269"/>
      <c r="F295" s="269"/>
      <c r="G295" s="269"/>
      <c r="H295" s="269"/>
      <c r="I295" s="269"/>
      <c r="J295" s="269"/>
      <c r="K295" s="269"/>
      <c r="L295" s="269"/>
      <c r="M295" s="269"/>
      <c r="N295" s="269"/>
      <c r="O295" s="269"/>
      <c r="P295" s="269"/>
      <c r="Q295" s="269"/>
      <c r="R295" s="269"/>
      <c r="S295" s="269"/>
      <c r="T295" s="269"/>
      <c r="U295" s="269"/>
      <c r="V295" s="269"/>
      <c r="W295" s="269"/>
      <c r="X295" s="269"/>
      <c r="Y295" s="269"/>
      <c r="Z295" s="269"/>
      <c r="AA295" s="269"/>
      <c r="AB295" s="269"/>
      <c r="AC295" s="269"/>
      <c r="AD295" s="269"/>
      <c r="AE295" s="269"/>
      <c r="AF295" s="269"/>
      <c r="AG295" s="269"/>
      <c r="AH295" s="269"/>
      <c r="AI295" s="268"/>
      <c r="AJ295" s="268"/>
      <c r="AK295" s="382"/>
      <c r="AL295" s="268"/>
      <c r="AM295" s="268"/>
      <c r="AN295" s="292"/>
    </row>
    <row r="296" spans="1:40" ht="17.25" customHeight="1">
      <c r="A296" s="280"/>
      <c r="B296" s="280"/>
      <c r="C296" s="268"/>
      <c r="D296" s="268"/>
      <c r="E296" s="269"/>
      <c r="F296" s="269"/>
      <c r="G296" s="269"/>
      <c r="H296" s="269"/>
      <c r="I296" s="269"/>
      <c r="J296" s="269"/>
      <c r="K296" s="269"/>
      <c r="L296" s="269"/>
      <c r="M296" s="269"/>
      <c r="N296" s="269"/>
      <c r="O296" s="269"/>
      <c r="P296" s="269"/>
      <c r="Q296" s="269"/>
      <c r="R296" s="269"/>
      <c r="S296" s="269"/>
      <c r="T296" s="269"/>
      <c r="U296" s="269"/>
      <c r="V296" s="269"/>
      <c r="W296" s="269"/>
      <c r="X296" s="269"/>
      <c r="Y296" s="269"/>
      <c r="Z296" s="269"/>
      <c r="AA296" s="280"/>
      <c r="AB296" s="381"/>
      <c r="AC296" s="310"/>
      <c r="AD296" s="310"/>
      <c r="AE296" s="310"/>
      <c r="AF296" s="310"/>
      <c r="AG296" s="310"/>
      <c r="AH296" s="310"/>
      <c r="AI296" s="310"/>
      <c r="AJ296" s="310"/>
      <c r="AK296" s="310"/>
      <c r="AL296" s="310"/>
      <c r="AM296" s="310"/>
      <c r="AN296" s="310"/>
    </row>
    <row r="297" spans="1:40" ht="17.25" customHeight="1">
      <c r="A297" s="280"/>
      <c r="B297" s="280"/>
      <c r="C297" s="268"/>
      <c r="D297" s="268"/>
      <c r="E297" s="269"/>
      <c r="F297" s="269"/>
      <c r="G297" s="269"/>
      <c r="H297" s="269"/>
      <c r="I297" s="269"/>
      <c r="J297" s="269"/>
      <c r="K297" s="269"/>
      <c r="L297" s="269"/>
      <c r="M297" s="269"/>
      <c r="N297" s="269"/>
      <c r="O297" s="269"/>
      <c r="P297" s="269"/>
      <c r="Q297" s="269"/>
      <c r="R297" s="269"/>
      <c r="S297" s="269"/>
      <c r="T297" s="269"/>
      <c r="U297" s="269"/>
      <c r="V297" s="269"/>
      <c r="W297" s="269"/>
      <c r="X297" s="269"/>
      <c r="Y297" s="269"/>
      <c r="Z297" s="269"/>
      <c r="AA297" s="280"/>
      <c r="AB297" s="381"/>
      <c r="AC297" s="310"/>
      <c r="AD297" s="310"/>
      <c r="AE297" s="310"/>
      <c r="AF297" s="310"/>
      <c r="AG297" s="310"/>
      <c r="AH297" s="310"/>
      <c r="AI297" s="310"/>
      <c r="AJ297" s="310"/>
      <c r="AK297" s="310"/>
      <c r="AL297" s="310"/>
      <c r="AM297" s="310"/>
      <c r="AN297" s="310"/>
    </row>
    <row r="298" spans="1:40" ht="17.25" customHeight="1">
      <c r="A298" s="280"/>
      <c r="B298" s="280"/>
      <c r="C298" s="268"/>
      <c r="D298" s="268"/>
      <c r="E298" s="269"/>
      <c r="F298" s="269"/>
      <c r="G298" s="269"/>
      <c r="H298" s="269"/>
      <c r="I298" s="269"/>
      <c r="J298" s="269"/>
      <c r="K298" s="269"/>
      <c r="L298" s="269"/>
      <c r="M298" s="269"/>
      <c r="N298" s="269"/>
      <c r="O298" s="269"/>
      <c r="P298" s="269"/>
      <c r="Q298" s="269"/>
      <c r="R298" s="269"/>
      <c r="S298" s="269"/>
      <c r="T298" s="269"/>
      <c r="U298" s="269"/>
      <c r="V298" s="269"/>
      <c r="W298" s="269"/>
      <c r="X298" s="269"/>
      <c r="Y298" s="269"/>
      <c r="Z298" s="269"/>
      <c r="AA298" s="280"/>
      <c r="AB298" s="381"/>
      <c r="AC298" s="310"/>
      <c r="AD298" s="310"/>
      <c r="AE298" s="310"/>
      <c r="AF298" s="310"/>
      <c r="AG298" s="310"/>
      <c r="AH298" s="310"/>
      <c r="AI298" s="310"/>
      <c r="AJ298" s="310"/>
      <c r="AK298" s="310"/>
      <c r="AL298" s="310"/>
      <c r="AM298" s="310"/>
      <c r="AN298" s="310"/>
    </row>
    <row r="299" spans="1:40" ht="17.25" customHeight="1">
      <c r="A299" s="280"/>
      <c r="B299" s="280"/>
      <c r="C299" s="268"/>
      <c r="D299" s="268"/>
      <c r="E299" s="269"/>
      <c r="F299" s="269"/>
      <c r="G299" s="269"/>
      <c r="H299" s="269"/>
      <c r="I299" s="269"/>
      <c r="J299" s="269"/>
      <c r="K299" s="269"/>
      <c r="L299" s="269"/>
      <c r="M299" s="269"/>
      <c r="N299" s="269"/>
      <c r="O299" s="269"/>
      <c r="P299" s="269"/>
      <c r="Q299" s="269"/>
      <c r="R299" s="269"/>
      <c r="S299" s="269"/>
      <c r="T299" s="269"/>
      <c r="U299" s="269"/>
      <c r="V299" s="269"/>
      <c r="W299" s="269"/>
      <c r="X299" s="269"/>
      <c r="Y299" s="269"/>
      <c r="Z299" s="269"/>
      <c r="AA299" s="280"/>
      <c r="AB299" s="381"/>
      <c r="AC299" s="310"/>
      <c r="AD299" s="310"/>
      <c r="AE299" s="310"/>
      <c r="AF299" s="310"/>
      <c r="AG299" s="310"/>
      <c r="AH299" s="310"/>
      <c r="AI299" s="310"/>
      <c r="AJ299" s="310"/>
      <c r="AK299" s="310"/>
      <c r="AL299" s="310"/>
      <c r="AM299" s="310"/>
      <c r="AN299" s="310"/>
    </row>
    <row r="300" spans="1:40" ht="17.25" customHeight="1">
      <c r="A300" s="280"/>
      <c r="B300" s="280"/>
      <c r="C300" s="268"/>
      <c r="D300" s="268"/>
      <c r="E300" s="269"/>
      <c r="F300" s="269"/>
      <c r="G300" s="269"/>
      <c r="H300" s="269"/>
      <c r="I300" s="269"/>
      <c r="J300" s="269"/>
      <c r="K300" s="269"/>
      <c r="L300" s="269"/>
      <c r="M300" s="269"/>
      <c r="N300" s="269"/>
      <c r="O300" s="269"/>
      <c r="P300" s="269"/>
      <c r="Q300" s="269"/>
      <c r="R300" s="269"/>
      <c r="S300" s="269"/>
      <c r="T300" s="269"/>
      <c r="U300" s="269"/>
      <c r="V300" s="269"/>
      <c r="W300" s="269"/>
      <c r="X300" s="269"/>
      <c r="Y300" s="269"/>
      <c r="Z300" s="269"/>
      <c r="AA300" s="280"/>
      <c r="AB300" s="381"/>
      <c r="AC300" s="280"/>
      <c r="AD300" s="280"/>
      <c r="AE300" s="280"/>
      <c r="AF300" s="280"/>
      <c r="AG300" s="280"/>
      <c r="AH300" s="280"/>
      <c r="AI300" s="280"/>
      <c r="AJ300" s="280"/>
      <c r="AK300" s="280"/>
      <c r="AL300" s="280"/>
      <c r="AM300" s="280"/>
      <c r="AN300" s="280"/>
    </row>
    <row r="301" spans="1:40" ht="17.25" customHeight="1">
      <c r="A301" s="280"/>
      <c r="B301" s="280"/>
      <c r="C301" s="268"/>
      <c r="D301" s="268"/>
      <c r="E301" s="269"/>
      <c r="F301" s="269"/>
      <c r="G301" s="269"/>
      <c r="H301" s="269"/>
      <c r="I301" s="269"/>
      <c r="J301" s="269"/>
      <c r="K301" s="269"/>
      <c r="L301" s="269"/>
      <c r="M301" s="269"/>
      <c r="N301" s="269"/>
      <c r="O301" s="269"/>
      <c r="P301" s="269"/>
      <c r="Q301" s="269"/>
      <c r="R301" s="269"/>
      <c r="S301" s="269"/>
      <c r="T301" s="269"/>
      <c r="U301" s="269"/>
      <c r="V301" s="269"/>
      <c r="W301" s="269"/>
      <c r="X301" s="269"/>
      <c r="Y301" s="269"/>
      <c r="Z301" s="269"/>
      <c r="AA301" s="280"/>
      <c r="AB301" s="381"/>
      <c r="AC301" s="310"/>
      <c r="AD301" s="310"/>
      <c r="AE301" s="310"/>
      <c r="AF301" s="310"/>
      <c r="AG301" s="310"/>
      <c r="AH301" s="310"/>
      <c r="AI301" s="310"/>
      <c r="AJ301" s="310"/>
      <c r="AK301" s="310"/>
      <c r="AL301" s="310"/>
      <c r="AM301" s="310"/>
      <c r="AN301" s="310"/>
    </row>
    <row r="302" spans="1:40" ht="17.25" customHeight="1">
      <c r="A302" s="280"/>
      <c r="B302" s="280"/>
      <c r="C302" s="268"/>
      <c r="D302" s="268"/>
      <c r="E302" s="269"/>
      <c r="F302" s="269"/>
      <c r="G302" s="269"/>
      <c r="H302" s="269"/>
      <c r="I302" s="269"/>
      <c r="J302" s="269"/>
      <c r="K302" s="269"/>
      <c r="L302" s="269"/>
      <c r="M302" s="269"/>
      <c r="N302" s="269"/>
      <c r="O302" s="269"/>
      <c r="P302" s="269"/>
      <c r="Q302" s="269"/>
      <c r="R302" s="269"/>
      <c r="S302" s="269"/>
      <c r="T302" s="269"/>
      <c r="U302" s="269"/>
      <c r="V302" s="269"/>
      <c r="W302" s="269"/>
      <c r="X302" s="269"/>
      <c r="Y302" s="269"/>
      <c r="Z302" s="269"/>
      <c r="AA302" s="280"/>
      <c r="AB302" s="381"/>
      <c r="AC302" s="310"/>
      <c r="AD302" s="310"/>
      <c r="AE302" s="310"/>
      <c r="AF302" s="310"/>
      <c r="AG302" s="310"/>
      <c r="AH302" s="310"/>
      <c r="AI302" s="310"/>
      <c r="AJ302" s="310"/>
      <c r="AK302" s="310"/>
      <c r="AL302" s="310"/>
      <c r="AM302" s="310"/>
      <c r="AN302" s="310"/>
    </row>
    <row r="303" spans="1:40" ht="17.25" customHeight="1">
      <c r="A303" s="280"/>
      <c r="B303" s="280"/>
      <c r="C303" s="268"/>
      <c r="D303" s="268"/>
      <c r="E303" s="269"/>
      <c r="F303" s="269"/>
      <c r="G303" s="269"/>
      <c r="H303" s="269"/>
      <c r="I303" s="269"/>
      <c r="J303" s="269"/>
      <c r="K303" s="269"/>
      <c r="L303" s="269"/>
      <c r="M303" s="269"/>
      <c r="N303" s="269"/>
      <c r="O303" s="269"/>
      <c r="P303" s="269"/>
      <c r="Q303" s="269"/>
      <c r="R303" s="269"/>
      <c r="S303" s="269"/>
      <c r="T303" s="269"/>
      <c r="U303" s="269"/>
      <c r="V303" s="269"/>
      <c r="W303" s="269"/>
      <c r="X303" s="269"/>
      <c r="Y303" s="269"/>
      <c r="Z303" s="269"/>
      <c r="AA303" s="280"/>
      <c r="AB303" s="381"/>
      <c r="AC303" s="310"/>
      <c r="AD303" s="310"/>
      <c r="AE303" s="310"/>
      <c r="AF303" s="310"/>
      <c r="AG303" s="310"/>
      <c r="AH303" s="310"/>
      <c r="AI303" s="310"/>
      <c r="AJ303" s="310"/>
      <c r="AK303" s="310"/>
      <c r="AL303" s="310"/>
      <c r="AM303" s="310"/>
      <c r="AN303" s="310"/>
    </row>
    <row r="304" spans="1:40" ht="17.25" customHeight="1">
      <c r="A304" s="280"/>
      <c r="B304" s="280"/>
      <c r="C304" s="268"/>
      <c r="D304" s="268"/>
      <c r="E304" s="269"/>
      <c r="F304" s="269"/>
      <c r="G304" s="269"/>
      <c r="H304" s="269"/>
      <c r="I304" s="269"/>
      <c r="J304" s="269"/>
      <c r="K304" s="269"/>
      <c r="L304" s="269"/>
      <c r="M304" s="269"/>
      <c r="N304" s="269"/>
      <c r="O304" s="269"/>
      <c r="P304" s="269"/>
      <c r="Q304" s="269"/>
      <c r="R304" s="269"/>
      <c r="S304" s="269"/>
      <c r="T304" s="269"/>
      <c r="U304" s="269"/>
      <c r="V304" s="269"/>
      <c r="W304" s="269"/>
      <c r="X304" s="269"/>
      <c r="Y304" s="269"/>
      <c r="Z304" s="269"/>
      <c r="AA304" s="280"/>
      <c r="AB304" s="381"/>
      <c r="AC304" s="310"/>
      <c r="AD304" s="310"/>
      <c r="AE304" s="310"/>
      <c r="AF304" s="310"/>
      <c r="AG304" s="310"/>
      <c r="AH304" s="310"/>
      <c r="AI304" s="310"/>
      <c r="AJ304" s="310"/>
      <c r="AK304" s="310"/>
      <c r="AL304" s="310"/>
      <c r="AM304" s="310"/>
      <c r="AN304" s="310"/>
    </row>
    <row r="305" spans="1:40" ht="17.25" customHeight="1">
      <c r="A305" s="280"/>
      <c r="B305" s="280"/>
      <c r="C305" s="268"/>
      <c r="D305" s="268"/>
      <c r="E305" s="269"/>
      <c r="F305" s="269"/>
      <c r="G305" s="269"/>
      <c r="H305" s="269"/>
      <c r="I305" s="269"/>
      <c r="J305" s="269"/>
      <c r="K305" s="269"/>
      <c r="L305" s="269"/>
      <c r="M305" s="269"/>
      <c r="N305" s="269"/>
      <c r="O305" s="269"/>
      <c r="P305" s="269"/>
      <c r="Q305" s="269"/>
      <c r="R305" s="269"/>
      <c r="S305" s="269"/>
      <c r="T305" s="269"/>
      <c r="U305" s="269"/>
      <c r="V305" s="269"/>
      <c r="W305" s="269"/>
      <c r="X305" s="269"/>
      <c r="Y305" s="269"/>
      <c r="Z305" s="269"/>
      <c r="AA305" s="280"/>
      <c r="AB305" s="381"/>
      <c r="AC305" s="280"/>
      <c r="AD305" s="280"/>
      <c r="AE305" s="280"/>
      <c r="AF305" s="280"/>
      <c r="AG305" s="280"/>
      <c r="AH305" s="280"/>
      <c r="AI305" s="280"/>
      <c r="AJ305" s="280"/>
      <c r="AK305" s="280"/>
      <c r="AL305" s="280"/>
      <c r="AM305" s="280"/>
      <c r="AN305" s="280"/>
    </row>
    <row r="306" spans="1:40" ht="17.25" customHeight="1">
      <c r="A306" s="280"/>
      <c r="B306" s="280"/>
      <c r="C306" s="268"/>
      <c r="D306" s="268"/>
      <c r="E306" s="269"/>
      <c r="F306" s="269"/>
      <c r="G306" s="269"/>
      <c r="H306" s="269"/>
      <c r="I306" s="269"/>
      <c r="J306" s="269"/>
      <c r="K306" s="269"/>
      <c r="L306" s="269"/>
      <c r="M306" s="269"/>
      <c r="N306" s="269"/>
      <c r="O306" s="269"/>
      <c r="P306" s="269"/>
      <c r="Q306" s="269"/>
      <c r="R306" s="269"/>
      <c r="S306" s="269"/>
      <c r="T306" s="269"/>
      <c r="U306" s="269"/>
      <c r="V306" s="269"/>
      <c r="W306" s="269"/>
      <c r="X306" s="269"/>
      <c r="Y306" s="269"/>
      <c r="Z306" s="269"/>
      <c r="AA306" s="275"/>
      <c r="AB306" s="381"/>
      <c r="AC306" s="275"/>
      <c r="AD306" s="275"/>
      <c r="AE306" s="275"/>
      <c r="AF306" s="275"/>
      <c r="AG306" s="275"/>
      <c r="AH306" s="275"/>
      <c r="AI306" s="275"/>
      <c r="AJ306" s="275"/>
      <c r="AK306" s="275"/>
      <c r="AL306" s="275"/>
      <c r="AM306" s="275"/>
      <c r="AN306" s="275"/>
    </row>
    <row r="307" spans="1:40" ht="17.25" customHeight="1">
      <c r="A307" s="280"/>
      <c r="B307" s="280"/>
      <c r="C307" s="268"/>
      <c r="D307" s="268"/>
      <c r="E307" s="269"/>
      <c r="F307" s="269"/>
      <c r="G307" s="269"/>
      <c r="H307" s="269"/>
      <c r="I307" s="269"/>
      <c r="J307" s="269"/>
      <c r="K307" s="269"/>
      <c r="L307" s="269"/>
      <c r="M307" s="269"/>
      <c r="N307" s="269"/>
      <c r="O307" s="269"/>
      <c r="P307" s="269"/>
      <c r="Q307" s="269"/>
      <c r="R307" s="269"/>
      <c r="S307" s="269"/>
      <c r="T307" s="269"/>
      <c r="U307" s="269"/>
      <c r="V307" s="269"/>
      <c r="W307" s="269"/>
      <c r="X307" s="269"/>
      <c r="Y307" s="269"/>
      <c r="Z307" s="269"/>
      <c r="AA307" s="275"/>
      <c r="AB307" s="381"/>
      <c r="AC307" s="275"/>
      <c r="AD307" s="275"/>
      <c r="AE307" s="275"/>
      <c r="AF307" s="275"/>
      <c r="AG307" s="275"/>
      <c r="AH307" s="275"/>
      <c r="AI307" s="275"/>
      <c r="AJ307" s="275"/>
      <c r="AK307" s="275"/>
      <c r="AL307" s="275"/>
      <c r="AM307" s="275"/>
      <c r="AN307" s="275"/>
    </row>
    <row r="308" spans="1:40" ht="17.25" customHeight="1">
      <c r="A308" s="280"/>
      <c r="B308" s="280"/>
      <c r="C308" s="268"/>
      <c r="D308" s="268"/>
      <c r="E308" s="269"/>
      <c r="F308" s="269"/>
      <c r="G308" s="269"/>
      <c r="H308" s="269"/>
      <c r="I308" s="269"/>
      <c r="J308" s="269"/>
      <c r="K308" s="269"/>
      <c r="L308" s="269"/>
      <c r="M308" s="269"/>
      <c r="N308" s="269"/>
      <c r="O308" s="269"/>
      <c r="P308" s="269"/>
      <c r="Q308" s="269"/>
      <c r="R308" s="269"/>
      <c r="S308" s="269"/>
      <c r="T308" s="269"/>
      <c r="U308" s="269"/>
      <c r="V308" s="269"/>
      <c r="W308" s="269"/>
      <c r="X308" s="269"/>
      <c r="Y308" s="269"/>
      <c r="Z308" s="269"/>
      <c r="AA308" s="275"/>
      <c r="AB308" s="381"/>
      <c r="AC308" s="275"/>
      <c r="AD308" s="275"/>
      <c r="AE308" s="275"/>
      <c r="AF308" s="275"/>
      <c r="AG308" s="275"/>
      <c r="AH308" s="275"/>
      <c r="AI308" s="275"/>
      <c r="AJ308" s="275"/>
      <c r="AK308" s="275"/>
      <c r="AL308" s="275"/>
      <c r="AM308" s="275"/>
      <c r="AN308" s="275"/>
    </row>
    <row r="309" spans="1:40" ht="17.25" customHeight="1">
      <c r="A309" s="280"/>
      <c r="B309" s="280"/>
      <c r="C309" s="268"/>
      <c r="D309" s="268"/>
      <c r="E309" s="269"/>
      <c r="F309" s="269"/>
      <c r="G309" s="269"/>
      <c r="H309" s="269"/>
      <c r="I309" s="269"/>
      <c r="J309" s="269"/>
      <c r="K309" s="269"/>
      <c r="L309" s="269"/>
      <c r="M309" s="269"/>
      <c r="N309" s="269"/>
      <c r="O309" s="269"/>
      <c r="P309" s="269"/>
      <c r="Q309" s="269"/>
      <c r="R309" s="269"/>
      <c r="S309" s="269"/>
      <c r="T309" s="269"/>
      <c r="U309" s="269"/>
      <c r="V309" s="269"/>
      <c r="W309" s="269"/>
      <c r="X309" s="269"/>
      <c r="Y309" s="269"/>
      <c r="Z309" s="269"/>
      <c r="AA309" s="275"/>
      <c r="AB309" s="381"/>
      <c r="AC309" s="275"/>
      <c r="AD309" s="275"/>
      <c r="AE309" s="275"/>
      <c r="AF309" s="275"/>
      <c r="AG309" s="275"/>
      <c r="AH309" s="275"/>
      <c r="AI309" s="275"/>
      <c r="AJ309" s="275"/>
      <c r="AK309" s="275"/>
      <c r="AL309" s="275"/>
      <c r="AM309" s="275"/>
      <c r="AN309" s="275"/>
    </row>
    <row r="310" spans="1:40" ht="17.25" customHeight="1">
      <c r="A310" s="280"/>
      <c r="B310" s="280"/>
      <c r="C310" s="268"/>
      <c r="D310" s="268"/>
      <c r="E310" s="269"/>
      <c r="F310" s="269"/>
      <c r="G310" s="269"/>
      <c r="H310" s="269"/>
      <c r="I310" s="269"/>
      <c r="J310" s="269"/>
      <c r="K310" s="269"/>
      <c r="L310" s="269"/>
      <c r="M310" s="269"/>
      <c r="N310" s="269"/>
      <c r="O310" s="269"/>
      <c r="P310" s="269"/>
      <c r="Q310" s="269"/>
      <c r="R310" s="269"/>
      <c r="S310" s="269"/>
      <c r="T310" s="269"/>
      <c r="U310" s="269"/>
      <c r="V310" s="269"/>
      <c r="W310" s="269"/>
      <c r="X310" s="269"/>
      <c r="Y310" s="269"/>
      <c r="Z310" s="269"/>
      <c r="AA310" s="275"/>
      <c r="AB310" s="381"/>
      <c r="AC310" s="275"/>
      <c r="AD310" s="275"/>
      <c r="AE310" s="275"/>
      <c r="AF310" s="275"/>
      <c r="AG310" s="275"/>
      <c r="AH310" s="275"/>
      <c r="AI310" s="275"/>
      <c r="AJ310" s="275"/>
      <c r="AK310" s="275"/>
      <c r="AL310" s="275"/>
      <c r="AM310" s="275"/>
      <c r="AN310" s="275"/>
    </row>
    <row r="311" spans="1:40" ht="17.25" customHeight="1">
      <c r="A311" s="280"/>
      <c r="B311" s="280"/>
      <c r="C311" s="268"/>
      <c r="D311" s="268"/>
      <c r="E311" s="269"/>
      <c r="F311" s="269"/>
      <c r="G311" s="269"/>
      <c r="H311" s="269"/>
      <c r="I311" s="269"/>
      <c r="J311" s="269"/>
      <c r="K311" s="269"/>
      <c r="L311" s="269"/>
      <c r="M311" s="269"/>
      <c r="N311" s="269"/>
      <c r="O311" s="269"/>
      <c r="P311" s="269"/>
      <c r="Q311" s="269"/>
      <c r="R311" s="269"/>
      <c r="S311" s="269"/>
      <c r="T311" s="269"/>
      <c r="U311" s="269"/>
      <c r="V311" s="269"/>
      <c r="W311" s="269"/>
      <c r="X311" s="269"/>
      <c r="Y311" s="269"/>
      <c r="Z311" s="269"/>
      <c r="AA311" s="275"/>
      <c r="AB311" s="381"/>
      <c r="AC311" s="304"/>
      <c r="AD311" s="275"/>
      <c r="AE311" s="275"/>
      <c r="AF311" s="275"/>
      <c r="AG311" s="275"/>
      <c r="AH311" s="275"/>
      <c r="AI311" s="275"/>
      <c r="AJ311" s="275"/>
      <c r="AK311" s="275"/>
      <c r="AL311" s="275"/>
      <c r="AM311" s="275"/>
      <c r="AN311" s="275"/>
    </row>
    <row r="312" spans="1:40" ht="17.25" customHeight="1">
      <c r="A312" s="280"/>
      <c r="B312" s="280"/>
      <c r="C312" s="268"/>
      <c r="D312" s="268"/>
      <c r="E312" s="269"/>
      <c r="F312" s="269"/>
      <c r="G312" s="269"/>
      <c r="H312" s="269"/>
      <c r="I312" s="269"/>
      <c r="J312" s="269"/>
      <c r="K312" s="269"/>
      <c r="L312" s="269"/>
      <c r="M312" s="269"/>
      <c r="N312" s="269"/>
      <c r="O312" s="269"/>
      <c r="P312" s="269"/>
      <c r="Q312" s="269"/>
      <c r="R312" s="269"/>
      <c r="S312" s="269"/>
      <c r="T312" s="269"/>
      <c r="U312" s="269"/>
      <c r="V312" s="269"/>
      <c r="W312" s="269"/>
      <c r="X312" s="269"/>
      <c r="Y312" s="269"/>
      <c r="Z312" s="269"/>
      <c r="AA312" s="275"/>
      <c r="AB312" s="381"/>
      <c r="AC312" s="310"/>
      <c r="AD312" s="310"/>
      <c r="AE312" s="310"/>
      <c r="AF312" s="310"/>
      <c r="AG312" s="310"/>
      <c r="AH312" s="310"/>
      <c r="AI312" s="310"/>
      <c r="AJ312" s="310"/>
      <c r="AK312" s="310"/>
      <c r="AL312" s="310"/>
      <c r="AM312" s="310"/>
      <c r="AN312" s="310"/>
    </row>
    <row r="313" spans="1:40" ht="17.25" customHeight="1">
      <c r="A313" s="280"/>
      <c r="B313" s="280"/>
      <c r="C313" s="268"/>
      <c r="D313" s="268"/>
      <c r="E313" s="269"/>
      <c r="F313" s="269"/>
      <c r="G313" s="269"/>
      <c r="H313" s="269"/>
      <c r="I313" s="269"/>
      <c r="J313" s="269"/>
      <c r="K313" s="269"/>
      <c r="L313" s="269"/>
      <c r="M313" s="269"/>
      <c r="N313" s="269"/>
      <c r="O313" s="269"/>
      <c r="P313" s="269"/>
      <c r="Q313" s="269"/>
      <c r="R313" s="269"/>
      <c r="S313" s="269"/>
      <c r="T313" s="269"/>
      <c r="U313" s="269"/>
      <c r="V313" s="269"/>
      <c r="W313" s="269"/>
      <c r="X313" s="269"/>
      <c r="Y313" s="269"/>
      <c r="Z313" s="269"/>
      <c r="AA313" s="275"/>
      <c r="AB313" s="381"/>
      <c r="AC313" s="310"/>
      <c r="AD313" s="310"/>
      <c r="AE313" s="310"/>
      <c r="AF313" s="310"/>
      <c r="AG313" s="310"/>
      <c r="AH313" s="310"/>
      <c r="AI313" s="310"/>
      <c r="AJ313" s="310"/>
      <c r="AK313" s="310"/>
      <c r="AL313" s="310"/>
      <c r="AM313" s="310"/>
      <c r="AN313" s="310"/>
    </row>
    <row r="314" spans="1:40" ht="17.25" customHeight="1">
      <c r="A314" s="280"/>
      <c r="B314" s="280"/>
      <c r="C314" s="268"/>
      <c r="D314" s="268"/>
      <c r="E314" s="269"/>
      <c r="F314" s="269"/>
      <c r="G314" s="269"/>
      <c r="H314" s="269"/>
      <c r="I314" s="269"/>
      <c r="J314" s="269"/>
      <c r="K314" s="269"/>
      <c r="L314" s="269"/>
      <c r="M314" s="269"/>
      <c r="N314" s="269"/>
      <c r="O314" s="269"/>
      <c r="P314" s="269"/>
      <c r="Q314" s="269"/>
      <c r="R314" s="269"/>
      <c r="S314" s="269"/>
      <c r="T314" s="269"/>
      <c r="U314" s="269"/>
      <c r="V314" s="269"/>
      <c r="W314" s="269"/>
      <c r="X314" s="269"/>
      <c r="Y314" s="269"/>
      <c r="Z314" s="269"/>
      <c r="AA314" s="275"/>
      <c r="AB314" s="381"/>
      <c r="AC314" s="275"/>
      <c r="AD314" s="275"/>
      <c r="AE314" s="275"/>
      <c r="AF314" s="275"/>
      <c r="AG314" s="275"/>
      <c r="AH314" s="275"/>
      <c r="AI314" s="275"/>
      <c r="AJ314" s="275"/>
      <c r="AK314" s="275"/>
      <c r="AL314" s="275"/>
      <c r="AM314" s="275"/>
      <c r="AN314" s="275"/>
    </row>
    <row r="315" spans="1:40" ht="17.25" customHeight="1">
      <c r="A315" s="280"/>
      <c r="B315" s="280"/>
      <c r="C315" s="268"/>
      <c r="D315" s="268"/>
      <c r="E315" s="269"/>
      <c r="F315" s="269"/>
      <c r="G315" s="269"/>
      <c r="H315" s="269"/>
      <c r="I315" s="269"/>
      <c r="J315" s="269"/>
      <c r="K315" s="269"/>
      <c r="L315" s="269"/>
      <c r="M315" s="269"/>
      <c r="N315" s="269"/>
      <c r="O315" s="269"/>
      <c r="P315" s="269"/>
      <c r="Q315" s="269"/>
      <c r="R315" s="269"/>
      <c r="S315" s="269"/>
      <c r="T315" s="269"/>
      <c r="U315" s="269"/>
      <c r="V315" s="269"/>
      <c r="W315" s="269"/>
      <c r="X315" s="269"/>
      <c r="Y315" s="269"/>
      <c r="Z315" s="269"/>
      <c r="AA315" s="269"/>
      <c r="AB315" s="269"/>
      <c r="AC315" s="269"/>
      <c r="AD315" s="269"/>
      <c r="AE315" s="269"/>
      <c r="AF315" s="269"/>
      <c r="AG315" s="269"/>
      <c r="AH315" s="269"/>
      <c r="AI315" s="268"/>
      <c r="AJ315" s="268"/>
      <c r="AK315" s="268"/>
      <c r="AL315" s="268"/>
      <c r="AM315" s="268"/>
      <c r="AN315" s="268"/>
    </row>
    <row r="316" spans="1:40" ht="17.25" customHeight="1">
      <c r="A316" s="280"/>
      <c r="B316" s="280"/>
      <c r="C316" s="268"/>
      <c r="D316" s="268"/>
      <c r="E316" s="269"/>
      <c r="F316" s="269"/>
      <c r="G316" s="269"/>
      <c r="H316" s="269"/>
      <c r="I316" s="269"/>
      <c r="J316" s="269"/>
      <c r="K316" s="269"/>
      <c r="L316" s="269"/>
      <c r="M316" s="269"/>
      <c r="N316" s="269"/>
      <c r="O316" s="269"/>
      <c r="P316" s="269"/>
      <c r="Q316" s="269"/>
      <c r="R316" s="269"/>
      <c r="S316" s="269"/>
      <c r="T316" s="269"/>
      <c r="U316" s="269"/>
      <c r="V316" s="269"/>
      <c r="W316" s="269"/>
      <c r="X316" s="269"/>
      <c r="Y316" s="269"/>
      <c r="Z316" s="269"/>
      <c r="AA316" s="269"/>
      <c r="AB316" s="269"/>
      <c r="AC316" s="269"/>
      <c r="AD316" s="269"/>
      <c r="AE316" s="269"/>
      <c r="AF316" s="269"/>
      <c r="AG316" s="269"/>
      <c r="AH316" s="269"/>
      <c r="AI316" s="268"/>
      <c r="AJ316" s="268"/>
      <c r="AK316" s="268"/>
      <c r="AL316" s="268"/>
      <c r="AM316" s="268"/>
      <c r="AN316" s="268"/>
    </row>
    <row r="317" spans="1:40" ht="17.25" customHeight="1">
      <c r="A317" s="280"/>
      <c r="B317" s="280"/>
      <c r="C317" s="268"/>
      <c r="D317" s="268"/>
      <c r="E317" s="269"/>
      <c r="F317" s="269"/>
      <c r="G317" s="269"/>
      <c r="H317" s="269"/>
      <c r="I317" s="269"/>
      <c r="J317" s="269"/>
      <c r="K317" s="269"/>
      <c r="L317" s="269"/>
      <c r="M317" s="269"/>
      <c r="N317" s="269"/>
      <c r="O317" s="269"/>
      <c r="P317" s="269"/>
      <c r="Q317" s="269"/>
      <c r="R317" s="269"/>
      <c r="S317" s="269"/>
      <c r="T317" s="269"/>
      <c r="U317" s="269"/>
      <c r="V317" s="269"/>
      <c r="W317" s="269"/>
      <c r="X317" s="269"/>
      <c r="Y317" s="269"/>
      <c r="Z317" s="269"/>
      <c r="AA317" s="280"/>
      <c r="AB317" s="381"/>
      <c r="AC317" s="269"/>
      <c r="AD317" s="269"/>
      <c r="AE317" s="269"/>
      <c r="AF317" s="269"/>
      <c r="AG317" s="269"/>
      <c r="AH317" s="269"/>
      <c r="AI317" s="269"/>
      <c r="AJ317" s="269"/>
      <c r="AK317" s="269"/>
      <c r="AL317" s="269"/>
      <c r="AM317" s="269"/>
      <c r="AN317" s="269"/>
    </row>
    <row r="318" spans="1:40" ht="17.25" customHeight="1">
      <c r="A318" s="280"/>
      <c r="B318" s="280"/>
      <c r="C318" s="268"/>
      <c r="D318" s="268"/>
      <c r="E318" s="269"/>
      <c r="F318" s="269"/>
      <c r="G318" s="269"/>
      <c r="H318" s="269"/>
      <c r="I318" s="269"/>
      <c r="J318" s="269"/>
      <c r="K318" s="269"/>
      <c r="L318" s="269"/>
      <c r="M318" s="269"/>
      <c r="N318" s="269"/>
      <c r="O318" s="269"/>
      <c r="P318" s="269"/>
      <c r="Q318" s="269"/>
      <c r="R318" s="269"/>
      <c r="S318" s="269"/>
      <c r="T318" s="269"/>
      <c r="U318" s="269"/>
      <c r="V318" s="269"/>
      <c r="W318" s="269"/>
      <c r="X318" s="269"/>
      <c r="Y318" s="269"/>
      <c r="Z318" s="269"/>
      <c r="AA318" s="280"/>
      <c r="AB318" s="381"/>
      <c r="AC318" s="269"/>
      <c r="AD318" s="269"/>
      <c r="AE318" s="269"/>
      <c r="AF318" s="269"/>
      <c r="AG318" s="269"/>
      <c r="AH318" s="269"/>
      <c r="AI318" s="269"/>
      <c r="AJ318" s="269"/>
      <c r="AK318" s="269"/>
      <c r="AL318" s="269"/>
      <c r="AM318" s="269"/>
      <c r="AN318" s="269"/>
    </row>
    <row r="319" spans="1:40" ht="17.25" customHeight="1">
      <c r="A319" s="280"/>
      <c r="B319" s="280"/>
      <c r="C319" s="268"/>
      <c r="D319" s="268"/>
      <c r="E319" s="269"/>
      <c r="F319" s="269"/>
      <c r="G319" s="269"/>
      <c r="H319" s="269"/>
      <c r="I319" s="269"/>
      <c r="J319" s="269"/>
      <c r="K319" s="269"/>
      <c r="L319" s="269"/>
      <c r="M319" s="269"/>
      <c r="N319" s="269"/>
      <c r="O319" s="269"/>
      <c r="P319" s="269"/>
      <c r="Q319" s="269"/>
      <c r="R319" s="269"/>
      <c r="S319" s="269"/>
      <c r="T319" s="269"/>
      <c r="U319" s="269"/>
      <c r="V319" s="269"/>
      <c r="W319" s="269"/>
      <c r="X319" s="269"/>
      <c r="Y319" s="269"/>
      <c r="Z319" s="269"/>
      <c r="AA319" s="280"/>
      <c r="AB319" s="381"/>
      <c r="AC319" s="269"/>
      <c r="AD319" s="269"/>
      <c r="AE319" s="269"/>
      <c r="AF319" s="269"/>
      <c r="AG319" s="269"/>
      <c r="AH319" s="269"/>
      <c r="AI319" s="269"/>
      <c r="AJ319" s="269"/>
      <c r="AK319" s="269"/>
      <c r="AL319" s="269"/>
      <c r="AM319" s="269"/>
      <c r="AN319" s="269"/>
    </row>
    <row r="320" spans="1:40" ht="17.25" customHeight="1">
      <c r="A320" s="280"/>
      <c r="B320" s="280"/>
      <c r="C320" s="268"/>
      <c r="D320" s="268"/>
      <c r="E320" s="269"/>
      <c r="F320" s="269"/>
      <c r="G320" s="269"/>
      <c r="H320" s="269"/>
      <c r="I320" s="269"/>
      <c r="J320" s="269"/>
      <c r="K320" s="269"/>
      <c r="L320" s="269"/>
      <c r="M320" s="269"/>
      <c r="N320" s="269"/>
      <c r="O320" s="269"/>
      <c r="P320" s="269"/>
      <c r="Q320" s="269"/>
      <c r="R320" s="269"/>
      <c r="S320" s="269"/>
      <c r="T320" s="269"/>
      <c r="U320" s="269"/>
      <c r="V320" s="269"/>
      <c r="W320" s="269"/>
      <c r="X320" s="269"/>
      <c r="Y320" s="269"/>
      <c r="Z320" s="269"/>
      <c r="AA320" s="280"/>
      <c r="AB320" s="381"/>
      <c r="AC320" s="269"/>
      <c r="AD320" s="269"/>
      <c r="AE320" s="269"/>
      <c r="AF320" s="269"/>
      <c r="AG320" s="269"/>
      <c r="AH320" s="269"/>
      <c r="AI320" s="269"/>
      <c r="AJ320" s="269"/>
      <c r="AK320" s="269"/>
      <c r="AL320" s="269"/>
      <c r="AM320" s="269"/>
      <c r="AN320" s="269"/>
    </row>
    <row r="321" spans="1:40" ht="17.25" customHeight="1">
      <c r="A321" s="280"/>
      <c r="B321" s="280"/>
      <c r="C321" s="268"/>
      <c r="D321" s="268"/>
      <c r="E321" s="269"/>
      <c r="F321" s="269"/>
      <c r="G321" s="269"/>
      <c r="H321" s="269"/>
      <c r="I321" s="269"/>
      <c r="J321" s="269"/>
      <c r="K321" s="269"/>
      <c r="L321" s="269"/>
      <c r="M321" s="269"/>
      <c r="N321" s="269"/>
      <c r="O321" s="269"/>
      <c r="P321" s="269"/>
      <c r="Q321" s="269"/>
      <c r="R321" s="269"/>
      <c r="S321" s="269"/>
      <c r="T321" s="269"/>
      <c r="U321" s="269"/>
      <c r="V321" s="269"/>
      <c r="W321" s="269"/>
      <c r="X321" s="269"/>
      <c r="Y321" s="269"/>
      <c r="Z321" s="269"/>
      <c r="AA321" s="280"/>
      <c r="AB321" s="381"/>
      <c r="AC321" s="269"/>
      <c r="AD321" s="269"/>
      <c r="AE321" s="269"/>
      <c r="AF321" s="269"/>
      <c r="AG321" s="269"/>
      <c r="AH321" s="269"/>
      <c r="AI321" s="269"/>
      <c r="AJ321" s="269"/>
      <c r="AK321" s="269"/>
      <c r="AL321" s="269"/>
      <c r="AM321" s="269"/>
      <c r="AN321" s="269"/>
    </row>
    <row r="322" spans="1:40" ht="17.25" customHeight="1">
      <c r="A322" s="280"/>
      <c r="B322" s="280"/>
      <c r="C322" s="268"/>
      <c r="D322" s="268"/>
      <c r="E322" s="269"/>
      <c r="F322" s="269"/>
      <c r="G322" s="269"/>
      <c r="H322" s="269"/>
      <c r="I322" s="269"/>
      <c r="J322" s="269"/>
      <c r="K322" s="269"/>
      <c r="L322" s="269"/>
      <c r="M322" s="269"/>
      <c r="N322" s="269"/>
      <c r="O322" s="269"/>
      <c r="P322" s="269"/>
      <c r="Q322" s="269"/>
      <c r="R322" s="269"/>
      <c r="S322" s="269"/>
      <c r="T322" s="269"/>
      <c r="U322" s="269"/>
      <c r="V322" s="269"/>
      <c r="W322" s="269"/>
      <c r="X322" s="269"/>
      <c r="Y322" s="269"/>
      <c r="Z322" s="269"/>
      <c r="AA322" s="280"/>
      <c r="AB322" s="381"/>
      <c r="AC322" s="269"/>
      <c r="AD322" s="269"/>
      <c r="AE322" s="269"/>
      <c r="AF322" s="269"/>
      <c r="AG322" s="269"/>
      <c r="AH322" s="269"/>
      <c r="AI322" s="269"/>
      <c r="AJ322" s="269"/>
      <c r="AK322" s="269"/>
      <c r="AL322" s="269"/>
      <c r="AM322" s="269"/>
      <c r="AN322" s="269"/>
    </row>
    <row r="323" spans="1:40" ht="10.5" customHeight="1">
      <c r="A323" s="280"/>
      <c r="B323" s="280"/>
      <c r="C323" s="280"/>
      <c r="D323" s="280"/>
      <c r="E323" s="280"/>
      <c r="F323" s="280"/>
      <c r="G323" s="280"/>
      <c r="H323" s="280"/>
      <c r="I323" s="280"/>
      <c r="J323" s="280"/>
      <c r="K323" s="280"/>
      <c r="L323" s="280"/>
      <c r="M323" s="280"/>
      <c r="N323" s="280"/>
      <c r="O323" s="280"/>
      <c r="P323" s="280"/>
      <c r="Q323" s="280"/>
      <c r="R323" s="280"/>
      <c r="S323" s="280"/>
      <c r="T323" s="280"/>
      <c r="U323" s="280"/>
      <c r="V323" s="280"/>
      <c r="W323" s="280"/>
      <c r="X323" s="280"/>
      <c r="Y323" s="280"/>
      <c r="Z323" s="280"/>
      <c r="AA323" s="280"/>
      <c r="AB323" s="280"/>
      <c r="AC323" s="280"/>
      <c r="AD323" s="280"/>
      <c r="AE323" s="280"/>
      <c r="AF323" s="280"/>
      <c r="AG323" s="280"/>
      <c r="AH323" s="280"/>
      <c r="AI323" s="280"/>
      <c r="AJ323" s="280"/>
      <c r="AK323" s="280"/>
      <c r="AL323" s="280"/>
      <c r="AM323" s="280"/>
      <c r="AN323" s="280"/>
    </row>
    <row r="324" spans="1:40" ht="17.25" customHeight="1">
      <c r="A324" s="280"/>
      <c r="B324" s="280"/>
      <c r="C324" s="280"/>
      <c r="D324" s="280"/>
      <c r="E324" s="280"/>
      <c r="F324" s="280"/>
      <c r="G324" s="280"/>
      <c r="H324" s="280"/>
      <c r="I324" s="280"/>
      <c r="J324" s="280"/>
      <c r="K324" s="280"/>
      <c r="L324" s="280"/>
      <c r="M324" s="280"/>
      <c r="N324" s="280"/>
      <c r="O324" s="280"/>
      <c r="P324" s="280"/>
      <c r="Q324" s="280"/>
      <c r="R324" s="280"/>
      <c r="S324" s="280"/>
      <c r="T324" s="280"/>
      <c r="U324" s="280"/>
      <c r="V324" s="280"/>
      <c r="W324" s="280"/>
      <c r="X324" s="280"/>
      <c r="Y324" s="280"/>
      <c r="Z324" s="280"/>
      <c r="AA324" s="280"/>
      <c r="AB324" s="280"/>
      <c r="AC324" s="280"/>
      <c r="AD324" s="280"/>
      <c r="AE324" s="280"/>
      <c r="AF324" s="280"/>
      <c r="AG324" s="280"/>
      <c r="AH324" s="280"/>
      <c r="AI324" s="280"/>
      <c r="AJ324" s="280"/>
      <c r="AK324" s="280"/>
      <c r="AL324" s="280"/>
      <c r="AM324" s="280"/>
      <c r="AN324" s="280"/>
    </row>
    <row r="325" spans="1:40" ht="17.25" customHeight="1">
      <c r="A325" s="280"/>
      <c r="B325" s="280"/>
      <c r="C325" s="268"/>
      <c r="D325" s="268"/>
      <c r="E325" s="269"/>
      <c r="F325" s="269"/>
      <c r="G325" s="269"/>
      <c r="H325" s="269"/>
      <c r="I325" s="269"/>
      <c r="J325" s="269"/>
      <c r="K325" s="269"/>
      <c r="L325" s="269"/>
      <c r="M325" s="269"/>
      <c r="N325" s="269"/>
      <c r="O325" s="269"/>
      <c r="P325" s="269"/>
      <c r="Q325" s="269"/>
      <c r="R325" s="269"/>
      <c r="S325" s="269"/>
      <c r="T325" s="269"/>
      <c r="U325" s="269"/>
      <c r="V325" s="269"/>
      <c r="W325" s="269"/>
      <c r="X325" s="269"/>
      <c r="Y325" s="269"/>
      <c r="Z325" s="269"/>
      <c r="AA325" s="269"/>
      <c r="AB325" s="269"/>
      <c r="AC325" s="269"/>
      <c r="AD325" s="269"/>
      <c r="AE325" s="269"/>
      <c r="AF325" s="269"/>
      <c r="AG325" s="269"/>
      <c r="AH325" s="269"/>
      <c r="AI325" s="268"/>
      <c r="AJ325" s="268"/>
      <c r="AK325" s="268"/>
      <c r="AL325" s="268"/>
      <c r="AM325" s="268"/>
      <c r="AN325" s="268"/>
    </row>
    <row r="326" spans="1:40" ht="17.25" customHeight="1">
      <c r="A326" s="280"/>
      <c r="B326" s="280"/>
      <c r="C326" s="268"/>
      <c r="D326" s="268"/>
      <c r="E326" s="269"/>
      <c r="F326" s="269"/>
      <c r="G326" s="269"/>
      <c r="H326" s="269"/>
      <c r="I326" s="269"/>
      <c r="J326" s="269"/>
      <c r="K326" s="269"/>
      <c r="L326" s="269"/>
      <c r="M326" s="269"/>
      <c r="N326" s="269"/>
      <c r="O326" s="269"/>
      <c r="P326" s="269"/>
      <c r="Q326" s="269"/>
      <c r="R326" s="269"/>
      <c r="S326" s="269"/>
      <c r="T326" s="269"/>
      <c r="U326" s="269"/>
      <c r="V326" s="269"/>
      <c r="W326" s="269"/>
      <c r="X326" s="269"/>
      <c r="Y326" s="269"/>
      <c r="Z326" s="269"/>
      <c r="AA326" s="269"/>
      <c r="AB326" s="269"/>
      <c r="AC326" s="269"/>
      <c r="AD326" s="269"/>
      <c r="AE326" s="269"/>
      <c r="AF326" s="269"/>
      <c r="AG326" s="269"/>
      <c r="AH326" s="269"/>
      <c r="AI326" s="268"/>
      <c r="AJ326" s="268"/>
      <c r="AK326" s="268"/>
      <c r="AL326" s="268"/>
      <c r="AM326" s="268"/>
      <c r="AN326" s="268"/>
    </row>
    <row r="327" spans="1:40" ht="17.25" customHeight="1">
      <c r="A327" s="280"/>
      <c r="B327" s="280"/>
      <c r="C327" s="268"/>
      <c r="D327" s="268"/>
      <c r="E327" s="269"/>
      <c r="F327" s="269"/>
      <c r="G327" s="269"/>
      <c r="H327" s="269"/>
      <c r="I327" s="269"/>
      <c r="J327" s="269"/>
      <c r="K327" s="269"/>
      <c r="L327" s="269"/>
      <c r="M327" s="269"/>
      <c r="N327" s="269"/>
      <c r="O327" s="269"/>
      <c r="P327" s="269"/>
      <c r="Q327" s="269"/>
      <c r="R327" s="269"/>
      <c r="S327" s="269"/>
      <c r="T327" s="269"/>
      <c r="U327" s="269"/>
      <c r="V327" s="269"/>
      <c r="W327" s="269"/>
      <c r="X327" s="269"/>
      <c r="Y327" s="269"/>
      <c r="Z327" s="269"/>
      <c r="AA327" s="269"/>
      <c r="AB327" s="269"/>
      <c r="AC327" s="269"/>
      <c r="AD327" s="269"/>
      <c r="AE327" s="269"/>
      <c r="AF327" s="269"/>
      <c r="AG327" s="269"/>
      <c r="AH327" s="269"/>
      <c r="AI327" s="268"/>
      <c r="AJ327" s="268"/>
      <c r="AK327" s="268"/>
      <c r="AL327" s="268"/>
      <c r="AM327" s="268"/>
      <c r="AN327" s="268"/>
    </row>
    <row r="328" spans="1:40" ht="10.5" customHeight="1">
      <c r="A328" s="280"/>
      <c r="B328" s="280"/>
      <c r="C328" s="280"/>
      <c r="D328" s="280"/>
      <c r="E328" s="280"/>
      <c r="F328" s="280"/>
      <c r="G328" s="280"/>
      <c r="H328" s="280"/>
      <c r="I328" s="280"/>
      <c r="J328" s="280"/>
      <c r="K328" s="280"/>
      <c r="L328" s="280"/>
      <c r="M328" s="280"/>
      <c r="N328" s="280"/>
      <c r="O328" s="280"/>
      <c r="P328" s="280"/>
      <c r="Q328" s="280"/>
      <c r="R328" s="280"/>
      <c r="S328" s="280"/>
      <c r="T328" s="280"/>
      <c r="U328" s="280"/>
      <c r="V328" s="280"/>
      <c r="W328" s="280"/>
      <c r="X328" s="280"/>
      <c r="Y328" s="280"/>
      <c r="Z328" s="280"/>
      <c r="AA328" s="280"/>
      <c r="AB328" s="280"/>
      <c r="AC328" s="280"/>
      <c r="AD328" s="280"/>
      <c r="AE328" s="280"/>
      <c r="AF328" s="280"/>
      <c r="AG328" s="280"/>
      <c r="AH328" s="280"/>
      <c r="AI328" s="280"/>
      <c r="AJ328" s="280"/>
      <c r="AK328" s="280"/>
      <c r="AL328" s="280"/>
      <c r="AM328" s="280"/>
      <c r="AN328" s="280"/>
    </row>
    <row r="329" spans="1:40" ht="17.25" customHeight="1">
      <c r="A329" s="280"/>
      <c r="B329" s="280"/>
      <c r="C329" s="280"/>
      <c r="D329" s="280"/>
      <c r="E329" s="280"/>
      <c r="F329" s="280"/>
      <c r="G329" s="280"/>
      <c r="H329" s="280"/>
      <c r="I329" s="280"/>
      <c r="J329" s="280"/>
      <c r="K329" s="280"/>
      <c r="L329" s="280"/>
      <c r="M329" s="280"/>
      <c r="N329" s="280"/>
      <c r="O329" s="280"/>
      <c r="P329" s="280"/>
      <c r="Q329" s="280"/>
      <c r="R329" s="280"/>
      <c r="S329" s="280"/>
      <c r="T329" s="280"/>
      <c r="U329" s="280"/>
      <c r="V329" s="280"/>
      <c r="W329" s="280"/>
      <c r="X329" s="280"/>
      <c r="Y329" s="280"/>
      <c r="Z329" s="280"/>
      <c r="AA329" s="280"/>
      <c r="AB329" s="381"/>
      <c r="AC329" s="280"/>
      <c r="AD329" s="280"/>
      <c r="AE329" s="280"/>
      <c r="AF329" s="280"/>
      <c r="AG329" s="280"/>
      <c r="AH329" s="280"/>
      <c r="AI329" s="280"/>
      <c r="AJ329" s="280"/>
      <c r="AK329" s="280"/>
      <c r="AL329" s="280"/>
      <c r="AM329" s="280"/>
      <c r="AN329" s="280"/>
    </row>
    <row r="330" spans="1:40" ht="17.25" customHeight="1">
      <c r="A330" s="280"/>
      <c r="B330" s="280"/>
      <c r="C330" s="268"/>
      <c r="D330" s="268"/>
      <c r="E330" s="269"/>
      <c r="F330" s="269"/>
      <c r="G330" s="269"/>
      <c r="H330" s="269"/>
      <c r="I330" s="269"/>
      <c r="J330" s="269"/>
      <c r="K330" s="269"/>
      <c r="L330" s="269"/>
      <c r="M330" s="269"/>
      <c r="N330" s="269"/>
      <c r="O330" s="269"/>
      <c r="P330" s="269"/>
      <c r="Q330" s="269"/>
      <c r="R330" s="269"/>
      <c r="S330" s="269"/>
      <c r="T330" s="269"/>
      <c r="U330" s="269"/>
      <c r="V330" s="269"/>
      <c r="W330" s="269"/>
      <c r="X330" s="269"/>
      <c r="Y330" s="269"/>
      <c r="Z330" s="269"/>
      <c r="AA330" s="280"/>
      <c r="AB330" s="381"/>
      <c r="AC330" s="280"/>
      <c r="AD330" s="280"/>
      <c r="AE330" s="280"/>
      <c r="AF330" s="280"/>
      <c r="AG330" s="280"/>
      <c r="AH330" s="280"/>
      <c r="AI330" s="280"/>
      <c r="AJ330" s="280"/>
      <c r="AK330" s="280"/>
      <c r="AL330" s="280"/>
      <c r="AM330" s="280"/>
      <c r="AN330" s="280"/>
    </row>
    <row r="331" spans="1:40" ht="17.25" customHeight="1">
      <c r="A331" s="280"/>
      <c r="B331" s="280"/>
      <c r="C331" s="268"/>
      <c r="D331" s="268"/>
      <c r="E331" s="269"/>
      <c r="F331" s="269"/>
      <c r="G331" s="269"/>
      <c r="H331" s="269"/>
      <c r="I331" s="269"/>
      <c r="J331" s="269"/>
      <c r="K331" s="269"/>
      <c r="L331" s="269"/>
      <c r="M331" s="269"/>
      <c r="N331" s="269"/>
      <c r="O331" s="269"/>
      <c r="P331" s="269"/>
      <c r="Q331" s="269"/>
      <c r="R331" s="269"/>
      <c r="S331" s="269"/>
      <c r="T331" s="269"/>
      <c r="U331" s="269"/>
      <c r="V331" s="269"/>
      <c r="W331" s="269"/>
      <c r="X331" s="269"/>
      <c r="Y331" s="269"/>
      <c r="Z331" s="269"/>
      <c r="AA331" s="280"/>
      <c r="AB331" s="381"/>
      <c r="AC331" s="280"/>
      <c r="AD331" s="280"/>
      <c r="AE331" s="280"/>
      <c r="AF331" s="280"/>
      <c r="AG331" s="280"/>
      <c r="AH331" s="280"/>
      <c r="AI331" s="280"/>
      <c r="AJ331" s="280"/>
      <c r="AK331" s="280"/>
      <c r="AL331" s="280"/>
      <c r="AM331" s="280"/>
      <c r="AN331" s="280"/>
    </row>
    <row r="332" spans="1:40" ht="17.25" customHeight="1">
      <c r="A332" s="280"/>
      <c r="B332" s="280"/>
      <c r="C332" s="268"/>
      <c r="D332" s="268"/>
      <c r="E332" s="269"/>
      <c r="F332" s="269"/>
      <c r="G332" s="269"/>
      <c r="H332" s="269"/>
      <c r="I332" s="269"/>
      <c r="J332" s="269"/>
      <c r="K332" s="269"/>
      <c r="L332" s="269"/>
      <c r="M332" s="269"/>
      <c r="N332" s="269"/>
      <c r="O332" s="269"/>
      <c r="P332" s="269"/>
      <c r="Q332" s="269"/>
      <c r="R332" s="269"/>
      <c r="S332" s="269"/>
      <c r="T332" s="269"/>
      <c r="U332" s="269"/>
      <c r="V332" s="269"/>
      <c r="W332" s="269"/>
      <c r="X332" s="269"/>
      <c r="Y332" s="269"/>
      <c r="Z332" s="269"/>
      <c r="AA332" s="280"/>
      <c r="AB332" s="381"/>
      <c r="AC332" s="269"/>
      <c r="AD332" s="269"/>
      <c r="AE332" s="269"/>
      <c r="AF332" s="269"/>
      <c r="AG332" s="269"/>
      <c r="AH332" s="269"/>
      <c r="AI332" s="269"/>
      <c r="AJ332" s="269"/>
      <c r="AK332" s="269"/>
      <c r="AL332" s="269"/>
      <c r="AM332" s="269"/>
      <c r="AN332" s="269"/>
    </row>
    <row r="333" spans="1:40" ht="17.25" customHeight="1">
      <c r="A333" s="280"/>
      <c r="B333" s="280"/>
      <c r="C333" s="268"/>
      <c r="D333" s="268"/>
      <c r="E333" s="269"/>
      <c r="F333" s="269"/>
      <c r="G333" s="269"/>
      <c r="H333" s="269"/>
      <c r="I333" s="269"/>
      <c r="J333" s="269"/>
      <c r="K333" s="269"/>
      <c r="L333" s="269"/>
      <c r="M333" s="269"/>
      <c r="N333" s="269"/>
      <c r="O333" s="269"/>
      <c r="P333" s="269"/>
      <c r="Q333" s="269"/>
      <c r="R333" s="269"/>
      <c r="S333" s="269"/>
      <c r="T333" s="269"/>
      <c r="U333" s="269"/>
      <c r="V333" s="269"/>
      <c r="W333" s="269"/>
      <c r="X333" s="269"/>
      <c r="Y333" s="269"/>
      <c r="Z333" s="269"/>
      <c r="AA333" s="280"/>
      <c r="AB333" s="381"/>
      <c r="AC333" s="269"/>
      <c r="AD333" s="269"/>
      <c r="AE333" s="269"/>
      <c r="AF333" s="269"/>
      <c r="AG333" s="269"/>
      <c r="AH333" s="269"/>
      <c r="AI333" s="269"/>
      <c r="AJ333" s="269"/>
      <c r="AK333" s="269"/>
      <c r="AL333" s="269"/>
      <c r="AM333" s="269"/>
      <c r="AN333" s="269"/>
    </row>
    <row r="334" spans="1:40" ht="17.25" customHeight="1">
      <c r="A334" s="280"/>
      <c r="B334" s="280"/>
      <c r="C334" s="268"/>
      <c r="D334" s="268"/>
      <c r="E334" s="269"/>
      <c r="F334" s="269"/>
      <c r="G334" s="269"/>
      <c r="H334" s="269"/>
      <c r="I334" s="269"/>
      <c r="J334" s="269"/>
      <c r="K334" s="269"/>
      <c r="L334" s="269"/>
      <c r="M334" s="269"/>
      <c r="N334" s="269"/>
      <c r="O334" s="269"/>
      <c r="P334" s="269"/>
      <c r="Q334" s="269"/>
      <c r="R334" s="269"/>
      <c r="S334" s="269"/>
      <c r="T334" s="269"/>
      <c r="U334" s="269"/>
      <c r="V334" s="269"/>
      <c r="W334" s="269"/>
      <c r="X334" s="269"/>
      <c r="Y334" s="269"/>
      <c r="Z334" s="269"/>
      <c r="AA334" s="280"/>
      <c r="AB334" s="381"/>
      <c r="AC334" s="269"/>
      <c r="AD334" s="269"/>
      <c r="AE334" s="269"/>
      <c r="AF334" s="269"/>
      <c r="AG334" s="269"/>
      <c r="AH334" s="269"/>
      <c r="AI334" s="269"/>
      <c r="AJ334" s="269"/>
      <c r="AK334" s="269"/>
      <c r="AL334" s="269"/>
      <c r="AM334" s="269"/>
      <c r="AN334" s="269"/>
    </row>
    <row r="335" spans="1:40" ht="17.25" customHeight="1">
      <c r="A335" s="280"/>
      <c r="B335" s="280"/>
      <c r="C335" s="268"/>
      <c r="D335" s="268"/>
      <c r="E335" s="269"/>
      <c r="F335" s="269"/>
      <c r="G335" s="269"/>
      <c r="H335" s="269"/>
      <c r="I335" s="269"/>
      <c r="J335" s="269"/>
      <c r="K335" s="269"/>
      <c r="L335" s="269"/>
      <c r="M335" s="269"/>
      <c r="N335" s="269"/>
      <c r="O335" s="269"/>
      <c r="P335" s="269"/>
      <c r="Q335" s="269"/>
      <c r="R335" s="269"/>
      <c r="S335" s="269"/>
      <c r="T335" s="269"/>
      <c r="U335" s="269"/>
      <c r="V335" s="269"/>
      <c r="W335" s="269"/>
      <c r="X335" s="269"/>
      <c r="Y335" s="269"/>
      <c r="Z335" s="269"/>
      <c r="AA335" s="280"/>
      <c r="AB335" s="381"/>
      <c r="AC335" s="269"/>
      <c r="AD335" s="269"/>
      <c r="AE335" s="269"/>
      <c r="AF335" s="269"/>
      <c r="AG335" s="269"/>
      <c r="AH335" s="269"/>
      <c r="AI335" s="269"/>
      <c r="AJ335" s="269"/>
      <c r="AK335" s="269"/>
      <c r="AL335" s="269"/>
      <c r="AM335" s="269"/>
      <c r="AN335" s="269"/>
    </row>
    <row r="336" spans="1:40" ht="17.25" customHeight="1">
      <c r="A336" s="280"/>
      <c r="B336" s="280"/>
      <c r="C336" s="268"/>
      <c r="D336" s="268"/>
      <c r="E336" s="269"/>
      <c r="F336" s="269"/>
      <c r="G336" s="269"/>
      <c r="H336" s="269"/>
      <c r="I336" s="269"/>
      <c r="J336" s="269"/>
      <c r="K336" s="269"/>
      <c r="L336" s="269"/>
      <c r="M336" s="269"/>
      <c r="N336" s="269"/>
      <c r="O336" s="269"/>
      <c r="P336" s="269"/>
      <c r="Q336" s="269"/>
      <c r="R336" s="269"/>
      <c r="S336" s="269"/>
      <c r="T336" s="269"/>
      <c r="U336" s="269"/>
      <c r="V336" s="269"/>
      <c r="W336" s="269"/>
      <c r="X336" s="269"/>
      <c r="Y336" s="269"/>
      <c r="Z336" s="269"/>
      <c r="AA336" s="269"/>
      <c r="AB336" s="269"/>
      <c r="AC336" s="269"/>
      <c r="AD336" s="269"/>
      <c r="AE336" s="269"/>
      <c r="AF336" s="269"/>
      <c r="AG336" s="269"/>
      <c r="AH336" s="269"/>
      <c r="AI336" s="269"/>
      <c r="AJ336" s="269"/>
      <c r="AK336" s="269"/>
      <c r="AL336" s="269"/>
      <c r="AM336" s="269"/>
      <c r="AN336" s="269"/>
    </row>
    <row r="337" spans="1:40" ht="17.25" customHeight="1">
      <c r="A337" s="280"/>
      <c r="B337" s="280"/>
      <c r="C337" s="268"/>
      <c r="D337" s="268"/>
      <c r="E337" s="269"/>
      <c r="F337" s="269"/>
      <c r="G337" s="269"/>
      <c r="H337" s="269"/>
      <c r="I337" s="269"/>
      <c r="J337" s="269"/>
      <c r="K337" s="269"/>
      <c r="L337" s="269"/>
      <c r="M337" s="269"/>
      <c r="N337" s="269"/>
      <c r="O337" s="269"/>
      <c r="P337" s="269"/>
      <c r="Q337" s="269"/>
      <c r="R337" s="269"/>
      <c r="S337" s="269"/>
      <c r="T337" s="269"/>
      <c r="U337" s="269"/>
      <c r="V337" s="269"/>
      <c r="W337" s="269"/>
      <c r="X337" s="269"/>
      <c r="Y337" s="269"/>
      <c r="Z337" s="269"/>
      <c r="AA337" s="269"/>
      <c r="AB337" s="269"/>
      <c r="AC337" s="269"/>
      <c r="AD337" s="269"/>
      <c r="AE337" s="269"/>
      <c r="AF337" s="269"/>
      <c r="AG337" s="269"/>
      <c r="AH337" s="269"/>
      <c r="AI337" s="269"/>
      <c r="AJ337" s="269"/>
      <c r="AK337" s="269"/>
      <c r="AL337" s="269"/>
      <c r="AM337" s="269"/>
      <c r="AN337" s="269"/>
    </row>
    <row r="338" spans="1:40" ht="17.25" customHeight="1">
      <c r="A338" s="280"/>
      <c r="B338" s="280"/>
      <c r="C338" s="268"/>
      <c r="D338" s="268"/>
      <c r="E338" s="269"/>
      <c r="F338" s="269"/>
      <c r="G338" s="269"/>
      <c r="H338" s="269"/>
      <c r="I338" s="269"/>
      <c r="J338" s="269"/>
      <c r="K338" s="269"/>
      <c r="L338" s="269"/>
      <c r="M338" s="269"/>
      <c r="N338" s="269"/>
      <c r="O338" s="269"/>
      <c r="P338" s="269"/>
      <c r="Q338" s="269"/>
      <c r="R338" s="269"/>
      <c r="S338" s="269"/>
      <c r="T338" s="269"/>
      <c r="U338" s="269"/>
      <c r="V338" s="269"/>
      <c r="W338" s="269"/>
      <c r="X338" s="269"/>
      <c r="Y338" s="269"/>
      <c r="Z338" s="269"/>
      <c r="AA338" s="269"/>
      <c r="AB338" s="269"/>
      <c r="AC338" s="269"/>
      <c r="AD338" s="269"/>
      <c r="AE338" s="269"/>
      <c r="AF338" s="269"/>
      <c r="AG338" s="269"/>
      <c r="AH338" s="269"/>
      <c r="AI338" s="269"/>
      <c r="AJ338" s="269"/>
      <c r="AK338" s="269"/>
      <c r="AL338" s="269"/>
      <c r="AM338" s="269"/>
      <c r="AN338" s="269"/>
    </row>
    <row r="339" spans="1:40" ht="17.25" customHeight="1">
      <c r="A339" s="280"/>
      <c r="B339" s="280"/>
      <c r="C339" s="383"/>
      <c r="D339" s="383"/>
      <c r="E339" s="269"/>
      <c r="F339" s="269"/>
      <c r="G339" s="269"/>
      <c r="H339" s="269"/>
      <c r="I339" s="269"/>
      <c r="J339" s="269"/>
      <c r="K339" s="269"/>
      <c r="L339" s="269"/>
      <c r="M339" s="269"/>
      <c r="N339" s="269"/>
      <c r="O339" s="269"/>
      <c r="P339" s="269"/>
      <c r="Q339" s="269"/>
      <c r="R339" s="269"/>
      <c r="S339" s="269"/>
      <c r="T339" s="269"/>
      <c r="U339" s="269"/>
      <c r="V339" s="269"/>
      <c r="W339" s="269"/>
      <c r="X339" s="269"/>
      <c r="Y339" s="269"/>
      <c r="Z339" s="269"/>
      <c r="AA339" s="269"/>
      <c r="AB339" s="269"/>
      <c r="AC339" s="269"/>
      <c r="AD339" s="269"/>
      <c r="AE339" s="269"/>
      <c r="AF339" s="269"/>
      <c r="AG339" s="269"/>
      <c r="AH339" s="269"/>
      <c r="AI339" s="269"/>
      <c r="AJ339" s="269"/>
      <c r="AK339" s="269"/>
      <c r="AL339" s="269"/>
      <c r="AM339" s="269"/>
      <c r="AN339" s="269"/>
    </row>
    <row r="340" spans="1:40" ht="17.25" customHeight="1">
      <c r="A340" s="280"/>
      <c r="B340" s="280"/>
      <c r="C340" s="383"/>
      <c r="D340" s="383"/>
      <c r="E340" s="269"/>
      <c r="F340" s="269"/>
      <c r="G340" s="269"/>
      <c r="H340" s="269"/>
      <c r="I340" s="269"/>
      <c r="J340" s="269"/>
      <c r="K340" s="269"/>
      <c r="L340" s="269"/>
      <c r="M340" s="269"/>
      <c r="N340" s="269"/>
      <c r="O340" s="269"/>
      <c r="P340" s="269"/>
      <c r="Q340" s="269"/>
      <c r="R340" s="269"/>
      <c r="S340" s="269"/>
      <c r="T340" s="269"/>
      <c r="U340" s="269"/>
      <c r="V340" s="269"/>
      <c r="W340" s="269"/>
      <c r="X340" s="269"/>
      <c r="Y340" s="269"/>
      <c r="Z340" s="269"/>
      <c r="AA340" s="269"/>
      <c r="AB340" s="269"/>
      <c r="AC340" s="269"/>
      <c r="AD340" s="269"/>
      <c r="AE340" s="269"/>
      <c r="AF340" s="269"/>
      <c r="AG340" s="269"/>
      <c r="AH340" s="269"/>
      <c r="AI340" s="269"/>
      <c r="AJ340" s="269"/>
      <c r="AK340" s="269"/>
      <c r="AL340" s="269"/>
      <c r="AM340" s="269"/>
      <c r="AN340" s="269"/>
    </row>
    <row r="341" spans="1:40" ht="17.25" customHeight="1">
      <c r="A341" s="280"/>
      <c r="B341" s="280"/>
      <c r="C341" s="383"/>
      <c r="D341" s="383"/>
      <c r="E341" s="269"/>
      <c r="F341" s="269"/>
      <c r="G341" s="269"/>
      <c r="H341" s="269"/>
      <c r="I341" s="269"/>
      <c r="J341" s="269"/>
      <c r="K341" s="269"/>
      <c r="L341" s="269"/>
      <c r="M341" s="269"/>
      <c r="N341" s="269"/>
      <c r="O341" s="269"/>
      <c r="P341" s="269"/>
      <c r="Q341" s="269"/>
      <c r="R341" s="269"/>
      <c r="S341" s="269"/>
      <c r="T341" s="269"/>
      <c r="U341" s="269"/>
      <c r="V341" s="269"/>
      <c r="W341" s="269"/>
      <c r="X341" s="269"/>
      <c r="Y341" s="269"/>
      <c r="Z341" s="269"/>
      <c r="AA341" s="269"/>
      <c r="AB341" s="269"/>
      <c r="AC341" s="269"/>
      <c r="AD341" s="269"/>
      <c r="AE341" s="269"/>
      <c r="AF341" s="269"/>
      <c r="AG341" s="269"/>
      <c r="AH341" s="269"/>
      <c r="AI341" s="269"/>
      <c r="AJ341" s="269"/>
      <c r="AK341" s="269"/>
      <c r="AL341" s="269"/>
      <c r="AM341" s="269"/>
      <c r="AN341" s="269"/>
    </row>
    <row r="342" spans="1:40" ht="17.25" customHeight="1">
      <c r="A342" s="280"/>
      <c r="B342" s="280"/>
      <c r="C342" s="268"/>
      <c r="D342" s="268"/>
      <c r="E342" s="269"/>
      <c r="F342" s="269"/>
      <c r="G342" s="269"/>
      <c r="H342" s="269"/>
      <c r="I342" s="269"/>
      <c r="J342" s="269"/>
      <c r="K342" s="269"/>
      <c r="L342" s="269"/>
      <c r="M342" s="269"/>
      <c r="N342" s="269"/>
      <c r="O342" s="269"/>
      <c r="P342" s="269"/>
      <c r="Q342" s="269"/>
      <c r="R342" s="269"/>
      <c r="S342" s="269"/>
      <c r="T342" s="269"/>
      <c r="U342" s="269"/>
      <c r="V342" s="269"/>
      <c r="W342" s="269"/>
      <c r="X342" s="269"/>
      <c r="Y342" s="269"/>
      <c r="Z342" s="269"/>
      <c r="AA342" s="280"/>
      <c r="AB342" s="381"/>
      <c r="AC342" s="280"/>
      <c r="AD342" s="280"/>
      <c r="AE342" s="280"/>
      <c r="AF342" s="280"/>
      <c r="AG342" s="280"/>
      <c r="AH342" s="280"/>
      <c r="AI342" s="280"/>
      <c r="AJ342" s="280"/>
      <c r="AK342" s="280"/>
      <c r="AL342" s="280"/>
      <c r="AM342" s="280"/>
      <c r="AN342" s="280"/>
    </row>
    <row r="343" spans="1:40" ht="17.25" customHeight="1">
      <c r="A343" s="280"/>
      <c r="B343" s="280"/>
      <c r="C343" s="268"/>
      <c r="D343" s="268"/>
      <c r="E343" s="269"/>
      <c r="F343" s="269"/>
      <c r="G343" s="269"/>
      <c r="H343" s="269"/>
      <c r="I343" s="269"/>
      <c r="J343" s="269"/>
      <c r="K343" s="269"/>
      <c r="L343" s="269"/>
      <c r="M343" s="269"/>
      <c r="N343" s="269"/>
      <c r="O343" s="269"/>
      <c r="P343" s="269"/>
      <c r="Q343" s="269"/>
      <c r="R343" s="269"/>
      <c r="S343" s="269"/>
      <c r="T343" s="269"/>
      <c r="U343" s="269"/>
      <c r="V343" s="269"/>
      <c r="W343" s="269"/>
      <c r="X343" s="269"/>
      <c r="Y343" s="269"/>
      <c r="Z343" s="269"/>
      <c r="AA343" s="280"/>
      <c r="AB343" s="381"/>
      <c r="AC343" s="280"/>
      <c r="AD343" s="280"/>
      <c r="AE343" s="280"/>
      <c r="AF343" s="280"/>
      <c r="AG343" s="280"/>
      <c r="AH343" s="280"/>
      <c r="AI343" s="280"/>
      <c r="AJ343" s="280"/>
      <c r="AK343" s="280"/>
      <c r="AL343" s="280"/>
      <c r="AM343" s="280"/>
      <c r="AN343" s="280"/>
    </row>
    <row r="344" spans="1:40" ht="17.25" customHeight="1">
      <c r="A344" s="280"/>
      <c r="B344" s="280"/>
      <c r="C344" s="268"/>
      <c r="D344" s="268"/>
      <c r="E344" s="269"/>
      <c r="F344" s="269"/>
      <c r="G344" s="269"/>
      <c r="H344" s="269"/>
      <c r="I344" s="269"/>
      <c r="J344" s="269"/>
      <c r="K344" s="269"/>
      <c r="L344" s="269"/>
      <c r="M344" s="269"/>
      <c r="N344" s="269"/>
      <c r="O344" s="269"/>
      <c r="P344" s="269"/>
      <c r="Q344" s="269"/>
      <c r="R344" s="269"/>
      <c r="S344" s="269"/>
      <c r="T344" s="269"/>
      <c r="U344" s="269"/>
      <c r="V344" s="269"/>
      <c r="W344" s="269"/>
      <c r="X344" s="269"/>
      <c r="Y344" s="269"/>
      <c r="Z344" s="269"/>
      <c r="AA344" s="280"/>
      <c r="AB344" s="381"/>
      <c r="AC344" s="280"/>
      <c r="AD344" s="280"/>
      <c r="AE344" s="280"/>
      <c r="AF344" s="280"/>
      <c r="AG344" s="280"/>
      <c r="AH344" s="280"/>
      <c r="AI344" s="280"/>
      <c r="AJ344" s="280"/>
      <c r="AK344" s="280"/>
      <c r="AL344" s="280"/>
      <c r="AM344" s="280"/>
      <c r="AN344" s="280"/>
    </row>
    <row r="345" spans="1:40" ht="17.25" customHeight="1">
      <c r="A345" s="280"/>
      <c r="B345" s="280"/>
      <c r="C345" s="268"/>
      <c r="D345" s="268"/>
      <c r="E345" s="269"/>
      <c r="F345" s="269"/>
      <c r="G345" s="269"/>
      <c r="H345" s="269"/>
      <c r="I345" s="269"/>
      <c r="J345" s="269"/>
      <c r="K345" s="269"/>
      <c r="L345" s="269"/>
      <c r="M345" s="269"/>
      <c r="N345" s="269"/>
      <c r="O345" s="269"/>
      <c r="P345" s="269"/>
      <c r="Q345" s="269"/>
      <c r="R345" s="269"/>
      <c r="S345" s="269"/>
      <c r="T345" s="269"/>
      <c r="U345" s="269"/>
      <c r="V345" s="269"/>
      <c r="W345" s="269"/>
      <c r="X345" s="269"/>
      <c r="Y345" s="269"/>
      <c r="Z345" s="269"/>
      <c r="AA345" s="280"/>
      <c r="AB345" s="381"/>
      <c r="AC345" s="275"/>
      <c r="AD345" s="280"/>
      <c r="AE345" s="280"/>
      <c r="AF345" s="280"/>
      <c r="AG345" s="280"/>
      <c r="AH345" s="280"/>
      <c r="AI345" s="280"/>
      <c r="AJ345" s="280"/>
      <c r="AK345" s="280"/>
      <c r="AL345" s="280"/>
      <c r="AM345" s="280"/>
      <c r="AN345" s="280"/>
    </row>
    <row r="346" spans="1:40" ht="17.25" customHeight="1">
      <c r="A346" s="280"/>
      <c r="B346" s="280"/>
      <c r="C346" s="268"/>
      <c r="D346" s="268"/>
      <c r="E346" s="269"/>
      <c r="F346" s="269"/>
      <c r="G346" s="269"/>
      <c r="H346" s="269"/>
      <c r="I346" s="269"/>
      <c r="J346" s="269"/>
      <c r="K346" s="269"/>
      <c r="L346" s="269"/>
      <c r="M346" s="269"/>
      <c r="N346" s="269"/>
      <c r="O346" s="269"/>
      <c r="P346" s="269"/>
      <c r="Q346" s="269"/>
      <c r="R346" s="269"/>
      <c r="S346" s="269"/>
      <c r="T346" s="269"/>
      <c r="U346" s="269"/>
      <c r="V346" s="269"/>
      <c r="W346" s="269"/>
      <c r="X346" s="269"/>
      <c r="Y346" s="269"/>
      <c r="Z346" s="269"/>
      <c r="AA346" s="280"/>
      <c r="AB346" s="381"/>
      <c r="AC346" s="275"/>
      <c r="AD346" s="280"/>
      <c r="AE346" s="280"/>
      <c r="AF346" s="280"/>
      <c r="AG346" s="280"/>
      <c r="AH346" s="280"/>
      <c r="AI346" s="280"/>
      <c r="AJ346" s="280"/>
      <c r="AK346" s="280"/>
      <c r="AL346" s="280"/>
      <c r="AM346" s="280"/>
      <c r="AN346" s="280"/>
    </row>
    <row r="347" spans="1:40" ht="17.25" customHeight="1">
      <c r="A347" s="280"/>
      <c r="B347" s="280"/>
      <c r="C347" s="268"/>
      <c r="D347" s="268"/>
      <c r="E347" s="269"/>
      <c r="F347" s="269"/>
      <c r="G347" s="269"/>
      <c r="H347" s="269"/>
      <c r="I347" s="269"/>
      <c r="J347" s="269"/>
      <c r="K347" s="269"/>
      <c r="L347" s="269"/>
      <c r="M347" s="269"/>
      <c r="N347" s="269"/>
      <c r="O347" s="269"/>
      <c r="P347" s="269"/>
      <c r="Q347" s="269"/>
      <c r="R347" s="269"/>
      <c r="S347" s="269"/>
      <c r="T347" s="269"/>
      <c r="U347" s="269"/>
      <c r="V347" s="269"/>
      <c r="W347" s="269"/>
      <c r="X347" s="269"/>
      <c r="Y347" s="269"/>
      <c r="Z347" s="269"/>
      <c r="AA347" s="280"/>
      <c r="AB347" s="381"/>
      <c r="AC347" s="275"/>
      <c r="AD347" s="280"/>
      <c r="AE347" s="280"/>
      <c r="AF347" s="280"/>
      <c r="AG347" s="280"/>
      <c r="AH347" s="280"/>
      <c r="AI347" s="280"/>
      <c r="AJ347" s="280"/>
      <c r="AK347" s="280"/>
      <c r="AL347" s="280"/>
      <c r="AM347" s="280"/>
      <c r="AN347" s="280"/>
    </row>
    <row r="348" spans="1:40" ht="17.25" customHeight="1">
      <c r="A348" s="280"/>
      <c r="B348" s="280"/>
      <c r="C348" s="268"/>
      <c r="D348" s="268"/>
      <c r="E348" s="269"/>
      <c r="F348" s="269"/>
      <c r="G348" s="269"/>
      <c r="H348" s="269"/>
      <c r="I348" s="269"/>
      <c r="J348" s="269"/>
      <c r="K348" s="269"/>
      <c r="L348" s="269"/>
      <c r="M348" s="269"/>
      <c r="N348" s="269"/>
      <c r="O348" s="269"/>
      <c r="P348" s="269"/>
      <c r="Q348" s="269"/>
      <c r="R348" s="269"/>
      <c r="S348" s="269"/>
      <c r="T348" s="269"/>
      <c r="U348" s="269"/>
      <c r="V348" s="269"/>
      <c r="W348" s="269"/>
      <c r="X348" s="269"/>
      <c r="Y348" s="269"/>
      <c r="Z348" s="269"/>
      <c r="AA348" s="280"/>
      <c r="AB348" s="381"/>
      <c r="AC348" s="275"/>
      <c r="AD348" s="280"/>
      <c r="AE348" s="280"/>
      <c r="AF348" s="280"/>
      <c r="AG348" s="280"/>
      <c r="AH348" s="280"/>
      <c r="AI348" s="280"/>
      <c r="AJ348" s="280"/>
      <c r="AK348" s="280"/>
      <c r="AL348" s="280"/>
      <c r="AM348" s="280"/>
      <c r="AN348" s="280"/>
    </row>
    <row r="349" spans="1:40" ht="17.25" customHeight="1">
      <c r="A349" s="280"/>
      <c r="B349" s="280"/>
      <c r="C349" s="268"/>
      <c r="D349" s="268"/>
      <c r="E349" s="269"/>
      <c r="F349" s="269"/>
      <c r="G349" s="269"/>
      <c r="H349" s="269"/>
      <c r="I349" s="269"/>
      <c r="J349" s="269"/>
      <c r="K349" s="269"/>
      <c r="L349" s="269"/>
      <c r="M349" s="269"/>
      <c r="N349" s="269"/>
      <c r="O349" s="269"/>
      <c r="P349" s="269"/>
      <c r="Q349" s="269"/>
      <c r="R349" s="269"/>
      <c r="S349" s="269"/>
      <c r="T349" s="269"/>
      <c r="U349" s="269"/>
      <c r="V349" s="269"/>
      <c r="W349" s="269"/>
      <c r="X349" s="269"/>
      <c r="Y349" s="269"/>
      <c r="Z349" s="269"/>
      <c r="AA349" s="280"/>
      <c r="AB349" s="381"/>
      <c r="AC349" s="275"/>
      <c r="AD349" s="280"/>
      <c r="AE349" s="280"/>
      <c r="AF349" s="280"/>
      <c r="AG349" s="280"/>
      <c r="AH349" s="280"/>
      <c r="AI349" s="280"/>
      <c r="AJ349" s="280"/>
      <c r="AK349" s="280"/>
      <c r="AL349" s="280"/>
      <c r="AM349" s="280"/>
      <c r="AN349" s="280"/>
    </row>
    <row r="350" spans="1:40" ht="17.25" customHeight="1">
      <c r="A350" s="280"/>
      <c r="B350" s="280"/>
      <c r="C350" s="268"/>
      <c r="D350" s="268"/>
      <c r="E350" s="269"/>
      <c r="F350" s="269"/>
      <c r="G350" s="269"/>
      <c r="H350" s="269"/>
      <c r="I350" s="269"/>
      <c r="J350" s="269"/>
      <c r="K350" s="269"/>
      <c r="L350" s="269"/>
      <c r="M350" s="269"/>
      <c r="N350" s="269"/>
      <c r="O350" s="269"/>
      <c r="P350" s="269"/>
      <c r="Q350" s="269"/>
      <c r="R350" s="269"/>
      <c r="S350" s="269"/>
      <c r="T350" s="269"/>
      <c r="U350" s="269"/>
      <c r="V350" s="269"/>
      <c r="W350" s="269"/>
      <c r="X350" s="269"/>
      <c r="Y350" s="269"/>
      <c r="Z350" s="269"/>
      <c r="AA350" s="280"/>
      <c r="AB350" s="381"/>
      <c r="AC350" s="275"/>
      <c r="AD350" s="280"/>
      <c r="AE350" s="280"/>
      <c r="AF350" s="280"/>
      <c r="AG350" s="280"/>
      <c r="AH350" s="280"/>
      <c r="AI350" s="280"/>
      <c r="AJ350" s="280"/>
      <c r="AK350" s="280"/>
      <c r="AL350" s="280"/>
      <c r="AM350" s="280"/>
      <c r="AN350" s="280"/>
    </row>
    <row r="351" spans="1:40" ht="17.25" customHeight="1">
      <c r="A351" s="280"/>
      <c r="B351" s="280"/>
      <c r="C351" s="268"/>
      <c r="D351" s="268"/>
      <c r="E351" s="269"/>
      <c r="F351" s="269"/>
      <c r="G351" s="269"/>
      <c r="H351" s="269"/>
      <c r="I351" s="269"/>
      <c r="J351" s="269"/>
      <c r="K351" s="269"/>
      <c r="L351" s="269"/>
      <c r="M351" s="269"/>
      <c r="N351" s="269"/>
      <c r="O351" s="269"/>
      <c r="P351" s="269"/>
      <c r="Q351" s="269"/>
      <c r="R351" s="269"/>
      <c r="S351" s="269"/>
      <c r="T351" s="269"/>
      <c r="U351" s="269"/>
      <c r="V351" s="269"/>
      <c r="W351" s="269"/>
      <c r="X351" s="269"/>
      <c r="Y351" s="269"/>
      <c r="Z351" s="269"/>
      <c r="AA351" s="269"/>
      <c r="AB351" s="269"/>
      <c r="AC351" s="269"/>
      <c r="AD351" s="269"/>
      <c r="AE351" s="269"/>
      <c r="AF351" s="269"/>
      <c r="AG351" s="269"/>
      <c r="AH351" s="269"/>
      <c r="AI351" s="268"/>
      <c r="AJ351" s="268"/>
      <c r="AK351" s="268"/>
      <c r="AL351" s="268"/>
      <c r="AM351" s="268"/>
      <c r="AN351" s="268"/>
    </row>
    <row r="352" spans="1:40" ht="17.25" customHeight="1">
      <c r="A352" s="280"/>
      <c r="B352" s="280"/>
      <c r="C352" s="268"/>
      <c r="D352" s="268"/>
      <c r="E352" s="269"/>
      <c r="F352" s="269"/>
      <c r="G352" s="269"/>
      <c r="H352" s="269"/>
      <c r="I352" s="269"/>
      <c r="J352" s="269"/>
      <c r="K352" s="269"/>
      <c r="L352" s="269"/>
      <c r="M352" s="269"/>
      <c r="N352" s="269"/>
      <c r="O352" s="269"/>
      <c r="P352" s="269"/>
      <c r="Q352" s="269"/>
      <c r="R352" s="269"/>
      <c r="S352" s="269"/>
      <c r="T352" s="269"/>
      <c r="U352" s="269"/>
      <c r="V352" s="269"/>
      <c r="W352" s="269"/>
      <c r="X352" s="269"/>
      <c r="Y352" s="269"/>
      <c r="Z352" s="269"/>
      <c r="AA352" s="269"/>
      <c r="AB352" s="269"/>
      <c r="AC352" s="269"/>
      <c r="AD352" s="269"/>
      <c r="AE352" s="269"/>
      <c r="AF352" s="269"/>
      <c r="AG352" s="269"/>
      <c r="AH352" s="269"/>
      <c r="AI352" s="268"/>
      <c r="AJ352" s="268"/>
      <c r="AK352" s="268"/>
      <c r="AL352" s="268"/>
      <c r="AM352" s="268"/>
      <c r="AN352" s="268"/>
    </row>
    <row r="353" spans="1:40" ht="17.25" customHeight="1">
      <c r="A353" s="280"/>
      <c r="B353" s="280"/>
      <c r="C353" s="268"/>
      <c r="D353" s="268"/>
      <c r="E353" s="269"/>
      <c r="F353" s="269"/>
      <c r="G353" s="269"/>
      <c r="H353" s="269"/>
      <c r="I353" s="269"/>
      <c r="J353" s="269"/>
      <c r="K353" s="269"/>
      <c r="L353" s="269"/>
      <c r="M353" s="269"/>
      <c r="N353" s="269"/>
      <c r="O353" s="269"/>
      <c r="P353" s="269"/>
      <c r="Q353" s="269"/>
      <c r="R353" s="269"/>
      <c r="S353" s="269"/>
      <c r="T353" s="269"/>
      <c r="U353" s="269"/>
      <c r="V353" s="269"/>
      <c r="W353" s="269"/>
      <c r="X353" s="269"/>
      <c r="Y353" s="269"/>
      <c r="Z353" s="269"/>
      <c r="AA353" s="280"/>
      <c r="AB353" s="381"/>
      <c r="AC353" s="275"/>
      <c r="AD353" s="280"/>
      <c r="AE353" s="280"/>
      <c r="AF353" s="280"/>
      <c r="AG353" s="280"/>
      <c r="AH353" s="280"/>
      <c r="AI353" s="280"/>
      <c r="AJ353" s="280"/>
      <c r="AK353" s="280"/>
      <c r="AL353" s="280"/>
      <c r="AM353" s="280"/>
      <c r="AN353" s="280"/>
    </row>
    <row r="354" spans="1:40" ht="17.25" customHeight="1">
      <c r="A354" s="280"/>
      <c r="B354" s="280"/>
      <c r="C354" s="268"/>
      <c r="D354" s="268"/>
      <c r="E354" s="269"/>
      <c r="F354" s="269"/>
      <c r="G354" s="269"/>
      <c r="H354" s="269"/>
      <c r="I354" s="269"/>
      <c r="J354" s="269"/>
      <c r="K354" s="269"/>
      <c r="L354" s="269"/>
      <c r="M354" s="269"/>
      <c r="N354" s="269"/>
      <c r="O354" s="269"/>
      <c r="P354" s="269"/>
      <c r="Q354" s="269"/>
      <c r="R354" s="269"/>
      <c r="S354" s="269"/>
      <c r="T354" s="269"/>
      <c r="U354" s="269"/>
      <c r="V354" s="269"/>
      <c r="W354" s="269"/>
      <c r="X354" s="269"/>
      <c r="Y354" s="269"/>
      <c r="Z354" s="269"/>
      <c r="AA354" s="280"/>
      <c r="AB354" s="381"/>
      <c r="AC354" s="310"/>
      <c r="AD354" s="310"/>
      <c r="AE354" s="310"/>
      <c r="AF354" s="310"/>
      <c r="AG354" s="310"/>
      <c r="AH354" s="310"/>
      <c r="AI354" s="310"/>
      <c r="AJ354" s="310"/>
      <c r="AK354" s="310"/>
      <c r="AL354" s="310"/>
      <c r="AM354" s="310"/>
      <c r="AN354" s="310"/>
    </row>
    <row r="355" spans="1:40" ht="17.25" customHeight="1">
      <c r="A355" s="280"/>
      <c r="B355" s="280"/>
      <c r="C355" s="268"/>
      <c r="D355" s="268"/>
      <c r="E355" s="269"/>
      <c r="F355" s="269"/>
      <c r="G355" s="269"/>
      <c r="H355" s="269"/>
      <c r="I355" s="269"/>
      <c r="J355" s="269"/>
      <c r="K355" s="269"/>
      <c r="L355" s="269"/>
      <c r="M355" s="269"/>
      <c r="N355" s="269"/>
      <c r="O355" s="269"/>
      <c r="P355" s="269"/>
      <c r="Q355" s="269"/>
      <c r="R355" s="269"/>
      <c r="S355" s="269"/>
      <c r="T355" s="269"/>
      <c r="U355" s="269"/>
      <c r="V355" s="269"/>
      <c r="W355" s="269"/>
      <c r="X355" s="269"/>
      <c r="Y355" s="269"/>
      <c r="Z355" s="269"/>
      <c r="AA355" s="280"/>
      <c r="AB355" s="381"/>
      <c r="AC355" s="310"/>
      <c r="AD355" s="310"/>
      <c r="AE355" s="310"/>
      <c r="AF355" s="310"/>
      <c r="AG355" s="310"/>
      <c r="AH355" s="310"/>
      <c r="AI355" s="310"/>
      <c r="AJ355" s="310"/>
      <c r="AK355" s="310"/>
      <c r="AL355" s="310"/>
      <c r="AM355" s="310"/>
      <c r="AN355" s="310"/>
    </row>
    <row r="356" spans="1:40" ht="17.25" customHeight="1">
      <c r="A356" s="280"/>
      <c r="B356" s="280"/>
      <c r="C356" s="268"/>
      <c r="D356" s="268"/>
      <c r="E356" s="269"/>
      <c r="F356" s="269"/>
      <c r="G356" s="269"/>
      <c r="H356" s="269"/>
      <c r="I356" s="269"/>
      <c r="J356" s="269"/>
      <c r="K356" s="269"/>
      <c r="L356" s="269"/>
      <c r="M356" s="269"/>
      <c r="N356" s="269"/>
      <c r="O356" s="269"/>
      <c r="P356" s="269"/>
      <c r="Q356" s="269"/>
      <c r="R356" s="269"/>
      <c r="S356" s="269"/>
      <c r="T356" s="269"/>
      <c r="U356" s="269"/>
      <c r="V356" s="269"/>
      <c r="W356" s="269"/>
      <c r="X356" s="269"/>
      <c r="Y356" s="269"/>
      <c r="Z356" s="269"/>
      <c r="AA356" s="280"/>
      <c r="AB356" s="381"/>
      <c r="AC356" s="275"/>
      <c r="AD356" s="280"/>
      <c r="AE356" s="280"/>
      <c r="AF356" s="280"/>
      <c r="AG356" s="280"/>
      <c r="AH356" s="280"/>
      <c r="AI356" s="280"/>
      <c r="AJ356" s="280"/>
      <c r="AK356" s="280"/>
      <c r="AL356" s="280"/>
      <c r="AM356" s="280"/>
      <c r="AN356" s="280"/>
    </row>
    <row r="357" spans="1:40" ht="17.25" customHeight="1">
      <c r="A357" s="280"/>
      <c r="B357" s="280"/>
      <c r="C357" s="268"/>
      <c r="D357" s="268"/>
      <c r="E357" s="269"/>
      <c r="F357" s="269"/>
      <c r="G357" s="269"/>
      <c r="H357" s="269"/>
      <c r="I357" s="269"/>
      <c r="J357" s="269"/>
      <c r="K357" s="269"/>
      <c r="L357" s="269"/>
      <c r="M357" s="269"/>
      <c r="N357" s="269"/>
      <c r="O357" s="269"/>
      <c r="P357" s="269"/>
      <c r="Q357" s="269"/>
      <c r="R357" s="269"/>
      <c r="S357" s="269"/>
      <c r="T357" s="269"/>
      <c r="U357" s="269"/>
      <c r="V357" s="269"/>
      <c r="W357" s="269"/>
      <c r="X357" s="269"/>
      <c r="Y357" s="269"/>
      <c r="Z357" s="269"/>
      <c r="AA357" s="280"/>
      <c r="AB357" s="381"/>
      <c r="AC357" s="275"/>
      <c r="AD357" s="280"/>
      <c r="AE357" s="280"/>
      <c r="AF357" s="280"/>
      <c r="AG357" s="280"/>
      <c r="AH357" s="280"/>
      <c r="AI357" s="280"/>
      <c r="AJ357" s="280"/>
      <c r="AK357" s="280"/>
      <c r="AL357" s="280"/>
      <c r="AM357" s="280"/>
      <c r="AN357" s="280"/>
    </row>
    <row r="358" spans="1:40" ht="17.25" customHeight="1">
      <c r="A358" s="280"/>
      <c r="B358" s="280"/>
      <c r="C358" s="268"/>
      <c r="D358" s="268"/>
      <c r="E358" s="269"/>
      <c r="F358" s="269"/>
      <c r="G358" s="269"/>
      <c r="H358" s="269"/>
      <c r="I358" s="269"/>
      <c r="J358" s="269"/>
      <c r="K358" s="269"/>
      <c r="L358" s="269"/>
      <c r="M358" s="269"/>
      <c r="N358" s="269"/>
      <c r="O358" s="269"/>
      <c r="P358" s="269"/>
      <c r="Q358" s="269"/>
      <c r="R358" s="269"/>
      <c r="S358" s="269"/>
      <c r="T358" s="269"/>
      <c r="U358" s="269"/>
      <c r="V358" s="269"/>
      <c r="W358" s="269"/>
      <c r="X358" s="269"/>
      <c r="Y358" s="269"/>
      <c r="Z358" s="269"/>
      <c r="AA358" s="280"/>
      <c r="AB358" s="381"/>
      <c r="AC358" s="310"/>
      <c r="AD358" s="310"/>
      <c r="AE358" s="310"/>
      <c r="AF358" s="310"/>
      <c r="AG358" s="310"/>
      <c r="AH358" s="310"/>
      <c r="AI358" s="310"/>
      <c r="AJ358" s="310"/>
      <c r="AK358" s="310"/>
      <c r="AL358" s="310"/>
      <c r="AM358" s="310"/>
      <c r="AN358" s="310"/>
    </row>
    <row r="359" spans="1:40" ht="17.25" customHeight="1">
      <c r="A359" s="280"/>
      <c r="B359" s="280"/>
      <c r="C359" s="268"/>
      <c r="D359" s="268"/>
      <c r="E359" s="269"/>
      <c r="F359" s="269"/>
      <c r="G359" s="269"/>
      <c r="H359" s="269"/>
      <c r="I359" s="269"/>
      <c r="J359" s="269"/>
      <c r="K359" s="269"/>
      <c r="L359" s="269"/>
      <c r="M359" s="269"/>
      <c r="N359" s="269"/>
      <c r="O359" s="269"/>
      <c r="P359" s="269"/>
      <c r="Q359" s="269"/>
      <c r="R359" s="269"/>
      <c r="S359" s="269"/>
      <c r="T359" s="269"/>
      <c r="U359" s="269"/>
      <c r="V359" s="269"/>
      <c r="W359" s="269"/>
      <c r="X359" s="269"/>
      <c r="Y359" s="269"/>
      <c r="Z359" s="269"/>
      <c r="AA359" s="280"/>
      <c r="AB359" s="381"/>
      <c r="AC359" s="310"/>
      <c r="AD359" s="310"/>
      <c r="AE359" s="310"/>
      <c r="AF359" s="310"/>
      <c r="AG359" s="310"/>
      <c r="AH359" s="310"/>
      <c r="AI359" s="310"/>
      <c r="AJ359" s="310"/>
      <c r="AK359" s="310"/>
      <c r="AL359" s="310"/>
      <c r="AM359" s="310"/>
      <c r="AN359" s="310"/>
    </row>
    <row r="360" spans="1:40" ht="17.25" customHeight="1">
      <c r="A360" s="280"/>
      <c r="B360" s="280"/>
      <c r="C360" s="268"/>
      <c r="D360" s="268"/>
      <c r="E360" s="269"/>
      <c r="F360" s="269"/>
      <c r="G360" s="269"/>
      <c r="H360" s="269"/>
      <c r="I360" s="269"/>
      <c r="J360" s="269"/>
      <c r="K360" s="269"/>
      <c r="L360" s="269"/>
      <c r="M360" s="269"/>
      <c r="N360" s="269"/>
      <c r="O360" s="269"/>
      <c r="P360" s="269"/>
      <c r="Q360" s="269"/>
      <c r="R360" s="269"/>
      <c r="S360" s="269"/>
      <c r="T360" s="269"/>
      <c r="U360" s="269"/>
      <c r="V360" s="269"/>
      <c r="W360" s="269"/>
      <c r="X360" s="269"/>
      <c r="Y360" s="269"/>
      <c r="Z360" s="269"/>
      <c r="AA360" s="280"/>
      <c r="AB360" s="381"/>
      <c r="AC360" s="275"/>
      <c r="AD360" s="280"/>
      <c r="AE360" s="280"/>
      <c r="AF360" s="280"/>
      <c r="AG360" s="280"/>
      <c r="AH360" s="280"/>
      <c r="AI360" s="280"/>
      <c r="AJ360" s="280"/>
      <c r="AK360" s="280"/>
      <c r="AL360" s="280"/>
      <c r="AM360" s="280"/>
      <c r="AN360" s="280"/>
    </row>
    <row r="361" spans="1:40" ht="17.25" customHeight="1">
      <c r="A361" s="280"/>
      <c r="B361" s="280"/>
      <c r="C361" s="268"/>
      <c r="D361" s="268"/>
      <c r="E361" s="269"/>
      <c r="F361" s="269"/>
      <c r="G361" s="269"/>
      <c r="H361" s="269"/>
      <c r="I361" s="269"/>
      <c r="J361" s="269"/>
      <c r="K361" s="269"/>
      <c r="L361" s="269"/>
      <c r="M361" s="269"/>
      <c r="N361" s="269"/>
      <c r="O361" s="269"/>
      <c r="P361" s="269"/>
      <c r="Q361" s="269"/>
      <c r="R361" s="269"/>
      <c r="S361" s="269"/>
      <c r="T361" s="269"/>
      <c r="U361" s="269"/>
      <c r="V361" s="269"/>
      <c r="W361" s="269"/>
      <c r="X361" s="269"/>
      <c r="Y361" s="269"/>
      <c r="Z361" s="269"/>
      <c r="AA361" s="269"/>
      <c r="AB361" s="269"/>
      <c r="AC361" s="269"/>
      <c r="AD361" s="269"/>
      <c r="AE361" s="269"/>
      <c r="AF361" s="269"/>
      <c r="AG361" s="269"/>
      <c r="AH361" s="269"/>
      <c r="AI361" s="268"/>
      <c r="AJ361" s="268"/>
      <c r="AK361" s="268"/>
      <c r="AL361" s="268"/>
      <c r="AM361" s="268"/>
      <c r="AN361" s="268"/>
    </row>
    <row r="362" spans="1:40" ht="17.25" customHeight="1">
      <c r="A362" s="280"/>
      <c r="B362" s="280"/>
      <c r="C362" s="268"/>
      <c r="D362" s="268"/>
      <c r="E362" s="269"/>
      <c r="F362" s="269"/>
      <c r="G362" s="269"/>
      <c r="H362" s="269"/>
      <c r="I362" s="269"/>
      <c r="J362" s="269"/>
      <c r="K362" s="269"/>
      <c r="L362" s="269"/>
      <c r="M362" s="269"/>
      <c r="N362" s="269"/>
      <c r="O362" s="269"/>
      <c r="P362" s="269"/>
      <c r="Q362" s="269"/>
      <c r="R362" s="269"/>
      <c r="S362" s="269"/>
      <c r="T362" s="269"/>
      <c r="U362" s="269"/>
      <c r="V362" s="269"/>
      <c r="W362" s="269"/>
      <c r="X362" s="269"/>
      <c r="Y362" s="269"/>
      <c r="Z362" s="269"/>
      <c r="AA362" s="269"/>
      <c r="AB362" s="269"/>
      <c r="AC362" s="269"/>
      <c r="AD362" s="269"/>
      <c r="AE362" s="269"/>
      <c r="AF362" s="269"/>
      <c r="AG362" s="269"/>
      <c r="AH362" s="269"/>
      <c r="AI362" s="268"/>
      <c r="AJ362" s="268"/>
      <c r="AK362" s="268"/>
      <c r="AL362" s="268"/>
      <c r="AM362" s="268"/>
      <c r="AN362" s="268"/>
    </row>
    <row r="363" spans="1:40" ht="17.25" customHeight="1">
      <c r="A363" s="280"/>
      <c r="B363" s="280"/>
      <c r="C363" s="268"/>
      <c r="D363" s="268"/>
      <c r="E363" s="280"/>
      <c r="F363" s="280"/>
      <c r="G363" s="280"/>
      <c r="H363" s="280"/>
      <c r="I363" s="280"/>
      <c r="J363" s="280"/>
      <c r="K363" s="280"/>
      <c r="L363" s="280"/>
      <c r="M363" s="280"/>
      <c r="N363" s="280"/>
      <c r="O363" s="280"/>
      <c r="P363" s="280"/>
      <c r="Q363" s="280"/>
      <c r="R363" s="280"/>
      <c r="S363" s="280"/>
      <c r="T363" s="280"/>
      <c r="U363" s="280"/>
      <c r="V363" s="280"/>
      <c r="W363" s="280"/>
      <c r="X363" s="280"/>
      <c r="Y363" s="280"/>
      <c r="Z363" s="280"/>
      <c r="AA363" s="280"/>
      <c r="AB363" s="280"/>
      <c r="AC363" s="280"/>
      <c r="AD363" s="280"/>
      <c r="AE363" s="280"/>
      <c r="AF363" s="280"/>
      <c r="AG363" s="280"/>
      <c r="AH363" s="280"/>
      <c r="AI363" s="268"/>
      <c r="AJ363" s="268"/>
      <c r="AK363" s="268"/>
      <c r="AL363" s="268"/>
      <c r="AM363" s="268"/>
      <c r="AN363" s="268"/>
    </row>
    <row r="364" spans="1:40" ht="17.25" customHeight="1">
      <c r="A364" s="280"/>
      <c r="B364" s="280"/>
      <c r="C364" s="268"/>
      <c r="D364" s="268"/>
      <c r="E364" s="280"/>
      <c r="F364" s="280"/>
      <c r="G364" s="280"/>
      <c r="H364" s="280"/>
      <c r="I364" s="280"/>
      <c r="J364" s="280"/>
      <c r="K364" s="280"/>
      <c r="L364" s="280"/>
      <c r="M364" s="280"/>
      <c r="N364" s="280"/>
      <c r="O364" s="280"/>
      <c r="P364" s="280"/>
      <c r="Q364" s="280"/>
      <c r="R364" s="280"/>
      <c r="S364" s="280"/>
      <c r="T364" s="280"/>
      <c r="U364" s="280"/>
      <c r="V364" s="280"/>
      <c r="W364" s="280"/>
      <c r="X364" s="280"/>
      <c r="Y364" s="280"/>
      <c r="Z364" s="280"/>
      <c r="AA364" s="280"/>
      <c r="AB364" s="280"/>
      <c r="AC364" s="280"/>
      <c r="AD364" s="280"/>
      <c r="AE364" s="280"/>
      <c r="AF364" s="280"/>
      <c r="AG364" s="280"/>
      <c r="AH364" s="280"/>
      <c r="AI364" s="268"/>
      <c r="AJ364" s="268"/>
      <c r="AK364" s="268"/>
      <c r="AL364" s="268"/>
      <c r="AM364" s="268"/>
      <c r="AN364" s="268"/>
    </row>
    <row r="365" spans="1:40" ht="17.25" customHeight="1">
      <c r="A365" s="280"/>
      <c r="B365" s="280"/>
      <c r="C365" s="268"/>
      <c r="D365" s="268"/>
      <c r="E365" s="280"/>
      <c r="F365" s="280"/>
      <c r="G365" s="280"/>
      <c r="H365" s="280"/>
      <c r="I365" s="280"/>
      <c r="J365" s="280"/>
      <c r="K365" s="280"/>
      <c r="L365" s="280"/>
      <c r="M365" s="280"/>
      <c r="N365" s="280"/>
      <c r="O365" s="280"/>
      <c r="P365" s="280"/>
      <c r="Q365" s="280"/>
      <c r="R365" s="280"/>
      <c r="S365" s="280"/>
      <c r="T365" s="280"/>
      <c r="U365" s="280"/>
      <c r="V365" s="280"/>
      <c r="W365" s="280"/>
      <c r="X365" s="280"/>
      <c r="Y365" s="280"/>
      <c r="Z365" s="280"/>
      <c r="AA365" s="280"/>
      <c r="AB365" s="280"/>
      <c r="AC365" s="280"/>
      <c r="AD365" s="280"/>
      <c r="AE365" s="280"/>
      <c r="AF365" s="280"/>
      <c r="AG365" s="280"/>
      <c r="AH365" s="280"/>
      <c r="AI365" s="268"/>
      <c r="AJ365" s="268"/>
      <c r="AK365" s="268"/>
      <c r="AL365" s="268"/>
      <c r="AM365" s="268"/>
      <c r="AN365" s="268"/>
    </row>
    <row r="366" spans="1:40" ht="17.25" customHeight="1">
      <c r="A366" s="280"/>
      <c r="B366" s="280"/>
      <c r="C366" s="268"/>
      <c r="D366" s="268"/>
      <c r="E366" s="269"/>
      <c r="F366" s="269"/>
      <c r="G366" s="269"/>
      <c r="H366" s="269"/>
      <c r="I366" s="269"/>
      <c r="J366" s="269"/>
      <c r="K366" s="269"/>
      <c r="L366" s="269"/>
      <c r="M366" s="269"/>
      <c r="N366" s="269"/>
      <c r="O366" s="269"/>
      <c r="P366" s="269"/>
      <c r="Q366" s="269"/>
      <c r="R366" s="269"/>
      <c r="S366" s="269"/>
      <c r="T366" s="269"/>
      <c r="U366" s="269"/>
      <c r="V366" s="269"/>
      <c r="W366" s="269"/>
      <c r="X366" s="269"/>
      <c r="Y366" s="269"/>
      <c r="Z366" s="269"/>
      <c r="AA366" s="384"/>
      <c r="AB366" s="381"/>
      <c r="AC366" s="275"/>
      <c r="AD366" s="384"/>
      <c r="AE366" s="384"/>
      <c r="AF366" s="384"/>
      <c r="AG366" s="384"/>
      <c r="AH366" s="384"/>
      <c r="AI366" s="384"/>
      <c r="AJ366" s="384"/>
      <c r="AK366" s="384"/>
      <c r="AL366" s="384"/>
      <c r="AM366" s="384"/>
      <c r="AN366" s="384"/>
    </row>
    <row r="367" spans="1:40" ht="17.25" customHeight="1">
      <c r="A367" s="280"/>
      <c r="B367" s="280"/>
      <c r="C367" s="268"/>
      <c r="D367" s="268"/>
      <c r="E367" s="269"/>
      <c r="F367" s="269"/>
      <c r="G367" s="269"/>
      <c r="H367" s="269"/>
      <c r="I367" s="269"/>
      <c r="J367" s="269"/>
      <c r="K367" s="269"/>
      <c r="L367" s="269"/>
      <c r="M367" s="269"/>
      <c r="N367" s="269"/>
      <c r="O367" s="269"/>
      <c r="P367" s="269"/>
      <c r="Q367" s="269"/>
      <c r="R367" s="269"/>
      <c r="S367" s="269"/>
      <c r="T367" s="269"/>
      <c r="U367" s="269"/>
      <c r="V367" s="269"/>
      <c r="W367" s="269"/>
      <c r="X367" s="269"/>
      <c r="Y367" s="269"/>
      <c r="Z367" s="269"/>
      <c r="AA367" s="280"/>
      <c r="AB367" s="381"/>
      <c r="AC367" s="275"/>
      <c r="AD367" s="280"/>
      <c r="AE367" s="280"/>
      <c r="AF367" s="280"/>
      <c r="AG367" s="280"/>
      <c r="AH367" s="280"/>
      <c r="AI367" s="280"/>
      <c r="AJ367" s="280"/>
      <c r="AK367" s="280"/>
      <c r="AL367" s="280"/>
      <c r="AM367" s="280"/>
      <c r="AN367" s="280"/>
    </row>
    <row r="368" spans="1:40" ht="17.25" customHeight="1">
      <c r="A368" s="280"/>
      <c r="B368" s="280"/>
      <c r="C368" s="268"/>
      <c r="D368" s="268"/>
      <c r="E368" s="269"/>
      <c r="F368" s="269"/>
      <c r="G368" s="269"/>
      <c r="H368" s="269"/>
      <c r="I368" s="269"/>
      <c r="J368" s="269"/>
      <c r="K368" s="269"/>
      <c r="L368" s="269"/>
      <c r="M368" s="269"/>
      <c r="N368" s="269"/>
      <c r="O368" s="269"/>
      <c r="P368" s="269"/>
      <c r="Q368" s="269"/>
      <c r="R368" s="269"/>
      <c r="S368" s="269"/>
      <c r="T368" s="269"/>
      <c r="U368" s="269"/>
      <c r="V368" s="269"/>
      <c r="W368" s="269"/>
      <c r="X368" s="269"/>
      <c r="Y368" s="269"/>
      <c r="Z368" s="269"/>
      <c r="AA368" s="280"/>
      <c r="AB368" s="381"/>
      <c r="AC368" s="275"/>
      <c r="AD368" s="280"/>
      <c r="AE368" s="280"/>
      <c r="AF368" s="280"/>
      <c r="AG368" s="280"/>
      <c r="AH368" s="280"/>
      <c r="AI368" s="280"/>
      <c r="AJ368" s="280"/>
      <c r="AK368" s="280"/>
      <c r="AL368" s="280"/>
      <c r="AM368" s="280"/>
      <c r="AN368" s="280"/>
    </row>
    <row r="369" spans="1:40" ht="17.25" customHeight="1">
      <c r="A369" s="280"/>
      <c r="B369" s="280"/>
      <c r="C369" s="268"/>
      <c r="D369" s="268"/>
      <c r="E369" s="269"/>
      <c r="F369" s="269"/>
      <c r="G369" s="269"/>
      <c r="H369" s="269"/>
      <c r="I369" s="269"/>
      <c r="J369" s="269"/>
      <c r="K369" s="269"/>
      <c r="L369" s="269"/>
      <c r="M369" s="269"/>
      <c r="N369" s="269"/>
      <c r="O369" s="269"/>
      <c r="P369" s="269"/>
      <c r="Q369" s="269"/>
      <c r="R369" s="269"/>
      <c r="S369" s="269"/>
      <c r="T369" s="269"/>
      <c r="U369" s="269"/>
      <c r="V369" s="269"/>
      <c r="W369" s="269"/>
      <c r="X369" s="269"/>
      <c r="Y369" s="269"/>
      <c r="Z369" s="269"/>
      <c r="AA369" s="280"/>
      <c r="AB369" s="381"/>
      <c r="AC369" s="275"/>
      <c r="AD369" s="280"/>
      <c r="AE369" s="280"/>
      <c r="AF369" s="280"/>
      <c r="AG369" s="280"/>
      <c r="AH369" s="280"/>
      <c r="AI369" s="280"/>
      <c r="AJ369" s="280"/>
      <c r="AK369" s="280"/>
      <c r="AL369" s="280"/>
      <c r="AM369" s="280"/>
      <c r="AN369" s="280"/>
    </row>
    <row r="370" spans="1:40" ht="17.25" customHeight="1">
      <c r="A370" s="280"/>
      <c r="B370" s="280"/>
      <c r="C370" s="268"/>
      <c r="D370" s="268"/>
      <c r="E370" s="280"/>
      <c r="F370" s="280"/>
      <c r="G370" s="280"/>
      <c r="H370" s="280"/>
      <c r="I370" s="280"/>
      <c r="J370" s="280"/>
      <c r="K370" s="280"/>
      <c r="L370" s="280"/>
      <c r="M370" s="280"/>
      <c r="N370" s="280"/>
      <c r="O370" s="280"/>
      <c r="P370" s="280"/>
      <c r="Q370" s="280"/>
      <c r="R370" s="280"/>
      <c r="S370" s="280"/>
      <c r="T370" s="280"/>
      <c r="U370" s="280"/>
      <c r="V370" s="280"/>
      <c r="W370" s="280"/>
      <c r="X370" s="280"/>
      <c r="Y370" s="280"/>
      <c r="Z370" s="280"/>
      <c r="AA370" s="280"/>
      <c r="AB370" s="280"/>
      <c r="AC370" s="280"/>
      <c r="AD370" s="280"/>
      <c r="AE370" s="280"/>
      <c r="AF370" s="280"/>
      <c r="AG370" s="280"/>
      <c r="AH370" s="280"/>
      <c r="AI370" s="280"/>
      <c r="AJ370" s="280"/>
      <c r="AK370" s="280"/>
      <c r="AL370" s="280"/>
      <c r="AM370" s="280"/>
      <c r="AN370" s="280"/>
    </row>
    <row r="371" spans="1:40" ht="17.25" customHeight="1">
      <c r="A371" s="280"/>
      <c r="B371" s="280"/>
      <c r="C371" s="268"/>
      <c r="D371" s="268"/>
      <c r="E371" s="280"/>
      <c r="F371" s="280"/>
      <c r="G371" s="280"/>
      <c r="H371" s="280"/>
      <c r="I371" s="280"/>
      <c r="J371" s="280"/>
      <c r="K371" s="280"/>
      <c r="L371" s="280"/>
      <c r="M371" s="280"/>
      <c r="N371" s="280"/>
      <c r="O371" s="280"/>
      <c r="P371" s="280"/>
      <c r="Q371" s="280"/>
      <c r="R371" s="280"/>
      <c r="S371" s="280"/>
      <c r="T371" s="280"/>
      <c r="U371" s="280"/>
      <c r="V371" s="280"/>
      <c r="W371" s="280"/>
      <c r="X371" s="280"/>
      <c r="Y371" s="280"/>
      <c r="Z371" s="280"/>
      <c r="AA371" s="280"/>
      <c r="AB371" s="280"/>
      <c r="AC371" s="280"/>
      <c r="AD371" s="280"/>
      <c r="AE371" s="280"/>
      <c r="AF371" s="280"/>
      <c r="AG371" s="280"/>
      <c r="AH371" s="280"/>
      <c r="AI371" s="280"/>
      <c r="AJ371" s="280"/>
      <c r="AK371" s="280"/>
      <c r="AL371" s="280"/>
      <c r="AM371" s="280"/>
      <c r="AN371" s="280"/>
    </row>
    <row r="372" spans="1:40" ht="17.25" customHeight="1">
      <c r="A372" s="280"/>
      <c r="B372" s="280"/>
      <c r="C372" s="268"/>
      <c r="D372" s="268"/>
      <c r="E372" s="268"/>
      <c r="F372" s="269"/>
      <c r="G372" s="269"/>
      <c r="H372" s="269"/>
      <c r="I372" s="269"/>
      <c r="J372" s="269"/>
      <c r="K372" s="269"/>
      <c r="L372" s="269"/>
      <c r="M372" s="269"/>
      <c r="N372" s="269"/>
      <c r="O372" s="269"/>
      <c r="P372" s="269"/>
      <c r="Q372" s="269"/>
      <c r="R372" s="269"/>
      <c r="S372" s="269"/>
      <c r="T372" s="269"/>
      <c r="U372" s="269"/>
      <c r="V372" s="269"/>
      <c r="W372" s="269"/>
      <c r="X372" s="269"/>
      <c r="Y372" s="269"/>
      <c r="Z372" s="269"/>
      <c r="AA372" s="269"/>
      <c r="AB372" s="269"/>
      <c r="AC372" s="269"/>
      <c r="AD372" s="269"/>
      <c r="AE372" s="269"/>
      <c r="AF372" s="269"/>
      <c r="AG372" s="269"/>
      <c r="AH372" s="269"/>
      <c r="AI372" s="269"/>
      <c r="AJ372" s="269"/>
      <c r="AK372" s="269"/>
      <c r="AL372" s="269"/>
      <c r="AM372" s="269"/>
      <c r="AN372" s="269"/>
    </row>
    <row r="373" spans="1:40" ht="17.25" customHeight="1">
      <c r="A373" s="280"/>
      <c r="B373" s="280"/>
      <c r="C373" s="268"/>
      <c r="D373" s="268"/>
      <c r="E373" s="268"/>
      <c r="F373" s="269"/>
      <c r="G373" s="269"/>
      <c r="H373" s="269"/>
      <c r="I373" s="269"/>
      <c r="J373" s="269"/>
      <c r="K373" s="269"/>
      <c r="L373" s="269"/>
      <c r="M373" s="269"/>
      <c r="N373" s="269"/>
      <c r="O373" s="269"/>
      <c r="P373" s="269"/>
      <c r="Q373" s="269"/>
      <c r="R373" s="269"/>
      <c r="S373" s="269"/>
      <c r="T373" s="269"/>
      <c r="U373" s="269"/>
      <c r="V373" s="269"/>
      <c r="W373" s="269"/>
      <c r="X373" s="269"/>
      <c r="Y373" s="269"/>
      <c r="Z373" s="269"/>
      <c r="AA373" s="269"/>
      <c r="AB373" s="269"/>
      <c r="AC373" s="269"/>
      <c r="AD373" s="269"/>
      <c r="AE373" s="269"/>
      <c r="AF373" s="269"/>
      <c r="AG373" s="269"/>
      <c r="AH373" s="269"/>
      <c r="AI373" s="269"/>
      <c r="AJ373" s="269"/>
      <c r="AK373" s="269"/>
      <c r="AL373" s="269"/>
      <c r="AM373" s="269"/>
      <c r="AN373" s="269"/>
    </row>
    <row r="374" spans="1:40" ht="17.25" customHeight="1">
      <c r="A374" s="280"/>
      <c r="B374" s="280"/>
      <c r="C374" s="268"/>
      <c r="D374" s="268"/>
      <c r="E374" s="268"/>
      <c r="F374" s="269"/>
      <c r="G374" s="269"/>
      <c r="H374" s="269"/>
      <c r="I374" s="269"/>
      <c r="J374" s="269"/>
      <c r="K374" s="269"/>
      <c r="L374" s="269"/>
      <c r="M374" s="269"/>
      <c r="N374" s="269"/>
      <c r="O374" s="269"/>
      <c r="P374" s="269"/>
      <c r="Q374" s="269"/>
      <c r="R374" s="269"/>
      <c r="S374" s="269"/>
      <c r="T374" s="269"/>
      <c r="U374" s="269"/>
      <c r="V374" s="269"/>
      <c r="W374" s="269"/>
      <c r="X374" s="269"/>
      <c r="Y374" s="269"/>
      <c r="Z374" s="269"/>
      <c r="AA374" s="269"/>
      <c r="AB374" s="269"/>
      <c r="AC374" s="269"/>
      <c r="AD374" s="269"/>
      <c r="AE374" s="269"/>
      <c r="AF374" s="269"/>
      <c r="AG374" s="269"/>
      <c r="AH374" s="269"/>
      <c r="AI374" s="269"/>
      <c r="AJ374" s="269"/>
      <c r="AK374" s="269"/>
      <c r="AL374" s="269"/>
      <c r="AM374" s="269"/>
      <c r="AN374" s="269"/>
    </row>
    <row r="375" spans="1:40" ht="17.25" customHeight="1">
      <c r="A375" s="280"/>
      <c r="B375" s="280"/>
      <c r="C375" s="268"/>
      <c r="D375" s="268"/>
      <c r="E375" s="268"/>
      <c r="F375" s="269"/>
      <c r="G375" s="269"/>
      <c r="H375" s="269"/>
      <c r="I375" s="269"/>
      <c r="J375" s="269"/>
      <c r="K375" s="269"/>
      <c r="L375" s="269"/>
      <c r="M375" s="269"/>
      <c r="N375" s="269"/>
      <c r="O375" s="269"/>
      <c r="P375" s="269"/>
      <c r="Q375" s="269"/>
      <c r="R375" s="269"/>
      <c r="S375" s="269"/>
      <c r="T375" s="269"/>
      <c r="U375" s="269"/>
      <c r="V375" s="269"/>
      <c r="W375" s="269"/>
      <c r="X375" s="269"/>
      <c r="Y375" s="269"/>
      <c r="Z375" s="269"/>
      <c r="AA375" s="269"/>
      <c r="AB375" s="269"/>
      <c r="AC375" s="269"/>
      <c r="AD375" s="269"/>
      <c r="AE375" s="269"/>
      <c r="AF375" s="269"/>
      <c r="AG375" s="269"/>
      <c r="AH375" s="269"/>
      <c r="AI375" s="269"/>
      <c r="AJ375" s="269"/>
      <c r="AK375" s="269"/>
      <c r="AL375" s="269"/>
      <c r="AM375" s="269"/>
      <c r="AN375" s="269"/>
    </row>
    <row r="376" spans="1:40" ht="17.25" customHeight="1">
      <c r="A376" s="280"/>
      <c r="B376" s="280"/>
      <c r="C376" s="268"/>
      <c r="D376" s="268"/>
      <c r="E376" s="280"/>
      <c r="F376" s="280"/>
      <c r="G376" s="280"/>
      <c r="H376" s="280"/>
      <c r="I376" s="280"/>
      <c r="J376" s="280"/>
      <c r="K376" s="280"/>
      <c r="L376" s="280"/>
      <c r="M376" s="280"/>
      <c r="N376" s="280"/>
      <c r="O376" s="280"/>
      <c r="P376" s="280"/>
      <c r="Q376" s="280"/>
      <c r="R376" s="280"/>
      <c r="S376" s="280"/>
      <c r="T376" s="280"/>
      <c r="U376" s="280"/>
      <c r="V376" s="280"/>
      <c r="W376" s="280"/>
      <c r="X376" s="280"/>
      <c r="Y376" s="280"/>
      <c r="Z376" s="280"/>
      <c r="AA376" s="280"/>
      <c r="AB376" s="280"/>
      <c r="AC376" s="280"/>
      <c r="AD376" s="280"/>
      <c r="AE376" s="280"/>
      <c r="AF376" s="280"/>
      <c r="AG376" s="280"/>
      <c r="AH376" s="280"/>
      <c r="AI376" s="268"/>
      <c r="AJ376" s="268"/>
      <c r="AK376" s="268"/>
      <c r="AL376" s="268"/>
      <c r="AM376" s="268"/>
      <c r="AN376" s="268"/>
    </row>
    <row r="377" spans="1:40" ht="17.25" customHeight="1">
      <c r="A377" s="280"/>
      <c r="B377" s="280"/>
      <c r="C377" s="268"/>
      <c r="D377" s="268"/>
      <c r="E377" s="280"/>
      <c r="F377" s="280"/>
      <c r="G377" s="280"/>
      <c r="H377" s="280"/>
      <c r="I377" s="280"/>
      <c r="J377" s="280"/>
      <c r="K377" s="280"/>
      <c r="L377" s="280"/>
      <c r="M377" s="280"/>
      <c r="N377" s="280"/>
      <c r="O377" s="280"/>
      <c r="P377" s="280"/>
      <c r="Q377" s="280"/>
      <c r="R377" s="280"/>
      <c r="S377" s="280"/>
      <c r="T377" s="280"/>
      <c r="U377" s="280"/>
      <c r="V377" s="280"/>
      <c r="W377" s="280"/>
      <c r="X377" s="280"/>
      <c r="Y377" s="280"/>
      <c r="Z377" s="280"/>
      <c r="AA377" s="280"/>
      <c r="AB377" s="280"/>
      <c r="AC377" s="280"/>
      <c r="AD377" s="280"/>
      <c r="AE377" s="280"/>
      <c r="AF377" s="280"/>
      <c r="AG377" s="280"/>
      <c r="AH377" s="280"/>
      <c r="AI377" s="268"/>
      <c r="AJ377" s="268"/>
      <c r="AK377" s="268"/>
      <c r="AL377" s="268"/>
      <c r="AM377" s="268"/>
      <c r="AN377" s="268"/>
    </row>
    <row r="378" spans="1:40" ht="17.25" customHeight="1">
      <c r="A378" s="280"/>
      <c r="B378" s="280"/>
      <c r="C378" s="268"/>
      <c r="D378" s="268"/>
      <c r="E378" s="269"/>
      <c r="F378" s="269"/>
      <c r="G378" s="269"/>
      <c r="H378" s="269"/>
      <c r="I378" s="269"/>
      <c r="J378" s="269"/>
      <c r="K378" s="269"/>
      <c r="L378" s="269"/>
      <c r="M378" s="269"/>
      <c r="N378" s="269"/>
      <c r="O378" s="269"/>
      <c r="P378" s="269"/>
      <c r="Q378" s="269"/>
      <c r="R378" s="269"/>
      <c r="S378" s="269"/>
      <c r="T378" s="269"/>
      <c r="U378" s="269"/>
      <c r="V378" s="269"/>
      <c r="W378" s="269"/>
      <c r="X378" s="269"/>
      <c r="Y378" s="269"/>
      <c r="Z378" s="269"/>
      <c r="AA378" s="269"/>
      <c r="AB378" s="269"/>
      <c r="AC378" s="269"/>
      <c r="AD378" s="269"/>
      <c r="AE378" s="269"/>
      <c r="AF378" s="269"/>
      <c r="AG378" s="269"/>
      <c r="AH378" s="269"/>
      <c r="AI378" s="268"/>
      <c r="AJ378" s="268"/>
      <c r="AK378" s="268"/>
      <c r="AL378" s="268"/>
      <c r="AM378" s="268"/>
      <c r="AN378" s="268"/>
    </row>
    <row r="379" spans="1:40" ht="17.25" customHeight="1">
      <c r="A379" s="280"/>
      <c r="B379" s="280"/>
      <c r="C379" s="268"/>
      <c r="D379" s="268"/>
      <c r="E379" s="269"/>
      <c r="F379" s="269"/>
      <c r="G379" s="269"/>
      <c r="H379" s="269"/>
      <c r="I379" s="269"/>
      <c r="J379" s="269"/>
      <c r="K379" s="269"/>
      <c r="L379" s="269"/>
      <c r="M379" s="269"/>
      <c r="N379" s="269"/>
      <c r="O379" s="269"/>
      <c r="P379" s="269"/>
      <c r="Q379" s="269"/>
      <c r="R379" s="269"/>
      <c r="S379" s="269"/>
      <c r="T379" s="269"/>
      <c r="U379" s="269"/>
      <c r="V379" s="269"/>
      <c r="W379" s="269"/>
      <c r="X379" s="269"/>
      <c r="Y379" s="269"/>
      <c r="Z379" s="269"/>
      <c r="AA379" s="269"/>
      <c r="AB379" s="269"/>
      <c r="AC379" s="269"/>
      <c r="AD379" s="269"/>
      <c r="AE379" s="269"/>
      <c r="AF379" s="269"/>
      <c r="AG379" s="269"/>
      <c r="AH379" s="269"/>
      <c r="AI379" s="268"/>
      <c r="AJ379" s="268"/>
      <c r="AK379" s="268"/>
      <c r="AL379" s="268"/>
      <c r="AM379" s="268"/>
      <c r="AN379" s="268"/>
    </row>
    <row r="380" spans="1:40" ht="10.5" customHeight="1">
      <c r="A380" s="280"/>
      <c r="B380" s="280"/>
      <c r="C380" s="280"/>
      <c r="D380" s="280"/>
      <c r="E380" s="280"/>
      <c r="F380" s="280"/>
      <c r="G380" s="280"/>
      <c r="H380" s="280"/>
      <c r="I380" s="280"/>
      <c r="J380" s="280"/>
      <c r="K380" s="280"/>
      <c r="L380" s="280"/>
      <c r="M380" s="280"/>
      <c r="N380" s="280"/>
      <c r="O380" s="280"/>
      <c r="P380" s="280"/>
      <c r="Q380" s="280"/>
      <c r="R380" s="280"/>
      <c r="S380" s="280"/>
      <c r="T380" s="280"/>
      <c r="U380" s="280"/>
      <c r="V380" s="280"/>
      <c r="W380" s="280"/>
      <c r="X380" s="280"/>
      <c r="Y380" s="280"/>
      <c r="Z380" s="280"/>
      <c r="AA380" s="280"/>
      <c r="AB380" s="280"/>
      <c r="AC380" s="280"/>
      <c r="AD380" s="280"/>
      <c r="AE380" s="280"/>
      <c r="AF380" s="280"/>
      <c r="AG380" s="280"/>
      <c r="AH380" s="280"/>
      <c r="AI380" s="280"/>
      <c r="AJ380" s="280"/>
      <c r="AK380" s="280"/>
      <c r="AL380" s="280"/>
      <c r="AM380" s="280"/>
      <c r="AN380" s="280"/>
    </row>
    <row r="381" spans="1:40" ht="17.25" customHeight="1">
      <c r="A381" s="280"/>
      <c r="B381" s="280"/>
      <c r="C381" s="280"/>
      <c r="D381" s="280"/>
      <c r="E381" s="280"/>
      <c r="F381" s="280"/>
      <c r="G381" s="280"/>
      <c r="H381" s="280"/>
      <c r="I381" s="280"/>
      <c r="J381" s="280"/>
      <c r="K381" s="280"/>
      <c r="L381" s="280"/>
      <c r="M381" s="280"/>
      <c r="N381" s="280"/>
      <c r="O381" s="280"/>
      <c r="P381" s="280"/>
      <c r="Q381" s="280"/>
      <c r="R381" s="280"/>
      <c r="S381" s="280"/>
      <c r="T381" s="280"/>
      <c r="U381" s="280"/>
      <c r="V381" s="280"/>
      <c r="W381" s="280"/>
      <c r="X381" s="280"/>
      <c r="Y381" s="280"/>
      <c r="Z381" s="280"/>
      <c r="AA381" s="280"/>
      <c r="AB381" s="280"/>
      <c r="AC381" s="280"/>
      <c r="AD381" s="280"/>
      <c r="AE381" s="280"/>
      <c r="AF381" s="280"/>
      <c r="AG381" s="280"/>
      <c r="AH381" s="280"/>
      <c r="AI381" s="280"/>
      <c r="AJ381" s="280"/>
      <c r="AK381" s="280"/>
      <c r="AL381" s="280"/>
      <c r="AM381" s="280"/>
      <c r="AN381" s="280"/>
    </row>
    <row r="382" spans="1:40" ht="17.25" customHeight="1">
      <c r="A382" s="280"/>
      <c r="B382" s="280"/>
      <c r="C382" s="268"/>
      <c r="D382" s="268"/>
      <c r="E382" s="269"/>
      <c r="F382" s="269"/>
      <c r="G382" s="269"/>
      <c r="H382" s="269"/>
      <c r="I382" s="269"/>
      <c r="J382" s="269"/>
      <c r="K382" s="269"/>
      <c r="L382" s="269"/>
      <c r="M382" s="269"/>
      <c r="N382" s="269"/>
      <c r="O382" s="269"/>
      <c r="P382" s="269"/>
      <c r="Q382" s="269"/>
      <c r="R382" s="269"/>
      <c r="S382" s="269"/>
      <c r="T382" s="269"/>
      <c r="U382" s="269"/>
      <c r="V382" s="269"/>
      <c r="W382" s="269"/>
      <c r="X382" s="269"/>
      <c r="Y382" s="269"/>
      <c r="Z382" s="269"/>
      <c r="AA382" s="280"/>
      <c r="AB382" s="381"/>
      <c r="AC382" s="280"/>
      <c r="AD382" s="280"/>
      <c r="AE382" s="280"/>
      <c r="AF382" s="280"/>
      <c r="AG382" s="280"/>
      <c r="AH382" s="280"/>
      <c r="AI382" s="280"/>
      <c r="AJ382" s="280"/>
      <c r="AK382" s="280"/>
      <c r="AL382" s="280"/>
      <c r="AM382" s="280"/>
      <c r="AN382" s="280"/>
    </row>
    <row r="383" spans="1:40" ht="17.25" customHeight="1">
      <c r="A383" s="280"/>
      <c r="B383" s="280"/>
      <c r="C383" s="268"/>
      <c r="D383" s="268"/>
      <c r="E383" s="269"/>
      <c r="F383" s="269"/>
      <c r="G383" s="269"/>
      <c r="H383" s="269"/>
      <c r="I383" s="269"/>
      <c r="J383" s="269"/>
      <c r="K383" s="269"/>
      <c r="L383" s="269"/>
      <c r="M383" s="269"/>
      <c r="N383" s="269"/>
      <c r="O383" s="269"/>
      <c r="P383" s="269"/>
      <c r="Q383" s="269"/>
      <c r="R383" s="269"/>
      <c r="S383" s="269"/>
      <c r="T383" s="269"/>
      <c r="U383" s="269"/>
      <c r="V383" s="269"/>
      <c r="W383" s="269"/>
      <c r="X383" s="269"/>
      <c r="Y383" s="269"/>
      <c r="Z383" s="269"/>
      <c r="AA383" s="280"/>
      <c r="AB383" s="381"/>
      <c r="AC383" s="280"/>
      <c r="AD383" s="280"/>
      <c r="AE383" s="280"/>
      <c r="AF383" s="280"/>
      <c r="AG383" s="280"/>
      <c r="AH383" s="280"/>
      <c r="AI383" s="280"/>
      <c r="AJ383" s="280"/>
      <c r="AK383" s="280"/>
      <c r="AL383" s="280"/>
      <c r="AM383" s="280"/>
      <c r="AN383" s="280"/>
    </row>
    <row r="384" spans="1:40" ht="17.25" customHeight="1">
      <c r="A384" s="280"/>
      <c r="B384" s="280"/>
      <c r="C384" s="268"/>
      <c r="D384" s="268"/>
      <c r="E384" s="269"/>
      <c r="F384" s="269"/>
      <c r="G384" s="269"/>
      <c r="H384" s="269"/>
      <c r="I384" s="269"/>
      <c r="J384" s="269"/>
      <c r="K384" s="269"/>
      <c r="L384" s="269"/>
      <c r="M384" s="269"/>
      <c r="N384" s="269"/>
      <c r="O384" s="269"/>
      <c r="P384" s="269"/>
      <c r="Q384" s="269"/>
      <c r="R384" s="269"/>
      <c r="S384" s="269"/>
      <c r="T384" s="269"/>
      <c r="U384" s="269"/>
      <c r="V384" s="269"/>
      <c r="W384" s="269"/>
      <c r="X384" s="269"/>
      <c r="Y384" s="269"/>
      <c r="Z384" s="269"/>
      <c r="AA384" s="280"/>
      <c r="AB384" s="381"/>
      <c r="AC384" s="280"/>
      <c r="AD384" s="280"/>
      <c r="AE384" s="280"/>
      <c r="AF384" s="280"/>
      <c r="AG384" s="280"/>
      <c r="AH384" s="280"/>
      <c r="AI384" s="280"/>
      <c r="AJ384" s="280"/>
      <c r="AK384" s="280"/>
      <c r="AL384" s="280"/>
      <c r="AM384" s="280"/>
      <c r="AN384" s="280"/>
    </row>
    <row r="385" spans="1:40" ht="17.25" customHeight="1">
      <c r="A385" s="280"/>
      <c r="B385" s="280"/>
      <c r="C385" s="268"/>
      <c r="D385" s="268"/>
      <c r="E385" s="269"/>
      <c r="F385" s="269"/>
      <c r="G385" s="269"/>
      <c r="H385" s="269"/>
      <c r="I385" s="269"/>
      <c r="J385" s="269"/>
      <c r="K385" s="269"/>
      <c r="L385" s="269"/>
      <c r="M385" s="269"/>
      <c r="N385" s="269"/>
      <c r="O385" s="269"/>
      <c r="P385" s="269"/>
      <c r="Q385" s="269"/>
      <c r="R385" s="269"/>
      <c r="S385" s="269"/>
      <c r="T385" s="269"/>
      <c r="U385" s="269"/>
      <c r="V385" s="269"/>
      <c r="W385" s="269"/>
      <c r="X385" s="269"/>
      <c r="Y385" s="269"/>
      <c r="Z385" s="269"/>
      <c r="AA385" s="280"/>
      <c r="AB385" s="381"/>
      <c r="AC385" s="280"/>
      <c r="AD385" s="280"/>
      <c r="AE385" s="280"/>
      <c r="AF385" s="280"/>
      <c r="AG385" s="280"/>
      <c r="AH385" s="280"/>
      <c r="AI385" s="280"/>
      <c r="AJ385" s="280"/>
      <c r="AK385" s="280"/>
      <c r="AL385" s="280"/>
      <c r="AM385" s="280"/>
      <c r="AN385" s="280"/>
    </row>
    <row r="386" spans="1:40" ht="17.25" customHeight="1">
      <c r="A386" s="280"/>
      <c r="B386" s="280"/>
      <c r="C386" s="268"/>
      <c r="D386" s="268"/>
      <c r="E386" s="269"/>
      <c r="F386" s="269"/>
      <c r="G386" s="269"/>
      <c r="H386" s="269"/>
      <c r="I386" s="269"/>
      <c r="J386" s="269"/>
      <c r="K386" s="269"/>
      <c r="L386" s="269"/>
      <c r="M386" s="269"/>
      <c r="N386" s="269"/>
      <c r="O386" s="269"/>
      <c r="P386" s="269"/>
      <c r="Q386" s="269"/>
      <c r="R386" s="269"/>
      <c r="S386" s="269"/>
      <c r="T386" s="269"/>
      <c r="U386" s="269"/>
      <c r="V386" s="269"/>
      <c r="W386" s="269"/>
      <c r="X386" s="269"/>
      <c r="Y386" s="269"/>
      <c r="Z386" s="269"/>
      <c r="AA386" s="280"/>
      <c r="AB386" s="381"/>
      <c r="AC386" s="269"/>
      <c r="AD386" s="269"/>
      <c r="AE386" s="269"/>
      <c r="AF386" s="269"/>
      <c r="AG386" s="269"/>
      <c r="AH386" s="269"/>
      <c r="AI386" s="269"/>
      <c r="AJ386" s="269"/>
      <c r="AK386" s="269"/>
      <c r="AL386" s="269"/>
      <c r="AM386" s="269"/>
      <c r="AN386" s="269"/>
    </row>
    <row r="387" spans="1:40" ht="17.25" customHeight="1">
      <c r="A387" s="280"/>
      <c r="B387" s="280"/>
      <c r="C387" s="268"/>
      <c r="D387" s="268"/>
      <c r="E387" s="269"/>
      <c r="F387" s="269"/>
      <c r="G387" s="269"/>
      <c r="H387" s="269"/>
      <c r="I387" s="269"/>
      <c r="J387" s="269"/>
      <c r="K387" s="269"/>
      <c r="L387" s="269"/>
      <c r="M387" s="269"/>
      <c r="N387" s="269"/>
      <c r="O387" s="269"/>
      <c r="P387" s="269"/>
      <c r="Q387" s="269"/>
      <c r="R387" s="269"/>
      <c r="S387" s="269"/>
      <c r="T387" s="269"/>
      <c r="U387" s="269"/>
      <c r="V387" s="269"/>
      <c r="W387" s="269"/>
      <c r="X387" s="269"/>
      <c r="Y387" s="269"/>
      <c r="Z387" s="269"/>
      <c r="AA387" s="280"/>
      <c r="AB387" s="381"/>
      <c r="AC387" s="269"/>
      <c r="AD387" s="269"/>
      <c r="AE387" s="269"/>
      <c r="AF387" s="269"/>
      <c r="AG387" s="269"/>
      <c r="AH387" s="269"/>
      <c r="AI387" s="269"/>
      <c r="AJ387" s="269"/>
      <c r="AK387" s="269"/>
      <c r="AL387" s="269"/>
      <c r="AM387" s="269"/>
      <c r="AN387" s="269"/>
    </row>
    <row r="388" spans="1:40" ht="17.25" customHeight="1">
      <c r="A388" s="280"/>
      <c r="B388" s="280"/>
      <c r="C388" s="268"/>
      <c r="D388" s="268"/>
      <c r="E388" s="269"/>
      <c r="F388" s="269"/>
      <c r="G388" s="269"/>
      <c r="H388" s="269"/>
      <c r="I388" s="269"/>
      <c r="J388" s="269"/>
      <c r="K388" s="269"/>
      <c r="L388" s="269"/>
      <c r="M388" s="269"/>
      <c r="N388" s="269"/>
      <c r="O388" s="269"/>
      <c r="P388" s="269"/>
      <c r="Q388" s="269"/>
      <c r="R388" s="269"/>
      <c r="S388" s="269"/>
      <c r="T388" s="269"/>
      <c r="U388" s="269"/>
      <c r="V388" s="269"/>
      <c r="W388" s="269"/>
      <c r="X388" s="269"/>
      <c r="Y388" s="269"/>
      <c r="Z388" s="269"/>
      <c r="AA388" s="280"/>
      <c r="AB388" s="381"/>
      <c r="AC388" s="269"/>
      <c r="AD388" s="269"/>
      <c r="AE388" s="269"/>
      <c r="AF388" s="269"/>
      <c r="AG388" s="269"/>
      <c r="AH388" s="269"/>
      <c r="AI388" s="269"/>
      <c r="AJ388" s="269"/>
      <c r="AK388" s="269"/>
      <c r="AL388" s="269"/>
      <c r="AM388" s="269"/>
      <c r="AN388" s="269"/>
    </row>
    <row r="389" spans="1:40" ht="17.25" customHeight="1">
      <c r="A389" s="280"/>
      <c r="B389" s="280"/>
      <c r="C389" s="268"/>
      <c r="D389" s="268"/>
      <c r="E389" s="269"/>
      <c r="F389" s="269"/>
      <c r="G389" s="269"/>
      <c r="H389" s="269"/>
      <c r="I389" s="269"/>
      <c r="J389" s="269"/>
      <c r="K389" s="269"/>
      <c r="L389" s="269"/>
      <c r="M389" s="269"/>
      <c r="N389" s="269"/>
      <c r="O389" s="269"/>
      <c r="P389" s="269"/>
      <c r="Q389" s="269"/>
      <c r="R389" s="269"/>
      <c r="S389" s="269"/>
      <c r="T389" s="269"/>
      <c r="U389" s="269"/>
      <c r="V389" s="269"/>
      <c r="W389" s="269"/>
      <c r="X389" s="269"/>
      <c r="Y389" s="269"/>
      <c r="Z389" s="269"/>
      <c r="AA389" s="280"/>
      <c r="AB389" s="381"/>
      <c r="AC389" s="269"/>
      <c r="AD389" s="269"/>
      <c r="AE389" s="269"/>
      <c r="AF389" s="269"/>
      <c r="AG389" s="269"/>
      <c r="AH389" s="269"/>
      <c r="AI389" s="269"/>
      <c r="AJ389" s="269"/>
      <c r="AK389" s="269"/>
      <c r="AL389" s="269"/>
      <c r="AM389" s="269"/>
      <c r="AN389" s="269"/>
    </row>
    <row r="390" spans="1:40" ht="17.25" customHeight="1">
      <c r="A390" s="280"/>
      <c r="B390" s="280"/>
      <c r="C390" s="268"/>
      <c r="D390" s="268"/>
      <c r="E390" s="269"/>
      <c r="F390" s="269"/>
      <c r="G390" s="269"/>
      <c r="H390" s="269"/>
      <c r="I390" s="269"/>
      <c r="J390" s="269"/>
      <c r="K390" s="269"/>
      <c r="L390" s="269"/>
      <c r="M390" s="269"/>
      <c r="N390" s="269"/>
      <c r="O390" s="269"/>
      <c r="P390" s="269"/>
      <c r="Q390" s="269"/>
      <c r="R390" s="269"/>
      <c r="S390" s="269"/>
      <c r="T390" s="269"/>
      <c r="U390" s="269"/>
      <c r="V390" s="269"/>
      <c r="W390" s="269"/>
      <c r="X390" s="269"/>
      <c r="Y390" s="269"/>
      <c r="Z390" s="269"/>
      <c r="AA390" s="280"/>
      <c r="AB390" s="381"/>
      <c r="AC390" s="269"/>
      <c r="AD390" s="269"/>
      <c r="AE390" s="269"/>
      <c r="AF390" s="269"/>
      <c r="AG390" s="269"/>
      <c r="AH390" s="269"/>
      <c r="AI390" s="269"/>
      <c r="AJ390" s="269"/>
      <c r="AK390" s="269"/>
      <c r="AL390" s="269"/>
      <c r="AM390" s="269"/>
      <c r="AN390" s="269"/>
    </row>
    <row r="391" spans="1:40" ht="17.25" customHeight="1">
      <c r="A391" s="280"/>
      <c r="B391" s="280"/>
      <c r="C391" s="268"/>
      <c r="D391" s="268"/>
      <c r="E391" s="269"/>
      <c r="F391" s="269"/>
      <c r="G391" s="269"/>
      <c r="H391" s="269"/>
      <c r="I391" s="269"/>
      <c r="J391" s="269"/>
      <c r="K391" s="269"/>
      <c r="L391" s="269"/>
      <c r="M391" s="269"/>
      <c r="N391" s="269"/>
      <c r="O391" s="269"/>
      <c r="P391" s="269"/>
      <c r="Q391" s="269"/>
      <c r="R391" s="269"/>
      <c r="S391" s="269"/>
      <c r="T391" s="269"/>
      <c r="U391" s="269"/>
      <c r="V391" s="269"/>
      <c r="W391" s="269"/>
      <c r="X391" s="269"/>
      <c r="Y391" s="269"/>
      <c r="Z391" s="269"/>
      <c r="AA391" s="269"/>
      <c r="AB391" s="269"/>
      <c r="AC391" s="269"/>
      <c r="AD391" s="269"/>
      <c r="AE391" s="269"/>
      <c r="AF391" s="269"/>
      <c r="AG391" s="269"/>
      <c r="AH391" s="269"/>
      <c r="AI391" s="269"/>
      <c r="AJ391" s="269"/>
      <c r="AK391" s="269"/>
      <c r="AL391" s="269"/>
      <c r="AM391" s="269"/>
      <c r="AN391" s="269"/>
    </row>
    <row r="392" spans="1:40" ht="17.25" customHeight="1">
      <c r="A392" s="280"/>
      <c r="B392" s="280"/>
      <c r="C392" s="268"/>
      <c r="D392" s="268"/>
      <c r="E392" s="269"/>
      <c r="F392" s="269"/>
      <c r="G392" s="269"/>
      <c r="H392" s="269"/>
      <c r="I392" s="269"/>
      <c r="J392" s="269"/>
      <c r="K392" s="269"/>
      <c r="L392" s="269"/>
      <c r="M392" s="269"/>
      <c r="N392" s="269"/>
      <c r="O392" s="269"/>
      <c r="P392" s="269"/>
      <c r="Q392" s="269"/>
      <c r="R392" s="269"/>
      <c r="S392" s="269"/>
      <c r="T392" s="269"/>
      <c r="U392" s="269"/>
      <c r="V392" s="269"/>
      <c r="W392" s="269"/>
      <c r="X392" s="269"/>
      <c r="Y392" s="269"/>
      <c r="Z392" s="269"/>
      <c r="AA392" s="269"/>
      <c r="AB392" s="269"/>
      <c r="AC392" s="269"/>
      <c r="AD392" s="269"/>
      <c r="AE392" s="269"/>
      <c r="AF392" s="269"/>
      <c r="AG392" s="269"/>
      <c r="AH392" s="269"/>
      <c r="AI392" s="269"/>
      <c r="AJ392" s="269"/>
      <c r="AK392" s="269"/>
      <c r="AL392" s="269"/>
      <c r="AM392" s="269"/>
      <c r="AN392" s="269"/>
    </row>
    <row r="393" spans="1:40" ht="17.25" customHeight="1">
      <c r="A393" s="280"/>
      <c r="B393" s="280"/>
      <c r="C393" s="268"/>
      <c r="D393" s="268"/>
      <c r="E393" s="269"/>
      <c r="F393" s="269"/>
      <c r="G393" s="269"/>
      <c r="H393" s="269"/>
      <c r="I393" s="269"/>
      <c r="J393" s="269"/>
      <c r="K393" s="269"/>
      <c r="L393" s="269"/>
      <c r="M393" s="269"/>
      <c r="N393" s="269"/>
      <c r="O393" s="269"/>
      <c r="P393" s="269"/>
      <c r="Q393" s="269"/>
      <c r="R393" s="269"/>
      <c r="S393" s="269"/>
      <c r="T393" s="269"/>
      <c r="U393" s="269"/>
      <c r="V393" s="269"/>
      <c r="W393" s="269"/>
      <c r="X393" s="269"/>
      <c r="Y393" s="269"/>
      <c r="Z393" s="269"/>
      <c r="AA393" s="269"/>
      <c r="AB393" s="269"/>
      <c r="AC393" s="269"/>
      <c r="AD393" s="269"/>
      <c r="AE393" s="269"/>
      <c r="AF393" s="269"/>
      <c r="AG393" s="269"/>
      <c r="AH393" s="269"/>
      <c r="AI393" s="269"/>
      <c r="AJ393" s="269"/>
      <c r="AK393" s="269"/>
      <c r="AL393" s="269"/>
      <c r="AM393" s="269"/>
      <c r="AN393" s="269"/>
    </row>
    <row r="394" spans="1:40" ht="17.25" customHeight="1">
      <c r="A394" s="280"/>
      <c r="B394" s="280"/>
      <c r="C394" s="383"/>
      <c r="D394" s="383"/>
      <c r="E394" s="269"/>
      <c r="F394" s="269"/>
      <c r="G394" s="269"/>
      <c r="H394" s="269"/>
      <c r="I394" s="269"/>
      <c r="J394" s="269"/>
      <c r="K394" s="269"/>
      <c r="L394" s="269"/>
      <c r="M394" s="269"/>
      <c r="N394" s="269"/>
      <c r="O394" s="269"/>
      <c r="P394" s="269"/>
      <c r="Q394" s="269"/>
      <c r="R394" s="269"/>
      <c r="S394" s="269"/>
      <c r="T394" s="269"/>
      <c r="U394" s="269"/>
      <c r="V394" s="269"/>
      <c r="W394" s="269"/>
      <c r="X394" s="269"/>
      <c r="Y394" s="269"/>
      <c r="Z394" s="269"/>
      <c r="AA394" s="269"/>
      <c r="AB394" s="269"/>
      <c r="AC394" s="269"/>
      <c r="AD394" s="269"/>
      <c r="AE394" s="269"/>
      <c r="AF394" s="269"/>
      <c r="AG394" s="269"/>
      <c r="AH394" s="269"/>
      <c r="AI394" s="269"/>
      <c r="AJ394" s="269"/>
      <c r="AK394" s="269"/>
      <c r="AL394" s="269"/>
      <c r="AM394" s="269"/>
      <c r="AN394" s="269"/>
    </row>
    <row r="395" spans="1:40" ht="17.25" customHeight="1">
      <c r="A395" s="280"/>
      <c r="B395" s="280"/>
      <c r="C395" s="383"/>
      <c r="D395" s="383"/>
      <c r="E395" s="269"/>
      <c r="F395" s="269"/>
      <c r="G395" s="269"/>
      <c r="H395" s="269"/>
      <c r="I395" s="269"/>
      <c r="J395" s="269"/>
      <c r="K395" s="269"/>
      <c r="L395" s="269"/>
      <c r="M395" s="269"/>
      <c r="N395" s="269"/>
      <c r="O395" s="269"/>
      <c r="P395" s="269"/>
      <c r="Q395" s="269"/>
      <c r="R395" s="269"/>
      <c r="S395" s="269"/>
      <c r="T395" s="269"/>
      <c r="U395" s="269"/>
      <c r="V395" s="269"/>
      <c r="W395" s="269"/>
      <c r="X395" s="269"/>
      <c r="Y395" s="269"/>
      <c r="Z395" s="269"/>
      <c r="AA395" s="269"/>
      <c r="AB395" s="269"/>
      <c r="AC395" s="269"/>
      <c r="AD395" s="269"/>
      <c r="AE395" s="269"/>
      <c r="AF395" s="269"/>
      <c r="AG395" s="269"/>
      <c r="AH395" s="269"/>
      <c r="AI395" s="269"/>
      <c r="AJ395" s="269"/>
      <c r="AK395" s="269"/>
      <c r="AL395" s="269"/>
      <c r="AM395" s="269"/>
      <c r="AN395" s="269"/>
    </row>
    <row r="396" spans="1:40" ht="17.25" customHeight="1">
      <c r="A396" s="280"/>
      <c r="B396" s="280"/>
      <c r="C396" s="383"/>
      <c r="D396" s="383"/>
      <c r="E396" s="269"/>
      <c r="F396" s="269"/>
      <c r="G396" s="269"/>
      <c r="H396" s="269"/>
      <c r="I396" s="269"/>
      <c r="J396" s="269"/>
      <c r="K396" s="269"/>
      <c r="L396" s="269"/>
      <c r="M396" s="269"/>
      <c r="N396" s="269"/>
      <c r="O396" s="269"/>
      <c r="P396" s="269"/>
      <c r="Q396" s="269"/>
      <c r="R396" s="269"/>
      <c r="S396" s="269"/>
      <c r="T396" s="269"/>
      <c r="U396" s="269"/>
      <c r="V396" s="269"/>
      <c r="W396" s="269"/>
      <c r="X396" s="269"/>
      <c r="Y396" s="269"/>
      <c r="Z396" s="269"/>
      <c r="AA396" s="269"/>
      <c r="AB396" s="269"/>
      <c r="AC396" s="269"/>
      <c r="AD396" s="269"/>
      <c r="AE396" s="269"/>
      <c r="AF396" s="269"/>
      <c r="AG396" s="269"/>
      <c r="AH396" s="269"/>
      <c r="AI396" s="269"/>
      <c r="AJ396" s="269"/>
      <c r="AK396" s="269"/>
      <c r="AL396" s="269"/>
      <c r="AM396" s="269"/>
      <c r="AN396" s="269"/>
    </row>
    <row r="397" spans="1:40" ht="17.25" customHeight="1">
      <c r="A397" s="280"/>
      <c r="B397" s="280"/>
      <c r="C397" s="280"/>
      <c r="D397" s="280"/>
      <c r="E397" s="280"/>
      <c r="F397" s="280"/>
      <c r="G397" s="280"/>
      <c r="H397" s="280"/>
      <c r="I397" s="280"/>
      <c r="J397" s="280"/>
      <c r="K397" s="280"/>
      <c r="L397" s="280"/>
      <c r="M397" s="280"/>
      <c r="N397" s="280"/>
      <c r="O397" s="280"/>
      <c r="P397" s="280"/>
      <c r="Q397" s="280"/>
      <c r="R397" s="280"/>
      <c r="S397" s="280"/>
      <c r="T397" s="280"/>
      <c r="U397" s="280"/>
      <c r="V397" s="280"/>
      <c r="W397" s="280"/>
      <c r="X397" s="280"/>
      <c r="Y397" s="280"/>
      <c r="Z397" s="280"/>
      <c r="AA397" s="280"/>
      <c r="AB397" s="280"/>
      <c r="AC397" s="280"/>
      <c r="AD397" s="280"/>
      <c r="AE397" s="280"/>
      <c r="AF397" s="280"/>
      <c r="AG397" s="280"/>
      <c r="AH397" s="280"/>
      <c r="AI397" s="280"/>
      <c r="AJ397" s="280"/>
      <c r="AK397" s="280"/>
      <c r="AL397" s="280"/>
      <c r="AM397" s="280"/>
      <c r="AN397" s="280"/>
    </row>
    <row r="398" spans="1:40" ht="17.25" customHeight="1">
      <c r="A398" s="280"/>
      <c r="B398" s="280"/>
      <c r="C398" s="268"/>
      <c r="D398" s="268"/>
      <c r="E398" s="269"/>
      <c r="F398" s="269"/>
      <c r="G398" s="269"/>
      <c r="H398" s="269"/>
      <c r="I398" s="269"/>
      <c r="J398" s="269"/>
      <c r="K398" s="269"/>
      <c r="L398" s="269"/>
      <c r="M398" s="269"/>
      <c r="N398" s="269"/>
      <c r="O398" s="269"/>
      <c r="P398" s="269"/>
      <c r="Q398" s="269"/>
      <c r="R398" s="269"/>
      <c r="S398" s="269"/>
      <c r="T398" s="269"/>
      <c r="U398" s="269"/>
      <c r="V398" s="269"/>
      <c r="W398" s="269"/>
      <c r="X398" s="269"/>
      <c r="Y398" s="269"/>
      <c r="Z398" s="269"/>
      <c r="AA398" s="280"/>
      <c r="AB398" s="381"/>
      <c r="AC398" s="280"/>
      <c r="AD398" s="280"/>
      <c r="AE398" s="280"/>
      <c r="AF398" s="280"/>
      <c r="AG398" s="280"/>
      <c r="AH398" s="280"/>
      <c r="AI398" s="280"/>
      <c r="AJ398" s="280"/>
      <c r="AK398" s="280"/>
      <c r="AL398" s="280"/>
      <c r="AM398" s="280"/>
      <c r="AN398" s="280"/>
    </row>
    <row r="399" spans="1:40" ht="17.25" customHeight="1">
      <c r="A399" s="280"/>
      <c r="B399" s="280"/>
      <c r="C399" s="268"/>
      <c r="D399" s="268"/>
      <c r="E399" s="269"/>
      <c r="F399" s="269"/>
      <c r="G399" s="269"/>
      <c r="H399" s="269"/>
      <c r="I399" s="269"/>
      <c r="J399" s="269"/>
      <c r="K399" s="269"/>
      <c r="L399" s="269"/>
      <c r="M399" s="269"/>
      <c r="N399" s="269"/>
      <c r="O399" s="269"/>
      <c r="P399" s="269"/>
      <c r="Q399" s="269"/>
      <c r="R399" s="269"/>
      <c r="S399" s="269"/>
      <c r="T399" s="269"/>
      <c r="U399" s="269"/>
      <c r="V399" s="269"/>
      <c r="W399" s="269"/>
      <c r="X399" s="269"/>
      <c r="Y399" s="269"/>
      <c r="Z399" s="269"/>
      <c r="AA399" s="280"/>
      <c r="AB399" s="381"/>
      <c r="AC399" s="280"/>
      <c r="AD399" s="280"/>
      <c r="AE399" s="280"/>
      <c r="AF399" s="280"/>
      <c r="AG399" s="280"/>
      <c r="AH399" s="280"/>
      <c r="AI399" s="280"/>
      <c r="AJ399" s="280"/>
      <c r="AK399" s="280"/>
      <c r="AL399" s="280"/>
      <c r="AM399" s="280"/>
      <c r="AN399" s="280"/>
    </row>
    <row r="400" spans="1:40" ht="17.25" customHeight="1">
      <c r="A400" s="280"/>
      <c r="B400" s="280"/>
      <c r="C400" s="268"/>
      <c r="D400" s="268"/>
      <c r="E400" s="269"/>
      <c r="F400" s="269"/>
      <c r="G400" s="269"/>
      <c r="H400" s="269"/>
      <c r="I400" s="269"/>
      <c r="J400" s="269"/>
      <c r="K400" s="269"/>
      <c r="L400" s="269"/>
      <c r="M400" s="269"/>
      <c r="N400" s="269"/>
      <c r="O400" s="269"/>
      <c r="P400" s="269"/>
      <c r="Q400" s="269"/>
      <c r="R400" s="269"/>
      <c r="S400" s="269"/>
      <c r="T400" s="269"/>
      <c r="U400" s="269"/>
      <c r="V400" s="269"/>
      <c r="W400" s="269"/>
      <c r="X400" s="269"/>
      <c r="Y400" s="269"/>
      <c r="Z400" s="269"/>
      <c r="AA400" s="280"/>
      <c r="AB400" s="381"/>
      <c r="AC400" s="280"/>
      <c r="AD400" s="280"/>
      <c r="AE400" s="280"/>
      <c r="AF400" s="280"/>
      <c r="AG400" s="280"/>
      <c r="AH400" s="280"/>
      <c r="AI400" s="280"/>
      <c r="AJ400" s="280"/>
      <c r="AK400" s="280"/>
      <c r="AL400" s="280"/>
      <c r="AM400" s="280"/>
      <c r="AN400" s="280"/>
    </row>
    <row r="401" spans="1:40" ht="17.25" customHeight="1">
      <c r="A401" s="280"/>
      <c r="B401" s="280"/>
      <c r="C401" s="268"/>
      <c r="D401" s="268"/>
      <c r="E401" s="269"/>
      <c r="F401" s="269"/>
      <c r="G401" s="269"/>
      <c r="H401" s="269"/>
      <c r="I401" s="269"/>
      <c r="J401" s="269"/>
      <c r="K401" s="269"/>
      <c r="L401" s="269"/>
      <c r="M401" s="269"/>
      <c r="N401" s="269"/>
      <c r="O401" s="269"/>
      <c r="P401" s="269"/>
      <c r="Q401" s="269"/>
      <c r="R401" s="269"/>
      <c r="S401" s="269"/>
      <c r="T401" s="269"/>
      <c r="U401" s="269"/>
      <c r="V401" s="269"/>
      <c r="W401" s="269"/>
      <c r="X401" s="269"/>
      <c r="Y401" s="269"/>
      <c r="Z401" s="269"/>
      <c r="AA401" s="280"/>
      <c r="AB401" s="381"/>
      <c r="AC401" s="280"/>
      <c r="AD401" s="280"/>
      <c r="AE401" s="280"/>
      <c r="AF401" s="280"/>
      <c r="AG401" s="280"/>
      <c r="AH401" s="280"/>
      <c r="AI401" s="280"/>
      <c r="AJ401" s="280"/>
      <c r="AK401" s="280"/>
      <c r="AL401" s="280"/>
      <c r="AM401" s="280"/>
      <c r="AN401" s="280"/>
    </row>
    <row r="402" spans="1:40" ht="17.25" customHeight="1">
      <c r="A402" s="280"/>
      <c r="B402" s="280"/>
      <c r="C402" s="268"/>
      <c r="D402" s="268"/>
      <c r="E402" s="269"/>
      <c r="F402" s="269"/>
      <c r="G402" s="269"/>
      <c r="H402" s="269"/>
      <c r="I402" s="269"/>
      <c r="J402" s="269"/>
      <c r="K402" s="269"/>
      <c r="L402" s="269"/>
      <c r="M402" s="269"/>
      <c r="N402" s="269"/>
      <c r="O402" s="269"/>
      <c r="P402" s="269"/>
      <c r="Q402" s="269"/>
      <c r="R402" s="269"/>
      <c r="S402" s="269"/>
      <c r="T402" s="269"/>
      <c r="U402" s="269"/>
      <c r="V402" s="269"/>
      <c r="W402" s="269"/>
      <c r="X402" s="269"/>
      <c r="Y402" s="269"/>
      <c r="Z402" s="269"/>
      <c r="AA402" s="280"/>
      <c r="AB402" s="381"/>
      <c r="AC402" s="280"/>
      <c r="AD402" s="280"/>
      <c r="AE402" s="280"/>
      <c r="AF402" s="280"/>
      <c r="AG402" s="280"/>
      <c r="AH402" s="280"/>
      <c r="AI402" s="280"/>
      <c r="AJ402" s="280"/>
      <c r="AK402" s="280"/>
      <c r="AL402" s="280"/>
      <c r="AM402" s="280"/>
      <c r="AN402" s="280"/>
    </row>
    <row r="403" spans="1:40" ht="17.25" customHeight="1">
      <c r="A403" s="280"/>
      <c r="B403" s="280"/>
      <c r="C403" s="268"/>
      <c r="D403" s="268"/>
      <c r="E403" s="269"/>
      <c r="F403" s="269"/>
      <c r="G403" s="269"/>
      <c r="H403" s="269"/>
      <c r="I403" s="269"/>
      <c r="J403" s="269"/>
      <c r="K403" s="269"/>
      <c r="L403" s="269"/>
      <c r="M403" s="269"/>
      <c r="N403" s="269"/>
      <c r="O403" s="269"/>
      <c r="P403" s="269"/>
      <c r="Q403" s="269"/>
      <c r="R403" s="269"/>
      <c r="S403" s="269"/>
      <c r="T403" s="269"/>
      <c r="U403" s="269"/>
      <c r="V403" s="269"/>
      <c r="W403" s="269"/>
      <c r="X403" s="269"/>
      <c r="Y403" s="269"/>
      <c r="Z403" s="269"/>
      <c r="AA403" s="280"/>
      <c r="AB403" s="381"/>
      <c r="AC403" s="280"/>
      <c r="AD403" s="280"/>
      <c r="AE403" s="280"/>
      <c r="AF403" s="280"/>
      <c r="AG403" s="280"/>
      <c r="AH403" s="280"/>
      <c r="AI403" s="280"/>
      <c r="AJ403" s="280"/>
      <c r="AK403" s="280"/>
      <c r="AL403" s="280"/>
      <c r="AM403" s="280"/>
      <c r="AN403" s="280"/>
    </row>
    <row r="404" spans="1:40" ht="17.25" customHeight="1">
      <c r="A404" s="280"/>
      <c r="B404" s="280"/>
      <c r="C404" s="268"/>
      <c r="D404" s="268"/>
      <c r="E404" s="269"/>
      <c r="F404" s="269"/>
      <c r="G404" s="269"/>
      <c r="H404" s="269"/>
      <c r="I404" s="269"/>
      <c r="J404" s="269"/>
      <c r="K404" s="269"/>
      <c r="L404" s="269"/>
      <c r="M404" s="269"/>
      <c r="N404" s="269"/>
      <c r="O404" s="269"/>
      <c r="P404" s="269"/>
      <c r="Q404" s="269"/>
      <c r="R404" s="269"/>
      <c r="S404" s="269"/>
      <c r="T404" s="269"/>
      <c r="U404" s="269"/>
      <c r="V404" s="269"/>
      <c r="W404" s="269"/>
      <c r="X404" s="269"/>
      <c r="Y404" s="269"/>
      <c r="Z404" s="269"/>
      <c r="AA404" s="280"/>
      <c r="AB404" s="381"/>
      <c r="AC404" s="280"/>
      <c r="AD404" s="280"/>
      <c r="AE404" s="280"/>
      <c r="AF404" s="280"/>
      <c r="AG404" s="280"/>
      <c r="AH404" s="280"/>
      <c r="AI404" s="280"/>
      <c r="AJ404" s="280"/>
      <c r="AK404" s="280"/>
      <c r="AL404" s="280"/>
      <c r="AM404" s="280"/>
      <c r="AN404" s="280"/>
    </row>
    <row r="405" spans="1:40" ht="17.25" customHeight="1">
      <c r="A405" s="280"/>
      <c r="B405" s="280"/>
      <c r="C405" s="268"/>
      <c r="D405" s="268"/>
      <c r="E405" s="269"/>
      <c r="F405" s="269"/>
      <c r="G405" s="269"/>
      <c r="H405" s="269"/>
      <c r="I405" s="269"/>
      <c r="J405" s="269"/>
      <c r="K405" s="269"/>
      <c r="L405" s="269"/>
      <c r="M405" s="269"/>
      <c r="N405" s="269"/>
      <c r="O405" s="269"/>
      <c r="P405" s="269"/>
      <c r="Q405" s="269"/>
      <c r="R405" s="269"/>
      <c r="S405" s="269"/>
      <c r="T405" s="269"/>
      <c r="U405" s="269"/>
      <c r="V405" s="269"/>
      <c r="W405" s="269"/>
      <c r="X405" s="269"/>
      <c r="Y405" s="269"/>
      <c r="Z405" s="269"/>
      <c r="AA405" s="280"/>
      <c r="AB405" s="381"/>
      <c r="AC405" s="275"/>
      <c r="AD405" s="280"/>
      <c r="AE405" s="280"/>
      <c r="AF405" s="280"/>
      <c r="AG405" s="280"/>
      <c r="AH405" s="280"/>
      <c r="AI405" s="280"/>
      <c r="AJ405" s="280"/>
      <c r="AK405" s="280"/>
      <c r="AL405" s="280"/>
      <c r="AM405" s="280"/>
      <c r="AN405" s="280"/>
    </row>
    <row r="406" spans="1:40" ht="17.25" customHeight="1">
      <c r="A406" s="280"/>
      <c r="B406" s="280"/>
      <c r="C406" s="268"/>
      <c r="D406" s="268"/>
      <c r="E406" s="269"/>
      <c r="F406" s="269"/>
      <c r="G406" s="269"/>
      <c r="H406" s="269"/>
      <c r="I406" s="269"/>
      <c r="J406" s="269"/>
      <c r="K406" s="269"/>
      <c r="L406" s="269"/>
      <c r="M406" s="269"/>
      <c r="N406" s="269"/>
      <c r="O406" s="269"/>
      <c r="P406" s="269"/>
      <c r="Q406" s="269"/>
      <c r="R406" s="269"/>
      <c r="S406" s="269"/>
      <c r="T406" s="269"/>
      <c r="U406" s="269"/>
      <c r="V406" s="269"/>
      <c r="W406" s="269"/>
      <c r="X406" s="269"/>
      <c r="Y406" s="269"/>
      <c r="Z406" s="269"/>
      <c r="AA406" s="280"/>
      <c r="AB406" s="381"/>
      <c r="AC406" s="275"/>
      <c r="AD406" s="280"/>
      <c r="AE406" s="280"/>
      <c r="AF406" s="280"/>
      <c r="AG406" s="280"/>
      <c r="AH406" s="280"/>
      <c r="AI406" s="280"/>
      <c r="AJ406" s="280"/>
      <c r="AK406" s="280"/>
      <c r="AL406" s="280"/>
      <c r="AM406" s="280"/>
      <c r="AN406" s="280"/>
    </row>
    <row r="407" spans="1:40" ht="17.25" customHeight="1">
      <c r="A407" s="280"/>
      <c r="B407" s="280"/>
      <c r="C407" s="268"/>
      <c r="D407" s="268"/>
      <c r="E407" s="269"/>
      <c r="F407" s="269"/>
      <c r="G407" s="269"/>
      <c r="H407" s="269"/>
      <c r="I407" s="269"/>
      <c r="J407" s="269"/>
      <c r="K407" s="269"/>
      <c r="L407" s="269"/>
      <c r="M407" s="269"/>
      <c r="N407" s="269"/>
      <c r="O407" s="269"/>
      <c r="P407" s="269"/>
      <c r="Q407" s="269"/>
      <c r="R407" s="269"/>
      <c r="S407" s="269"/>
      <c r="T407" s="269"/>
      <c r="U407" s="269"/>
      <c r="V407" s="269"/>
      <c r="W407" s="269"/>
      <c r="X407" s="269"/>
      <c r="Y407" s="269"/>
      <c r="Z407" s="269"/>
      <c r="AA407" s="280"/>
      <c r="AB407" s="381"/>
      <c r="AC407" s="269"/>
      <c r="AD407" s="269"/>
      <c r="AE407" s="269"/>
      <c r="AF407" s="269"/>
      <c r="AG407" s="269"/>
      <c r="AH407" s="269"/>
      <c r="AI407" s="269"/>
      <c r="AJ407" s="269"/>
      <c r="AK407" s="269"/>
      <c r="AL407" s="269"/>
      <c r="AM407" s="269"/>
      <c r="AN407" s="269"/>
    </row>
    <row r="408" spans="1:40" ht="17.25" customHeight="1">
      <c r="A408" s="280"/>
      <c r="B408" s="280"/>
      <c r="C408" s="268"/>
      <c r="D408" s="268"/>
      <c r="E408" s="269"/>
      <c r="F408" s="269"/>
      <c r="G408" s="269"/>
      <c r="H408" s="269"/>
      <c r="I408" s="269"/>
      <c r="J408" s="269"/>
      <c r="K408" s="269"/>
      <c r="L408" s="269"/>
      <c r="M408" s="269"/>
      <c r="N408" s="269"/>
      <c r="O408" s="269"/>
      <c r="P408" s="269"/>
      <c r="Q408" s="269"/>
      <c r="R408" s="269"/>
      <c r="S408" s="269"/>
      <c r="T408" s="269"/>
      <c r="U408" s="269"/>
      <c r="V408" s="269"/>
      <c r="W408" s="269"/>
      <c r="X408" s="269"/>
      <c r="Y408" s="269"/>
      <c r="Z408" s="269"/>
      <c r="AA408" s="280"/>
      <c r="AB408" s="381"/>
      <c r="AC408" s="269"/>
      <c r="AD408" s="269"/>
      <c r="AE408" s="269"/>
      <c r="AF408" s="269"/>
      <c r="AG408" s="269"/>
      <c r="AH408" s="269"/>
      <c r="AI408" s="269"/>
      <c r="AJ408" s="269"/>
      <c r="AK408" s="269"/>
      <c r="AL408" s="269"/>
      <c r="AM408" s="269"/>
      <c r="AN408" s="269"/>
    </row>
    <row r="409" spans="1:40" ht="17.25" customHeight="1">
      <c r="A409" s="280"/>
      <c r="B409" s="280"/>
      <c r="C409" s="268"/>
      <c r="D409" s="268"/>
      <c r="E409" s="269"/>
      <c r="F409" s="269"/>
      <c r="G409" s="269"/>
      <c r="H409" s="269"/>
      <c r="I409" s="269"/>
      <c r="J409" s="269"/>
      <c r="K409" s="269"/>
      <c r="L409" s="269"/>
      <c r="M409" s="269"/>
      <c r="N409" s="269"/>
      <c r="O409" s="269"/>
      <c r="P409" s="269"/>
      <c r="Q409" s="269"/>
      <c r="R409" s="269"/>
      <c r="S409" s="269"/>
      <c r="T409" s="269"/>
      <c r="U409" s="269"/>
      <c r="V409" s="269"/>
      <c r="W409" s="269"/>
      <c r="X409" s="269"/>
      <c r="Y409" s="269"/>
      <c r="Z409" s="269"/>
      <c r="AA409" s="280"/>
      <c r="AB409" s="381"/>
      <c r="AC409" s="269"/>
      <c r="AD409" s="269"/>
      <c r="AE409" s="269"/>
      <c r="AF409" s="269"/>
      <c r="AG409" s="269"/>
      <c r="AH409" s="269"/>
      <c r="AI409" s="269"/>
      <c r="AJ409" s="269"/>
      <c r="AK409" s="269"/>
      <c r="AL409" s="269"/>
      <c r="AM409" s="269"/>
      <c r="AN409" s="269"/>
    </row>
    <row r="410" spans="1:40" ht="17.25" customHeight="1">
      <c r="A410" s="280"/>
      <c r="B410" s="280"/>
      <c r="C410" s="268"/>
      <c r="D410" s="268"/>
      <c r="E410" s="269"/>
      <c r="F410" s="269"/>
      <c r="G410" s="269"/>
      <c r="H410" s="269"/>
      <c r="I410" s="269"/>
      <c r="J410" s="269"/>
      <c r="K410" s="269"/>
      <c r="L410" s="269"/>
      <c r="M410" s="269"/>
      <c r="N410" s="269"/>
      <c r="O410" s="269"/>
      <c r="P410" s="269"/>
      <c r="Q410" s="269"/>
      <c r="R410" s="269"/>
      <c r="S410" s="269"/>
      <c r="T410" s="269"/>
      <c r="U410" s="269"/>
      <c r="V410" s="269"/>
      <c r="W410" s="269"/>
      <c r="X410" s="269"/>
      <c r="Y410" s="269"/>
      <c r="Z410" s="269"/>
      <c r="AA410" s="280"/>
      <c r="AB410" s="381"/>
      <c r="AC410" s="269"/>
      <c r="AD410" s="269"/>
      <c r="AE410" s="269"/>
      <c r="AF410" s="269"/>
      <c r="AG410" s="269"/>
      <c r="AH410" s="269"/>
      <c r="AI410" s="269"/>
      <c r="AJ410" s="269"/>
      <c r="AK410" s="269"/>
      <c r="AL410" s="269"/>
      <c r="AM410" s="269"/>
      <c r="AN410" s="269"/>
    </row>
    <row r="411" spans="1:40" ht="17.25" customHeight="1">
      <c r="A411" s="280"/>
      <c r="B411" s="280"/>
      <c r="C411" s="268"/>
      <c r="D411" s="268"/>
      <c r="E411" s="269"/>
      <c r="F411" s="269"/>
      <c r="G411" s="269"/>
      <c r="H411" s="269"/>
      <c r="I411" s="269"/>
      <c r="J411" s="269"/>
      <c r="K411" s="269"/>
      <c r="L411" s="269"/>
      <c r="M411" s="269"/>
      <c r="N411" s="269"/>
      <c r="O411" s="269"/>
      <c r="P411" s="269"/>
      <c r="Q411" s="269"/>
      <c r="R411" s="269"/>
      <c r="S411" s="269"/>
      <c r="T411" s="269"/>
      <c r="U411" s="269"/>
      <c r="V411" s="269"/>
      <c r="W411" s="269"/>
      <c r="X411" s="269"/>
      <c r="Y411" s="269"/>
      <c r="Z411" s="269"/>
      <c r="AA411" s="280"/>
      <c r="AB411" s="381"/>
      <c r="AC411" s="269"/>
      <c r="AD411" s="269"/>
      <c r="AE411" s="269"/>
      <c r="AF411" s="269"/>
      <c r="AG411" s="269"/>
      <c r="AH411" s="269"/>
      <c r="AI411" s="269"/>
      <c r="AJ411" s="269"/>
      <c r="AK411" s="269"/>
      <c r="AL411" s="269"/>
      <c r="AM411" s="269"/>
      <c r="AN411" s="269"/>
    </row>
    <row r="412" spans="1:40" ht="17.25" customHeight="1">
      <c r="A412" s="280"/>
      <c r="B412" s="280"/>
      <c r="C412" s="268"/>
      <c r="D412" s="268"/>
      <c r="E412" s="269"/>
      <c r="F412" s="269"/>
      <c r="G412" s="269"/>
      <c r="H412" s="269"/>
      <c r="I412" s="269"/>
      <c r="J412" s="269"/>
      <c r="K412" s="269"/>
      <c r="L412" s="269"/>
      <c r="M412" s="269"/>
      <c r="N412" s="269"/>
      <c r="O412" s="269"/>
      <c r="P412" s="269"/>
      <c r="Q412" s="269"/>
      <c r="R412" s="269"/>
      <c r="S412" s="269"/>
      <c r="T412" s="269"/>
      <c r="U412" s="269"/>
      <c r="V412" s="269"/>
      <c r="W412" s="269"/>
      <c r="X412" s="269"/>
      <c r="Y412" s="269"/>
      <c r="Z412" s="269"/>
      <c r="AA412" s="280"/>
      <c r="AB412" s="381"/>
      <c r="AC412" s="269"/>
      <c r="AD412" s="269"/>
      <c r="AE412" s="269"/>
      <c r="AF412" s="269"/>
      <c r="AG412" s="269"/>
      <c r="AH412" s="269"/>
      <c r="AI412" s="269"/>
      <c r="AJ412" s="269"/>
      <c r="AK412" s="269"/>
      <c r="AL412" s="269"/>
      <c r="AM412" s="269"/>
      <c r="AN412" s="269"/>
    </row>
    <row r="413" spans="1:40" ht="17.25" customHeight="1">
      <c r="A413" s="280"/>
      <c r="B413" s="280"/>
      <c r="C413" s="268"/>
      <c r="D413" s="268"/>
      <c r="E413" s="269"/>
      <c r="F413" s="269"/>
      <c r="G413" s="269"/>
      <c r="H413" s="269"/>
      <c r="I413" s="269"/>
      <c r="J413" s="269"/>
      <c r="K413" s="269"/>
      <c r="L413" s="269"/>
      <c r="M413" s="269"/>
      <c r="N413" s="269"/>
      <c r="O413" s="269"/>
      <c r="P413" s="269"/>
      <c r="Q413" s="269"/>
      <c r="R413" s="269"/>
      <c r="S413" s="269"/>
      <c r="T413" s="269"/>
      <c r="U413" s="269"/>
      <c r="V413" s="269"/>
      <c r="W413" s="269"/>
      <c r="X413" s="269"/>
      <c r="Y413" s="269"/>
      <c r="Z413" s="269"/>
      <c r="AA413" s="280"/>
      <c r="AB413" s="381"/>
      <c r="AC413" s="269"/>
      <c r="AD413" s="269"/>
      <c r="AE413" s="269"/>
      <c r="AF413" s="269"/>
      <c r="AG413" s="269"/>
      <c r="AH413" s="269"/>
      <c r="AI413" s="269"/>
      <c r="AJ413" s="269"/>
      <c r="AK413" s="269"/>
      <c r="AL413" s="269"/>
      <c r="AM413" s="269"/>
      <c r="AN413" s="269"/>
    </row>
    <row r="414" spans="1:40" ht="17.25" customHeight="1">
      <c r="A414" s="280"/>
      <c r="B414" s="280"/>
      <c r="C414" s="268"/>
      <c r="D414" s="268"/>
      <c r="E414" s="269"/>
      <c r="F414" s="269"/>
      <c r="G414" s="269"/>
      <c r="H414" s="269"/>
      <c r="I414" s="269"/>
      <c r="J414" s="269"/>
      <c r="K414" s="269"/>
      <c r="L414" s="269"/>
      <c r="M414" s="269"/>
      <c r="N414" s="269"/>
      <c r="O414" s="269"/>
      <c r="P414" s="269"/>
      <c r="Q414" s="269"/>
      <c r="R414" s="269"/>
      <c r="S414" s="269"/>
      <c r="T414" s="269"/>
      <c r="U414" s="269"/>
      <c r="V414" s="269"/>
      <c r="W414" s="269"/>
      <c r="X414" s="269"/>
      <c r="Y414" s="269"/>
      <c r="Z414" s="269"/>
      <c r="AA414" s="280"/>
      <c r="AB414" s="381"/>
      <c r="AC414" s="269"/>
      <c r="AD414" s="269"/>
      <c r="AE414" s="269"/>
      <c r="AF414" s="269"/>
      <c r="AG414" s="269"/>
      <c r="AH414" s="269"/>
      <c r="AI414" s="269"/>
      <c r="AJ414" s="269"/>
      <c r="AK414" s="269"/>
      <c r="AL414" s="269"/>
      <c r="AM414" s="269"/>
      <c r="AN414" s="269"/>
    </row>
    <row r="415" spans="1:40" ht="17.25" customHeight="1">
      <c r="A415" s="280"/>
      <c r="B415" s="280"/>
      <c r="C415" s="268"/>
      <c r="D415" s="268"/>
      <c r="E415" s="269"/>
      <c r="F415" s="269"/>
      <c r="G415" s="269"/>
      <c r="H415" s="269"/>
      <c r="I415" s="269"/>
      <c r="J415" s="269"/>
      <c r="K415" s="269"/>
      <c r="L415" s="269"/>
      <c r="M415" s="269"/>
      <c r="N415" s="269"/>
      <c r="O415" s="269"/>
      <c r="P415" s="269"/>
      <c r="Q415" s="269"/>
      <c r="R415" s="269"/>
      <c r="S415" s="269"/>
      <c r="T415" s="269"/>
      <c r="U415" s="269"/>
      <c r="V415" s="269"/>
      <c r="W415" s="269"/>
      <c r="X415" s="269"/>
      <c r="Y415" s="269"/>
      <c r="Z415" s="269"/>
      <c r="AA415" s="280"/>
      <c r="AB415" s="381"/>
      <c r="AC415" s="269"/>
      <c r="AD415" s="269"/>
      <c r="AE415" s="269"/>
      <c r="AF415" s="269"/>
      <c r="AG415" s="269"/>
      <c r="AH415" s="269"/>
      <c r="AI415" s="269"/>
      <c r="AJ415" s="269"/>
      <c r="AK415" s="269"/>
      <c r="AL415" s="269"/>
      <c r="AM415" s="269"/>
      <c r="AN415" s="269"/>
    </row>
    <row r="416" spans="1:40" ht="17.25" customHeight="1">
      <c r="A416" s="280"/>
      <c r="B416" s="280"/>
      <c r="C416" s="268"/>
      <c r="D416" s="268"/>
      <c r="E416" s="269"/>
      <c r="F416" s="269"/>
      <c r="G416" s="269"/>
      <c r="H416" s="269"/>
      <c r="I416" s="269"/>
      <c r="J416" s="269"/>
      <c r="K416" s="269"/>
      <c r="L416" s="269"/>
      <c r="M416" s="269"/>
      <c r="N416" s="269"/>
      <c r="O416" s="269"/>
      <c r="P416" s="269"/>
      <c r="Q416" s="269"/>
      <c r="R416" s="269"/>
      <c r="S416" s="269"/>
      <c r="T416" s="269"/>
      <c r="U416" s="269"/>
      <c r="V416" s="269"/>
      <c r="W416" s="269"/>
      <c r="X416" s="269"/>
      <c r="Y416" s="269"/>
      <c r="Z416" s="269"/>
      <c r="AA416" s="280"/>
      <c r="AB416" s="381"/>
      <c r="AC416" s="269"/>
      <c r="AD416" s="269"/>
      <c r="AE416" s="269"/>
      <c r="AF416" s="269"/>
      <c r="AG416" s="269"/>
      <c r="AH416" s="269"/>
      <c r="AI416" s="269"/>
      <c r="AJ416" s="269"/>
      <c r="AK416" s="269"/>
      <c r="AL416" s="269"/>
      <c r="AM416" s="269"/>
      <c r="AN416" s="269"/>
    </row>
    <row r="417" spans="1:40" ht="17.25" customHeight="1">
      <c r="A417" s="280"/>
      <c r="B417" s="280"/>
      <c r="C417" s="268"/>
      <c r="D417" s="268"/>
      <c r="E417" s="269"/>
      <c r="F417" s="269"/>
      <c r="G417" s="269"/>
      <c r="H417" s="269"/>
      <c r="I417" s="269"/>
      <c r="J417" s="269"/>
      <c r="K417" s="269"/>
      <c r="L417" s="269"/>
      <c r="M417" s="269"/>
      <c r="N417" s="269"/>
      <c r="O417" s="269"/>
      <c r="P417" s="269"/>
      <c r="Q417" s="269"/>
      <c r="R417" s="269"/>
      <c r="S417" s="269"/>
      <c r="T417" s="269"/>
      <c r="U417" s="269"/>
      <c r="V417" s="269"/>
      <c r="W417" s="269"/>
      <c r="X417" s="269"/>
      <c r="Y417" s="269"/>
      <c r="Z417" s="269"/>
      <c r="AA417" s="280"/>
      <c r="AB417" s="381"/>
      <c r="AC417" s="269"/>
      <c r="AD417" s="269"/>
      <c r="AE417" s="269"/>
      <c r="AF417" s="269"/>
      <c r="AG417" s="269"/>
      <c r="AH417" s="269"/>
      <c r="AI417" s="269"/>
      <c r="AJ417" s="269"/>
      <c r="AK417" s="269"/>
      <c r="AL417" s="269"/>
      <c r="AM417" s="269"/>
      <c r="AN417" s="269"/>
    </row>
    <row r="418" spans="1:40" ht="17.25" customHeight="1">
      <c r="A418" s="280"/>
      <c r="B418" s="280"/>
      <c r="C418" s="268"/>
      <c r="D418" s="268"/>
      <c r="E418" s="269"/>
      <c r="F418" s="269"/>
      <c r="G418" s="269"/>
      <c r="H418" s="269"/>
      <c r="I418" s="269"/>
      <c r="J418" s="269"/>
      <c r="K418" s="269"/>
      <c r="L418" s="269"/>
      <c r="M418" s="269"/>
      <c r="N418" s="269"/>
      <c r="O418" s="269"/>
      <c r="P418" s="269"/>
      <c r="Q418" s="269"/>
      <c r="R418" s="269"/>
      <c r="S418" s="269"/>
      <c r="T418" s="269"/>
      <c r="U418" s="269"/>
      <c r="V418" s="269"/>
      <c r="W418" s="269"/>
      <c r="X418" s="269"/>
      <c r="Y418" s="269"/>
      <c r="Z418" s="269"/>
      <c r="AA418" s="280"/>
      <c r="AB418" s="381"/>
      <c r="AC418" s="269"/>
      <c r="AD418" s="269"/>
      <c r="AE418" s="269"/>
      <c r="AF418" s="269"/>
      <c r="AG418" s="269"/>
      <c r="AH418" s="269"/>
      <c r="AI418" s="269"/>
      <c r="AJ418" s="269"/>
      <c r="AK418" s="269"/>
      <c r="AL418" s="269"/>
      <c r="AM418" s="269"/>
      <c r="AN418" s="269"/>
    </row>
    <row r="419" spans="1:40" ht="17.25" customHeight="1">
      <c r="A419" s="280"/>
      <c r="B419" s="280"/>
      <c r="C419" s="268"/>
      <c r="D419" s="268"/>
      <c r="E419" s="280"/>
      <c r="F419" s="280"/>
      <c r="G419" s="280"/>
      <c r="H419" s="280"/>
      <c r="I419" s="280"/>
      <c r="J419" s="280"/>
      <c r="K419" s="280"/>
      <c r="L419" s="280"/>
      <c r="M419" s="280"/>
      <c r="N419" s="280"/>
      <c r="O419" s="280"/>
      <c r="P419" s="280"/>
      <c r="Q419" s="280"/>
      <c r="R419" s="280"/>
      <c r="S419" s="280"/>
      <c r="T419" s="280"/>
      <c r="U419" s="280"/>
      <c r="V419" s="280"/>
      <c r="W419" s="280"/>
      <c r="X419" s="280"/>
      <c r="Y419" s="280"/>
      <c r="Z419" s="280"/>
      <c r="AA419" s="280"/>
      <c r="AB419" s="280"/>
      <c r="AC419" s="280"/>
      <c r="AD419" s="280"/>
      <c r="AE419" s="280"/>
      <c r="AF419" s="280"/>
      <c r="AG419" s="280"/>
      <c r="AH419" s="280"/>
      <c r="AI419" s="268"/>
      <c r="AJ419" s="268"/>
      <c r="AK419" s="268"/>
      <c r="AL419" s="268"/>
      <c r="AM419" s="268"/>
      <c r="AN419" s="268"/>
    </row>
    <row r="420" spans="1:40" ht="17.25" customHeight="1">
      <c r="A420" s="280"/>
      <c r="B420" s="280"/>
      <c r="C420" s="268"/>
      <c r="D420" s="268"/>
      <c r="E420" s="280"/>
      <c r="F420" s="280"/>
      <c r="G420" s="280"/>
      <c r="H420" s="280"/>
      <c r="I420" s="280"/>
      <c r="J420" s="280"/>
      <c r="K420" s="280"/>
      <c r="L420" s="280"/>
      <c r="M420" s="280"/>
      <c r="N420" s="280"/>
      <c r="O420" s="280"/>
      <c r="P420" s="280"/>
      <c r="Q420" s="280"/>
      <c r="R420" s="280"/>
      <c r="S420" s="280"/>
      <c r="T420" s="280"/>
      <c r="U420" s="280"/>
      <c r="V420" s="280"/>
      <c r="W420" s="280"/>
      <c r="X420" s="280"/>
      <c r="Y420" s="280"/>
      <c r="Z420" s="280"/>
      <c r="AA420" s="280"/>
      <c r="AB420" s="280"/>
      <c r="AC420" s="280"/>
      <c r="AD420" s="280"/>
      <c r="AE420" s="280"/>
      <c r="AF420" s="280"/>
      <c r="AG420" s="280"/>
      <c r="AH420" s="280"/>
      <c r="AI420" s="268"/>
      <c r="AJ420" s="268"/>
      <c r="AK420" s="268"/>
      <c r="AL420" s="268"/>
      <c r="AM420" s="268"/>
      <c r="AN420" s="268"/>
    </row>
    <row r="421" spans="1:40" ht="17.25" customHeight="1">
      <c r="A421" s="280"/>
      <c r="B421" s="280"/>
      <c r="C421" s="268"/>
      <c r="D421" s="268"/>
      <c r="E421" s="280"/>
      <c r="F421" s="280"/>
      <c r="G421" s="280"/>
      <c r="H421" s="280"/>
      <c r="I421" s="280"/>
      <c r="J421" s="280"/>
      <c r="K421" s="280"/>
      <c r="L421" s="280"/>
      <c r="M421" s="280"/>
      <c r="N421" s="280"/>
      <c r="O421" s="280"/>
      <c r="P421" s="280"/>
      <c r="Q421" s="280"/>
      <c r="R421" s="280"/>
      <c r="S421" s="280"/>
      <c r="T421" s="280"/>
      <c r="U421" s="280"/>
      <c r="V421" s="280"/>
      <c r="W421" s="280"/>
      <c r="X421" s="280"/>
      <c r="Y421" s="280"/>
      <c r="Z421" s="280"/>
      <c r="AA421" s="280"/>
      <c r="AB421" s="280"/>
      <c r="AC421" s="280"/>
      <c r="AD421" s="280"/>
      <c r="AE421" s="280"/>
      <c r="AF421" s="280"/>
      <c r="AG421" s="280"/>
      <c r="AH421" s="280"/>
      <c r="AI421" s="268"/>
      <c r="AJ421" s="268"/>
      <c r="AK421" s="268"/>
      <c r="AL421" s="268"/>
      <c r="AM421" s="268"/>
      <c r="AN421" s="268"/>
    </row>
    <row r="422" spans="1:40" ht="17.25" customHeight="1">
      <c r="A422" s="280"/>
      <c r="B422" s="280"/>
      <c r="C422" s="268"/>
      <c r="D422" s="268"/>
      <c r="E422" s="280"/>
      <c r="F422" s="280"/>
      <c r="G422" s="280"/>
      <c r="H422" s="280"/>
      <c r="I422" s="280"/>
      <c r="J422" s="280"/>
      <c r="K422" s="280"/>
      <c r="L422" s="280"/>
      <c r="M422" s="280"/>
      <c r="N422" s="280"/>
      <c r="O422" s="280"/>
      <c r="P422" s="280"/>
      <c r="Q422" s="280"/>
      <c r="R422" s="280"/>
      <c r="S422" s="280"/>
      <c r="T422" s="280"/>
      <c r="U422" s="280"/>
      <c r="V422" s="280"/>
      <c r="W422" s="280"/>
      <c r="X422" s="280"/>
      <c r="Y422" s="280"/>
      <c r="Z422" s="280"/>
      <c r="AA422" s="280"/>
      <c r="AB422" s="280"/>
      <c r="AC422" s="280"/>
      <c r="AD422" s="280"/>
      <c r="AE422" s="280"/>
      <c r="AF422" s="280"/>
      <c r="AG422" s="280"/>
      <c r="AH422" s="280"/>
      <c r="AI422" s="268"/>
      <c r="AJ422" s="268"/>
      <c r="AK422" s="268"/>
      <c r="AL422" s="268"/>
      <c r="AM422" s="268"/>
      <c r="AN422" s="268"/>
    </row>
    <row r="423" spans="1:40" ht="17.25" customHeight="1">
      <c r="A423" s="280"/>
      <c r="B423" s="280"/>
      <c r="C423" s="268"/>
      <c r="D423" s="268"/>
      <c r="E423" s="280"/>
      <c r="F423" s="280"/>
      <c r="G423" s="280"/>
      <c r="H423" s="280"/>
      <c r="I423" s="280"/>
      <c r="J423" s="280"/>
      <c r="K423" s="280"/>
      <c r="L423" s="280"/>
      <c r="M423" s="280"/>
      <c r="N423" s="280"/>
      <c r="O423" s="280"/>
      <c r="P423" s="280"/>
      <c r="Q423" s="280"/>
      <c r="R423" s="280"/>
      <c r="S423" s="280"/>
      <c r="T423" s="280"/>
      <c r="U423" s="280"/>
      <c r="V423" s="280"/>
      <c r="W423" s="280"/>
      <c r="X423" s="280"/>
      <c r="Y423" s="280"/>
      <c r="Z423" s="280"/>
      <c r="AA423" s="280"/>
      <c r="AB423" s="280"/>
      <c r="AC423" s="280"/>
      <c r="AD423" s="280"/>
      <c r="AE423" s="280"/>
      <c r="AF423" s="280"/>
      <c r="AG423" s="280"/>
      <c r="AH423" s="280"/>
      <c r="AI423" s="268"/>
      <c r="AJ423" s="268"/>
      <c r="AK423" s="268"/>
      <c r="AL423" s="268"/>
      <c r="AM423" s="268"/>
      <c r="AN423" s="268"/>
    </row>
    <row r="424" spans="1:40" ht="17.25" customHeight="1">
      <c r="A424" s="280"/>
      <c r="B424" s="280"/>
      <c r="C424" s="268"/>
      <c r="D424" s="268"/>
      <c r="E424" s="280"/>
      <c r="F424" s="280"/>
      <c r="G424" s="280"/>
      <c r="H424" s="280"/>
      <c r="I424" s="280"/>
      <c r="J424" s="280"/>
      <c r="K424" s="280"/>
      <c r="L424" s="280"/>
      <c r="M424" s="280"/>
      <c r="N424" s="280"/>
      <c r="O424" s="280"/>
      <c r="P424" s="280"/>
      <c r="Q424" s="280"/>
      <c r="R424" s="280"/>
      <c r="S424" s="280"/>
      <c r="T424" s="280"/>
      <c r="U424" s="280"/>
      <c r="V424" s="280"/>
      <c r="W424" s="280"/>
      <c r="X424" s="280"/>
      <c r="Y424" s="280"/>
      <c r="Z424" s="280"/>
      <c r="AA424" s="280"/>
      <c r="AB424" s="280"/>
      <c r="AC424" s="280"/>
      <c r="AD424" s="280"/>
      <c r="AE424" s="280"/>
      <c r="AF424" s="280"/>
      <c r="AG424" s="280"/>
      <c r="AH424" s="280"/>
      <c r="AI424" s="268"/>
      <c r="AJ424" s="268"/>
      <c r="AK424" s="268"/>
      <c r="AL424" s="268"/>
      <c r="AM424" s="268"/>
      <c r="AN424" s="268"/>
    </row>
    <row r="425" spans="1:40" ht="17.25" customHeight="1">
      <c r="A425" s="280"/>
      <c r="B425" s="280"/>
      <c r="C425" s="268"/>
      <c r="D425" s="268"/>
      <c r="E425" s="269"/>
      <c r="F425" s="269"/>
      <c r="G425" s="269"/>
      <c r="H425" s="269"/>
      <c r="I425" s="269"/>
      <c r="J425" s="269"/>
      <c r="K425" s="269"/>
      <c r="L425" s="269"/>
      <c r="M425" s="269"/>
      <c r="N425" s="269"/>
      <c r="O425" s="269"/>
      <c r="P425" s="269"/>
      <c r="Q425" s="269"/>
      <c r="R425" s="269"/>
      <c r="S425" s="269"/>
      <c r="T425" s="269"/>
      <c r="U425" s="269"/>
      <c r="V425" s="269"/>
      <c r="W425" s="269"/>
      <c r="X425" s="269"/>
      <c r="Y425" s="269"/>
      <c r="Z425" s="269"/>
      <c r="AA425" s="384"/>
      <c r="AB425" s="381"/>
      <c r="AC425" s="275"/>
      <c r="AD425" s="384"/>
      <c r="AE425" s="384"/>
      <c r="AF425" s="384"/>
      <c r="AG425" s="384"/>
      <c r="AH425" s="384"/>
      <c r="AI425" s="384"/>
      <c r="AJ425" s="384"/>
      <c r="AK425" s="384"/>
      <c r="AL425" s="384"/>
      <c r="AM425" s="384"/>
      <c r="AN425" s="384"/>
    </row>
    <row r="426" spans="1:40" ht="17.25" customHeight="1">
      <c r="A426" s="280"/>
      <c r="B426" s="280"/>
      <c r="C426" s="268"/>
      <c r="D426" s="268"/>
      <c r="E426" s="269"/>
      <c r="F426" s="269"/>
      <c r="G426" s="269"/>
      <c r="H426" s="269"/>
      <c r="I426" s="269"/>
      <c r="J426" s="269"/>
      <c r="K426" s="269"/>
      <c r="L426" s="269"/>
      <c r="M426" s="269"/>
      <c r="N426" s="269"/>
      <c r="O426" s="269"/>
      <c r="P426" s="269"/>
      <c r="Q426" s="269"/>
      <c r="R426" s="269"/>
      <c r="S426" s="269"/>
      <c r="T426" s="269"/>
      <c r="U426" s="269"/>
      <c r="V426" s="269"/>
      <c r="W426" s="269"/>
      <c r="X426" s="269"/>
      <c r="Y426" s="269"/>
      <c r="Z426" s="269"/>
      <c r="AA426" s="280"/>
      <c r="AB426" s="381"/>
      <c r="AC426" s="275"/>
      <c r="AD426" s="280"/>
      <c r="AE426" s="280"/>
      <c r="AF426" s="280"/>
      <c r="AG426" s="280"/>
      <c r="AH426" s="280"/>
      <c r="AI426" s="280"/>
      <c r="AJ426" s="280"/>
      <c r="AK426" s="280"/>
      <c r="AL426" s="280"/>
      <c r="AM426" s="280"/>
      <c r="AN426" s="280"/>
    </row>
    <row r="427" spans="1:40" ht="17.25" customHeight="1">
      <c r="A427" s="280"/>
      <c r="B427" s="280"/>
      <c r="C427" s="268"/>
      <c r="D427" s="268"/>
      <c r="E427" s="269"/>
      <c r="F427" s="269"/>
      <c r="G427" s="269"/>
      <c r="H427" s="269"/>
      <c r="I427" s="269"/>
      <c r="J427" s="269"/>
      <c r="K427" s="269"/>
      <c r="L427" s="269"/>
      <c r="M427" s="269"/>
      <c r="N427" s="269"/>
      <c r="O427" s="269"/>
      <c r="P427" s="269"/>
      <c r="Q427" s="269"/>
      <c r="R427" s="269"/>
      <c r="S427" s="269"/>
      <c r="T427" s="269"/>
      <c r="U427" s="269"/>
      <c r="V427" s="269"/>
      <c r="W427" s="269"/>
      <c r="X427" s="269"/>
      <c r="Y427" s="269"/>
      <c r="Z427" s="269"/>
      <c r="AA427" s="280"/>
      <c r="AB427" s="381"/>
      <c r="AC427" s="275"/>
      <c r="AD427" s="280"/>
      <c r="AE427" s="280"/>
      <c r="AF427" s="280"/>
      <c r="AG427" s="280"/>
      <c r="AH427" s="280"/>
      <c r="AI427" s="280"/>
      <c r="AJ427" s="280"/>
      <c r="AK427" s="280"/>
      <c r="AL427" s="280"/>
      <c r="AM427" s="280"/>
      <c r="AN427" s="280"/>
    </row>
    <row r="428" spans="1:40" ht="17.25" customHeight="1">
      <c r="A428" s="280"/>
      <c r="B428" s="280"/>
      <c r="C428" s="268"/>
      <c r="D428" s="268"/>
      <c r="E428" s="269"/>
      <c r="F428" s="269"/>
      <c r="G428" s="269"/>
      <c r="H428" s="269"/>
      <c r="I428" s="269"/>
      <c r="J428" s="269"/>
      <c r="K428" s="269"/>
      <c r="L428" s="269"/>
      <c r="M428" s="269"/>
      <c r="N428" s="269"/>
      <c r="O428" s="269"/>
      <c r="P428" s="269"/>
      <c r="Q428" s="269"/>
      <c r="R428" s="269"/>
      <c r="S428" s="269"/>
      <c r="T428" s="269"/>
      <c r="U428" s="269"/>
      <c r="V428" s="269"/>
      <c r="W428" s="269"/>
      <c r="X428" s="269"/>
      <c r="Y428" s="269"/>
      <c r="Z428" s="269"/>
      <c r="AA428" s="280"/>
      <c r="AB428" s="381"/>
      <c r="AC428" s="275"/>
      <c r="AD428" s="280"/>
      <c r="AE428" s="280"/>
      <c r="AF428" s="280"/>
      <c r="AG428" s="280"/>
      <c r="AH428" s="280"/>
      <c r="AI428" s="280"/>
      <c r="AJ428" s="280"/>
      <c r="AK428" s="280"/>
      <c r="AL428" s="280"/>
      <c r="AM428" s="280"/>
      <c r="AN428" s="280"/>
    </row>
    <row r="429" spans="1:40" ht="17.25" customHeight="1">
      <c r="A429" s="280"/>
      <c r="B429" s="280"/>
      <c r="C429" s="268"/>
      <c r="D429" s="268"/>
      <c r="E429" s="269"/>
      <c r="F429" s="269"/>
      <c r="G429" s="269"/>
      <c r="H429" s="269"/>
      <c r="I429" s="269"/>
      <c r="J429" s="269"/>
      <c r="K429" s="269"/>
      <c r="L429" s="269"/>
      <c r="M429" s="269"/>
      <c r="N429" s="269"/>
      <c r="O429" s="269"/>
      <c r="P429" s="269"/>
      <c r="Q429" s="269"/>
      <c r="R429" s="269"/>
      <c r="S429" s="269"/>
      <c r="T429" s="269"/>
      <c r="U429" s="269"/>
      <c r="V429" s="269"/>
      <c r="W429" s="269"/>
      <c r="X429" s="269"/>
      <c r="Y429" s="269"/>
      <c r="Z429" s="269"/>
      <c r="AA429" s="269"/>
      <c r="AB429" s="269"/>
      <c r="AC429" s="269"/>
      <c r="AD429" s="269"/>
      <c r="AE429" s="269"/>
      <c r="AF429" s="269"/>
      <c r="AG429" s="269"/>
      <c r="AH429" s="269"/>
      <c r="AI429" s="268"/>
      <c r="AJ429" s="268"/>
      <c r="AK429" s="268"/>
      <c r="AL429" s="268"/>
      <c r="AM429" s="268"/>
      <c r="AN429" s="268"/>
    </row>
    <row r="430" spans="1:40" ht="17.25" customHeight="1">
      <c r="A430" s="280"/>
      <c r="B430" s="280"/>
      <c r="C430" s="268"/>
      <c r="D430" s="268"/>
      <c r="E430" s="269"/>
      <c r="F430" s="269"/>
      <c r="G430" s="269"/>
      <c r="H430" s="269"/>
      <c r="I430" s="269"/>
      <c r="J430" s="269"/>
      <c r="K430" s="269"/>
      <c r="L430" s="269"/>
      <c r="M430" s="269"/>
      <c r="N430" s="269"/>
      <c r="O430" s="269"/>
      <c r="P430" s="269"/>
      <c r="Q430" s="269"/>
      <c r="R430" s="269"/>
      <c r="S430" s="269"/>
      <c r="T430" s="269"/>
      <c r="U430" s="269"/>
      <c r="V430" s="269"/>
      <c r="W430" s="269"/>
      <c r="X430" s="269"/>
      <c r="Y430" s="269"/>
      <c r="Z430" s="269"/>
      <c r="AA430" s="269"/>
      <c r="AB430" s="269"/>
      <c r="AC430" s="269"/>
      <c r="AD430" s="269"/>
      <c r="AE430" s="269"/>
      <c r="AF430" s="269"/>
      <c r="AG430" s="269"/>
      <c r="AH430" s="269"/>
      <c r="AI430" s="268"/>
      <c r="AJ430" s="268"/>
      <c r="AK430" s="268"/>
      <c r="AL430" s="268"/>
      <c r="AM430" s="268"/>
      <c r="AN430" s="268"/>
    </row>
    <row r="431" spans="1:40" ht="17.25" customHeight="1">
      <c r="A431" s="280"/>
      <c r="B431" s="280"/>
      <c r="C431" s="268"/>
      <c r="D431" s="268"/>
      <c r="E431" s="280"/>
      <c r="F431" s="280"/>
      <c r="G431" s="280"/>
      <c r="H431" s="280"/>
      <c r="I431" s="280"/>
      <c r="J431" s="280"/>
      <c r="K431" s="280"/>
      <c r="L431" s="280"/>
      <c r="M431" s="280"/>
      <c r="N431" s="280"/>
      <c r="O431" s="280"/>
      <c r="P431" s="280"/>
      <c r="Q431" s="280"/>
      <c r="R431" s="280"/>
      <c r="S431" s="280"/>
      <c r="T431" s="280"/>
      <c r="U431" s="280"/>
      <c r="V431" s="280"/>
      <c r="W431" s="280"/>
      <c r="X431" s="280"/>
      <c r="Y431" s="280"/>
      <c r="Z431" s="280"/>
      <c r="AA431" s="280"/>
      <c r="AB431" s="280"/>
      <c r="AC431" s="280"/>
      <c r="AD431" s="280"/>
      <c r="AE431" s="280"/>
      <c r="AF431" s="280"/>
      <c r="AG431" s="280"/>
      <c r="AH431" s="280"/>
      <c r="AI431" s="280"/>
      <c r="AJ431" s="280"/>
      <c r="AK431" s="280"/>
      <c r="AL431" s="280"/>
      <c r="AM431" s="280"/>
      <c r="AN431" s="280"/>
    </row>
    <row r="432" spans="1:40" ht="17.25" customHeight="1">
      <c r="A432" s="280"/>
      <c r="B432" s="280"/>
      <c r="C432" s="268"/>
      <c r="D432" s="268"/>
      <c r="E432" s="280"/>
      <c r="F432" s="269"/>
      <c r="G432" s="269"/>
      <c r="H432" s="269"/>
      <c r="I432" s="269"/>
      <c r="J432" s="269"/>
      <c r="K432" s="269"/>
      <c r="L432" s="269"/>
      <c r="M432" s="269"/>
      <c r="N432" s="269"/>
      <c r="O432" s="269"/>
      <c r="P432" s="269"/>
      <c r="Q432" s="269"/>
      <c r="R432" s="269"/>
      <c r="S432" s="269"/>
      <c r="T432" s="269"/>
      <c r="U432" s="269"/>
      <c r="V432" s="269"/>
      <c r="W432" s="269"/>
      <c r="X432" s="269"/>
      <c r="Y432" s="269"/>
      <c r="Z432" s="269"/>
      <c r="AA432" s="269"/>
      <c r="AB432" s="269"/>
      <c r="AC432" s="269"/>
      <c r="AD432" s="269"/>
      <c r="AE432" s="269"/>
      <c r="AF432" s="269"/>
      <c r="AG432" s="269"/>
      <c r="AH432" s="269"/>
      <c r="AI432" s="269"/>
      <c r="AJ432" s="269"/>
      <c r="AK432" s="269"/>
      <c r="AL432" s="269"/>
      <c r="AM432" s="269"/>
      <c r="AN432" s="269"/>
    </row>
    <row r="433" spans="1:40" ht="17.25" customHeight="1">
      <c r="A433" s="280"/>
      <c r="B433" s="280"/>
      <c r="C433" s="268"/>
      <c r="D433" s="268"/>
      <c r="E433" s="268"/>
      <c r="F433" s="269"/>
      <c r="G433" s="269"/>
      <c r="H433" s="269"/>
      <c r="I433" s="269"/>
      <c r="J433" s="269"/>
      <c r="K433" s="269"/>
      <c r="L433" s="269"/>
      <c r="M433" s="269"/>
      <c r="N433" s="269"/>
      <c r="O433" s="269"/>
      <c r="P433" s="269"/>
      <c r="Q433" s="269"/>
      <c r="R433" s="269"/>
      <c r="S433" s="269"/>
      <c r="T433" s="269"/>
      <c r="U433" s="269"/>
      <c r="V433" s="269"/>
      <c r="W433" s="269"/>
      <c r="X433" s="269"/>
      <c r="Y433" s="269"/>
      <c r="Z433" s="269"/>
      <c r="AA433" s="269"/>
      <c r="AB433" s="269"/>
      <c r="AC433" s="269"/>
      <c r="AD433" s="269"/>
      <c r="AE433" s="269"/>
      <c r="AF433" s="269"/>
      <c r="AG433" s="269"/>
      <c r="AH433" s="269"/>
      <c r="AI433" s="269"/>
      <c r="AJ433" s="269"/>
      <c r="AK433" s="269"/>
      <c r="AL433" s="269"/>
      <c r="AM433" s="269"/>
      <c r="AN433" s="269"/>
    </row>
    <row r="434" spans="1:40" ht="17.25" customHeight="1">
      <c r="A434" s="280"/>
      <c r="B434" s="280"/>
      <c r="C434" s="268"/>
      <c r="D434" s="268"/>
      <c r="E434" s="268"/>
      <c r="F434" s="269"/>
      <c r="G434" s="269"/>
      <c r="H434" s="269"/>
      <c r="I434" s="269"/>
      <c r="J434" s="269"/>
      <c r="K434" s="269"/>
      <c r="L434" s="269"/>
      <c r="M434" s="269"/>
      <c r="N434" s="269"/>
      <c r="O434" s="269"/>
      <c r="P434" s="269"/>
      <c r="Q434" s="269"/>
      <c r="R434" s="269"/>
      <c r="S434" s="269"/>
      <c r="T434" s="269"/>
      <c r="U434" s="269"/>
      <c r="V434" s="269"/>
      <c r="W434" s="269"/>
      <c r="X434" s="269"/>
      <c r="Y434" s="269"/>
      <c r="Z434" s="269"/>
      <c r="AA434" s="269"/>
      <c r="AB434" s="269"/>
      <c r="AC434" s="269"/>
      <c r="AD434" s="269"/>
      <c r="AE434" s="269"/>
      <c r="AF434" s="269"/>
      <c r="AG434" s="269"/>
      <c r="AH434" s="269"/>
      <c r="AI434" s="269"/>
      <c r="AJ434" s="269"/>
      <c r="AK434" s="269"/>
      <c r="AL434" s="269"/>
      <c r="AM434" s="269"/>
      <c r="AN434" s="269"/>
    </row>
    <row r="435" spans="1:40" ht="17.25" customHeight="1">
      <c r="A435" s="280"/>
      <c r="B435" s="280"/>
      <c r="C435" s="268"/>
      <c r="D435" s="268"/>
      <c r="E435" s="269"/>
      <c r="F435" s="269"/>
      <c r="G435" s="269"/>
      <c r="H435" s="269"/>
      <c r="I435" s="269"/>
      <c r="J435" s="269"/>
      <c r="K435" s="269"/>
      <c r="L435" s="269"/>
      <c r="M435" s="269"/>
      <c r="N435" s="269"/>
      <c r="O435" s="269"/>
      <c r="P435" s="269"/>
      <c r="Q435" s="269"/>
      <c r="R435" s="269"/>
      <c r="S435" s="269"/>
      <c r="T435" s="269"/>
      <c r="U435" s="269"/>
      <c r="V435" s="269"/>
      <c r="W435" s="269"/>
      <c r="X435" s="269"/>
      <c r="Y435" s="269"/>
      <c r="Z435" s="269"/>
      <c r="AA435" s="269"/>
      <c r="AB435" s="269"/>
      <c r="AC435" s="269"/>
      <c r="AD435" s="269"/>
      <c r="AE435" s="269"/>
      <c r="AF435" s="269"/>
      <c r="AG435" s="269"/>
      <c r="AH435" s="269"/>
      <c r="AI435" s="268"/>
      <c r="AJ435" s="268"/>
      <c r="AK435" s="268"/>
      <c r="AL435" s="268"/>
      <c r="AM435" s="268"/>
      <c r="AN435" s="268"/>
    </row>
    <row r="436" spans="1:40" ht="17.25" customHeight="1">
      <c r="A436" s="280"/>
      <c r="B436" s="280"/>
      <c r="C436" s="268"/>
      <c r="D436" s="268"/>
      <c r="E436" s="269"/>
      <c r="F436" s="269"/>
      <c r="G436" s="269"/>
      <c r="H436" s="269"/>
      <c r="I436" s="269"/>
      <c r="J436" s="269"/>
      <c r="K436" s="269"/>
      <c r="L436" s="269"/>
      <c r="M436" s="269"/>
      <c r="N436" s="269"/>
      <c r="O436" s="269"/>
      <c r="P436" s="269"/>
      <c r="Q436" s="269"/>
      <c r="R436" s="269"/>
      <c r="S436" s="269"/>
      <c r="T436" s="269"/>
      <c r="U436" s="269"/>
      <c r="V436" s="269"/>
      <c r="W436" s="269"/>
      <c r="X436" s="269"/>
      <c r="Y436" s="269"/>
      <c r="Z436" s="269"/>
      <c r="AA436" s="269"/>
      <c r="AB436" s="269"/>
      <c r="AC436" s="269"/>
      <c r="AD436" s="269"/>
      <c r="AE436" s="269"/>
      <c r="AF436" s="269"/>
      <c r="AG436" s="269"/>
      <c r="AH436" s="269"/>
      <c r="AI436" s="268"/>
      <c r="AJ436" s="268"/>
      <c r="AK436" s="268"/>
      <c r="AL436" s="268"/>
      <c r="AM436" s="268"/>
      <c r="AN436" s="268"/>
    </row>
    <row r="437" spans="1:40" ht="17.25" customHeight="1">
      <c r="A437" s="280"/>
      <c r="B437" s="280"/>
      <c r="C437" s="268"/>
      <c r="D437" s="268"/>
      <c r="E437" s="269"/>
      <c r="F437" s="269"/>
      <c r="G437" s="269"/>
      <c r="H437" s="269"/>
      <c r="I437" s="269"/>
      <c r="J437" s="269"/>
      <c r="K437" s="269"/>
      <c r="L437" s="269"/>
      <c r="M437" s="269"/>
      <c r="N437" s="269"/>
      <c r="O437" s="269"/>
      <c r="P437" s="269"/>
      <c r="Q437" s="269"/>
      <c r="R437" s="269"/>
      <c r="S437" s="269"/>
      <c r="T437" s="269"/>
      <c r="U437" s="269"/>
      <c r="V437" s="269"/>
      <c r="W437" s="269"/>
      <c r="X437" s="269"/>
      <c r="Y437" s="269"/>
      <c r="Z437" s="269"/>
      <c r="AA437" s="269"/>
      <c r="AB437" s="269"/>
      <c r="AC437" s="269"/>
      <c r="AD437" s="269"/>
      <c r="AE437" s="269"/>
      <c r="AF437" s="269"/>
      <c r="AG437" s="269"/>
      <c r="AH437" s="269"/>
      <c r="AI437" s="268"/>
      <c r="AJ437" s="268"/>
      <c r="AK437" s="268"/>
      <c r="AL437" s="268"/>
      <c r="AM437" s="268"/>
      <c r="AN437" s="268"/>
    </row>
    <row r="438" spans="1:40" ht="17.25" customHeight="1">
      <c r="A438" s="280"/>
      <c r="B438" s="280"/>
      <c r="C438" s="268"/>
      <c r="D438" s="268"/>
      <c r="E438" s="269"/>
      <c r="F438" s="269"/>
      <c r="G438" s="269"/>
      <c r="H438" s="269"/>
      <c r="I438" s="269"/>
      <c r="J438" s="269"/>
      <c r="K438" s="269"/>
      <c r="L438" s="269"/>
      <c r="M438" s="269"/>
      <c r="N438" s="269"/>
      <c r="O438" s="269"/>
      <c r="P438" s="269"/>
      <c r="Q438" s="269"/>
      <c r="R438" s="269"/>
      <c r="S438" s="269"/>
      <c r="T438" s="269"/>
      <c r="U438" s="269"/>
      <c r="V438" s="269"/>
      <c r="W438" s="269"/>
      <c r="X438" s="269"/>
      <c r="Y438" s="269"/>
      <c r="Z438" s="269"/>
      <c r="AA438" s="269"/>
      <c r="AB438" s="269"/>
      <c r="AC438" s="269"/>
      <c r="AD438" s="269"/>
      <c r="AE438" s="269"/>
      <c r="AF438" s="269"/>
      <c r="AG438" s="269"/>
      <c r="AH438" s="269"/>
      <c r="AI438" s="268"/>
      <c r="AJ438" s="268"/>
      <c r="AK438" s="268"/>
      <c r="AL438" s="268"/>
      <c r="AM438" s="268"/>
      <c r="AN438" s="268"/>
    </row>
    <row r="439" spans="1:40" ht="10.5" customHeight="1">
      <c r="A439" s="280"/>
      <c r="B439" s="280"/>
      <c r="C439" s="280"/>
      <c r="D439" s="280"/>
      <c r="E439" s="280"/>
      <c r="F439" s="280"/>
      <c r="G439" s="280"/>
      <c r="H439" s="280"/>
      <c r="I439" s="280"/>
      <c r="J439" s="280"/>
      <c r="K439" s="280"/>
      <c r="L439" s="280"/>
      <c r="M439" s="280"/>
      <c r="N439" s="280"/>
      <c r="O439" s="280"/>
      <c r="P439" s="280"/>
      <c r="Q439" s="280"/>
      <c r="R439" s="280"/>
      <c r="S439" s="280"/>
      <c r="T439" s="280"/>
      <c r="U439" s="280"/>
      <c r="V439" s="280"/>
      <c r="W439" s="280"/>
      <c r="X439" s="280"/>
      <c r="Y439" s="280"/>
      <c r="Z439" s="280"/>
      <c r="AA439" s="280"/>
      <c r="AB439" s="280"/>
      <c r="AC439" s="280"/>
      <c r="AD439" s="280"/>
      <c r="AE439" s="280"/>
      <c r="AF439" s="280"/>
      <c r="AG439" s="280"/>
      <c r="AH439" s="280"/>
      <c r="AI439" s="280"/>
      <c r="AJ439" s="280"/>
      <c r="AK439" s="280"/>
      <c r="AL439" s="280"/>
      <c r="AM439" s="280"/>
      <c r="AN439" s="280"/>
    </row>
    <row r="440" spans="1:40" ht="17.25" customHeight="1">
      <c r="A440" s="280"/>
      <c r="B440" s="280"/>
      <c r="C440" s="280"/>
      <c r="D440" s="280"/>
      <c r="E440" s="280"/>
      <c r="F440" s="280"/>
      <c r="G440" s="280"/>
      <c r="H440" s="280"/>
      <c r="I440" s="280"/>
      <c r="J440" s="280"/>
      <c r="K440" s="280"/>
      <c r="L440" s="280"/>
      <c r="M440" s="280"/>
      <c r="N440" s="280"/>
      <c r="O440" s="280"/>
      <c r="P440" s="280"/>
      <c r="Q440" s="280"/>
      <c r="R440" s="280"/>
      <c r="S440" s="280"/>
      <c r="T440" s="280"/>
      <c r="U440" s="280"/>
      <c r="V440" s="280"/>
      <c r="W440" s="280"/>
      <c r="X440" s="280"/>
      <c r="Y440" s="280"/>
      <c r="Z440" s="280"/>
      <c r="AA440" s="280"/>
      <c r="AB440" s="280"/>
      <c r="AC440" s="280"/>
      <c r="AD440" s="280"/>
      <c r="AE440" s="280"/>
      <c r="AF440" s="280"/>
      <c r="AG440" s="280"/>
      <c r="AH440" s="280"/>
      <c r="AI440" s="280"/>
      <c r="AJ440" s="280"/>
      <c r="AK440" s="280"/>
      <c r="AL440" s="280"/>
      <c r="AM440" s="280"/>
      <c r="AN440" s="280"/>
    </row>
    <row r="441" spans="1:40" ht="17.25" customHeight="1">
      <c r="A441" s="280"/>
      <c r="B441" s="280"/>
      <c r="C441" s="268"/>
      <c r="D441" s="268"/>
      <c r="E441" s="269"/>
      <c r="F441" s="269"/>
      <c r="G441" s="269"/>
      <c r="H441" s="269"/>
      <c r="I441" s="269"/>
      <c r="J441" s="269"/>
      <c r="K441" s="269"/>
      <c r="L441" s="269"/>
      <c r="M441" s="269"/>
      <c r="N441" s="269"/>
      <c r="O441" s="269"/>
      <c r="P441" s="269"/>
      <c r="Q441" s="269"/>
      <c r="R441" s="269"/>
      <c r="S441" s="269"/>
      <c r="T441" s="269"/>
      <c r="U441" s="269"/>
      <c r="V441" s="269"/>
      <c r="W441" s="269"/>
      <c r="X441" s="269"/>
      <c r="Y441" s="269"/>
      <c r="Z441" s="269"/>
      <c r="AA441" s="269"/>
      <c r="AB441" s="269"/>
      <c r="AC441" s="269"/>
      <c r="AD441" s="269"/>
      <c r="AE441" s="269"/>
      <c r="AF441" s="269"/>
      <c r="AG441" s="269"/>
      <c r="AH441" s="269"/>
      <c r="AI441" s="268"/>
      <c r="AJ441" s="268"/>
      <c r="AK441" s="268"/>
      <c r="AL441" s="268"/>
      <c r="AM441" s="268"/>
      <c r="AN441" s="268"/>
    </row>
    <row r="442" spans="1:40" ht="17.25" customHeight="1">
      <c r="A442" s="280"/>
      <c r="B442" s="280"/>
      <c r="C442" s="268"/>
      <c r="D442" s="268"/>
      <c r="E442" s="269"/>
      <c r="F442" s="269"/>
      <c r="G442" s="269"/>
      <c r="H442" s="269"/>
      <c r="I442" s="269"/>
      <c r="J442" s="269"/>
      <c r="K442" s="269"/>
      <c r="L442" s="269"/>
      <c r="M442" s="269"/>
      <c r="N442" s="269"/>
      <c r="O442" s="269"/>
      <c r="P442" s="269"/>
      <c r="Q442" s="269"/>
      <c r="R442" s="269"/>
      <c r="S442" s="269"/>
      <c r="T442" s="269"/>
      <c r="U442" s="269"/>
      <c r="V442" s="269"/>
      <c r="W442" s="269"/>
      <c r="X442" s="269"/>
      <c r="Y442" s="269"/>
      <c r="Z442" s="269"/>
      <c r="AA442" s="269"/>
      <c r="AB442" s="269"/>
      <c r="AC442" s="269"/>
      <c r="AD442" s="269"/>
      <c r="AE442" s="269"/>
      <c r="AF442" s="269"/>
      <c r="AG442" s="269"/>
      <c r="AH442" s="269"/>
      <c r="AI442" s="268"/>
      <c r="AJ442" s="268"/>
      <c r="AK442" s="268"/>
      <c r="AL442" s="268"/>
      <c r="AM442" s="268"/>
      <c r="AN442" s="268"/>
    </row>
    <row r="443" spans="1:40" ht="11.25" customHeight="1">
      <c r="A443" s="280"/>
      <c r="B443" s="280"/>
      <c r="C443" s="280"/>
      <c r="D443" s="280"/>
      <c r="E443" s="280"/>
      <c r="F443" s="280"/>
      <c r="G443" s="280"/>
      <c r="H443" s="280"/>
      <c r="I443" s="280"/>
      <c r="J443" s="280"/>
      <c r="K443" s="280"/>
      <c r="L443" s="280"/>
      <c r="M443" s="280"/>
      <c r="N443" s="280"/>
      <c r="O443" s="280"/>
      <c r="P443" s="280"/>
      <c r="Q443" s="280"/>
      <c r="R443" s="280"/>
      <c r="S443" s="280"/>
      <c r="T443" s="280"/>
      <c r="U443" s="280"/>
      <c r="V443" s="280"/>
      <c r="W443" s="280"/>
      <c r="X443" s="280"/>
      <c r="Y443" s="280"/>
      <c r="Z443" s="280"/>
      <c r="AA443" s="280"/>
      <c r="AB443" s="280"/>
      <c r="AC443" s="280"/>
      <c r="AD443" s="280"/>
      <c r="AE443" s="280"/>
      <c r="AF443" s="280"/>
      <c r="AG443" s="280"/>
      <c r="AH443" s="280"/>
      <c r="AI443" s="280"/>
      <c r="AJ443" s="280"/>
      <c r="AK443" s="280"/>
      <c r="AL443" s="280"/>
      <c r="AM443" s="280"/>
      <c r="AN443" s="280"/>
    </row>
    <row r="444" spans="1:40" ht="17.25" customHeight="1">
      <c r="A444" s="280"/>
      <c r="B444" s="280"/>
      <c r="C444" s="280"/>
      <c r="D444" s="280"/>
      <c r="E444" s="280"/>
      <c r="F444" s="280"/>
      <c r="G444" s="280"/>
      <c r="H444" s="280"/>
      <c r="I444" s="280"/>
      <c r="J444" s="280"/>
      <c r="K444" s="280"/>
      <c r="L444" s="280"/>
      <c r="M444" s="280"/>
      <c r="N444" s="280"/>
      <c r="O444" s="280"/>
      <c r="P444" s="280"/>
      <c r="Q444" s="280"/>
      <c r="R444" s="280"/>
      <c r="S444" s="280"/>
      <c r="T444" s="280"/>
      <c r="U444" s="280"/>
      <c r="V444" s="280"/>
      <c r="W444" s="280"/>
      <c r="X444" s="280"/>
      <c r="Y444" s="280"/>
      <c r="Z444" s="280"/>
      <c r="AA444" s="280"/>
      <c r="AB444" s="280"/>
      <c r="AC444" s="280"/>
      <c r="AD444" s="280"/>
      <c r="AE444" s="280"/>
      <c r="AF444" s="280"/>
      <c r="AG444" s="280"/>
      <c r="AH444" s="280"/>
      <c r="AI444" s="280"/>
      <c r="AJ444" s="280"/>
      <c r="AK444" s="280"/>
      <c r="AL444" s="280"/>
      <c r="AM444" s="280"/>
      <c r="AN444" s="280"/>
    </row>
    <row r="445" spans="1:40" ht="17.25" customHeight="1">
      <c r="A445" s="280"/>
      <c r="B445" s="280"/>
      <c r="C445" s="268"/>
      <c r="D445" s="268"/>
      <c r="E445" s="269"/>
      <c r="F445" s="269"/>
      <c r="G445" s="269"/>
      <c r="H445" s="269"/>
      <c r="I445" s="269"/>
      <c r="J445" s="269"/>
      <c r="K445" s="269"/>
      <c r="L445" s="269"/>
      <c r="M445" s="269"/>
      <c r="N445" s="269"/>
      <c r="O445" s="269"/>
      <c r="P445" s="269"/>
      <c r="Q445" s="269"/>
      <c r="R445" s="269"/>
      <c r="S445" s="269"/>
      <c r="T445" s="269"/>
      <c r="U445" s="269"/>
      <c r="V445" s="269"/>
      <c r="W445" s="269"/>
      <c r="X445" s="269"/>
      <c r="Y445" s="269"/>
      <c r="Z445" s="269"/>
      <c r="AA445" s="269"/>
      <c r="AB445" s="269"/>
      <c r="AC445" s="269"/>
      <c r="AD445" s="269"/>
      <c r="AE445" s="269"/>
      <c r="AF445" s="269"/>
      <c r="AG445" s="269"/>
      <c r="AH445" s="269"/>
      <c r="AI445" s="268"/>
      <c r="AJ445" s="268"/>
      <c r="AK445" s="268"/>
      <c r="AL445" s="268"/>
      <c r="AM445" s="268"/>
      <c r="AN445" s="268"/>
    </row>
    <row r="446" spans="1:40" ht="17.25" customHeight="1">
      <c r="A446" s="280"/>
      <c r="B446" s="280"/>
      <c r="C446" s="268"/>
      <c r="D446" s="268"/>
      <c r="E446" s="269"/>
      <c r="F446" s="269"/>
      <c r="G446" s="269"/>
      <c r="H446" s="269"/>
      <c r="I446" s="269"/>
      <c r="J446" s="269"/>
      <c r="K446" s="269"/>
      <c r="L446" s="269"/>
      <c r="M446" s="269"/>
      <c r="N446" s="269"/>
      <c r="O446" s="269"/>
      <c r="P446" s="269"/>
      <c r="Q446" s="269"/>
      <c r="R446" s="269"/>
      <c r="S446" s="269"/>
      <c r="T446" s="269"/>
      <c r="U446" s="269"/>
      <c r="V446" s="269"/>
      <c r="W446" s="269"/>
      <c r="X446" s="269"/>
      <c r="Y446" s="269"/>
      <c r="Z446" s="269"/>
      <c r="AA446" s="269"/>
      <c r="AB446" s="269"/>
      <c r="AC446" s="269"/>
      <c r="AD446" s="269"/>
      <c r="AE446" s="269"/>
      <c r="AF446" s="269"/>
      <c r="AG446" s="269"/>
      <c r="AH446" s="269"/>
      <c r="AI446" s="268"/>
      <c r="AJ446" s="268"/>
      <c r="AK446" s="268"/>
      <c r="AL446" s="268"/>
      <c r="AM446" s="268"/>
      <c r="AN446" s="268"/>
    </row>
    <row r="447" spans="1:40" ht="17.25" customHeight="1">
      <c r="A447" s="280"/>
      <c r="B447" s="280"/>
      <c r="C447" s="268"/>
      <c r="D447" s="268"/>
      <c r="E447" s="269"/>
      <c r="F447" s="269"/>
      <c r="G447" s="269"/>
      <c r="H447" s="269"/>
      <c r="I447" s="269"/>
      <c r="J447" s="269"/>
      <c r="K447" s="269"/>
      <c r="L447" s="269"/>
      <c r="M447" s="269"/>
      <c r="N447" s="269"/>
      <c r="O447" s="269"/>
      <c r="P447" s="269"/>
      <c r="Q447" s="269"/>
      <c r="R447" s="269"/>
      <c r="S447" s="269"/>
      <c r="T447" s="269"/>
      <c r="U447" s="269"/>
      <c r="V447" s="269"/>
      <c r="W447" s="269"/>
      <c r="X447" s="269"/>
      <c r="Y447" s="269"/>
      <c r="Z447" s="269"/>
      <c r="AA447" s="269"/>
      <c r="AB447" s="269"/>
      <c r="AC447" s="269"/>
      <c r="AD447" s="269"/>
      <c r="AE447" s="269"/>
      <c r="AF447" s="269"/>
      <c r="AG447" s="269"/>
      <c r="AH447" s="269"/>
      <c r="AI447" s="268"/>
      <c r="AJ447" s="268"/>
      <c r="AK447" s="268"/>
      <c r="AL447" s="268"/>
      <c r="AM447" s="268"/>
      <c r="AN447" s="268"/>
    </row>
    <row r="448" spans="1:40" ht="17.25" customHeight="1">
      <c r="A448" s="280"/>
      <c r="B448" s="280"/>
      <c r="C448" s="268"/>
      <c r="D448" s="268"/>
      <c r="E448" s="269"/>
      <c r="F448" s="269"/>
      <c r="G448" s="269"/>
      <c r="H448" s="269"/>
      <c r="I448" s="269"/>
      <c r="J448" s="269"/>
      <c r="K448" s="269"/>
      <c r="L448" s="269"/>
      <c r="M448" s="269"/>
      <c r="N448" s="269"/>
      <c r="O448" s="269"/>
      <c r="P448" s="269"/>
      <c r="Q448" s="269"/>
      <c r="R448" s="269"/>
      <c r="S448" s="269"/>
      <c r="T448" s="269"/>
      <c r="U448" s="269"/>
      <c r="V448" s="269"/>
      <c r="W448" s="269"/>
      <c r="X448" s="269"/>
      <c r="Y448" s="269"/>
      <c r="Z448" s="269"/>
      <c r="AA448" s="269"/>
      <c r="AB448" s="269"/>
      <c r="AC448" s="269"/>
      <c r="AD448" s="269"/>
      <c r="AE448" s="269"/>
      <c r="AF448" s="269"/>
      <c r="AG448" s="269"/>
      <c r="AH448" s="269"/>
      <c r="AI448" s="268"/>
      <c r="AJ448" s="268"/>
      <c r="AK448" s="268"/>
      <c r="AL448" s="268"/>
      <c r="AM448" s="268"/>
      <c r="AN448" s="268"/>
    </row>
    <row r="449" spans="1:40" ht="17.25" customHeight="1">
      <c r="A449" s="280"/>
      <c r="B449" s="280"/>
      <c r="C449" s="268"/>
      <c r="D449" s="268"/>
      <c r="E449" s="269"/>
      <c r="F449" s="269"/>
      <c r="G449" s="269"/>
      <c r="H449" s="269"/>
      <c r="I449" s="269"/>
      <c r="J449" s="269"/>
      <c r="K449" s="269"/>
      <c r="L449" s="269"/>
      <c r="M449" s="269"/>
      <c r="N449" s="269"/>
      <c r="O449" s="269"/>
      <c r="P449" s="269"/>
      <c r="Q449" s="269"/>
      <c r="R449" s="269"/>
      <c r="S449" s="269"/>
      <c r="T449" s="269"/>
      <c r="U449" s="269"/>
      <c r="V449" s="269"/>
      <c r="W449" s="269"/>
      <c r="X449" s="269"/>
      <c r="Y449" s="269"/>
      <c r="Z449" s="269"/>
      <c r="AA449" s="269"/>
      <c r="AB449" s="269"/>
      <c r="AC449" s="269"/>
      <c r="AD449" s="269"/>
      <c r="AE449" s="269"/>
      <c r="AF449" s="269"/>
      <c r="AG449" s="269"/>
      <c r="AH449" s="269"/>
      <c r="AI449" s="268"/>
      <c r="AJ449" s="268"/>
      <c r="AK449" s="268"/>
      <c r="AL449" s="268"/>
      <c r="AM449" s="268"/>
      <c r="AN449" s="268"/>
    </row>
    <row r="450" spans="1:40" ht="17.25" customHeight="1">
      <c r="A450" s="280"/>
      <c r="B450" s="280"/>
      <c r="C450" s="268"/>
      <c r="D450" s="268"/>
      <c r="E450" s="269"/>
      <c r="F450" s="269"/>
      <c r="G450" s="269"/>
      <c r="H450" s="269"/>
      <c r="I450" s="269"/>
      <c r="J450" s="269"/>
      <c r="K450" s="269"/>
      <c r="L450" s="269"/>
      <c r="M450" s="269"/>
      <c r="N450" s="269"/>
      <c r="O450" s="269"/>
      <c r="P450" s="269"/>
      <c r="Q450" s="269"/>
      <c r="R450" s="269"/>
      <c r="S450" s="269"/>
      <c r="T450" s="269"/>
      <c r="U450" s="269"/>
      <c r="V450" s="269"/>
      <c r="W450" s="269"/>
      <c r="X450" s="269"/>
      <c r="Y450" s="269"/>
      <c r="Z450" s="269"/>
      <c r="AA450" s="269"/>
      <c r="AB450" s="269"/>
      <c r="AC450" s="269"/>
      <c r="AD450" s="269"/>
      <c r="AE450" s="269"/>
      <c r="AF450" s="269"/>
      <c r="AG450" s="269"/>
      <c r="AH450" s="269"/>
      <c r="AI450" s="268"/>
      <c r="AJ450" s="268"/>
      <c r="AK450" s="268"/>
      <c r="AL450" s="268"/>
      <c r="AM450" s="268"/>
      <c r="AN450" s="268"/>
    </row>
    <row r="451" spans="1:40" ht="17.25" customHeight="1">
      <c r="A451" s="280"/>
      <c r="B451" s="280"/>
      <c r="C451" s="268"/>
      <c r="D451" s="268"/>
      <c r="E451" s="269"/>
      <c r="F451" s="269"/>
      <c r="G451" s="269"/>
      <c r="H451" s="269"/>
      <c r="I451" s="269"/>
      <c r="J451" s="269"/>
      <c r="K451" s="269"/>
      <c r="L451" s="269"/>
      <c r="M451" s="269"/>
      <c r="N451" s="269"/>
      <c r="O451" s="269"/>
      <c r="P451" s="269"/>
      <c r="Q451" s="269"/>
      <c r="R451" s="269"/>
      <c r="S451" s="269"/>
      <c r="T451" s="269"/>
      <c r="U451" s="269"/>
      <c r="V451" s="269"/>
      <c r="W451" s="269"/>
      <c r="X451" s="269"/>
      <c r="Y451" s="269"/>
      <c r="Z451" s="269"/>
      <c r="AA451" s="269"/>
      <c r="AB451" s="269"/>
      <c r="AC451" s="269"/>
      <c r="AD451" s="269"/>
      <c r="AE451" s="269"/>
      <c r="AF451" s="269"/>
      <c r="AG451" s="269"/>
      <c r="AH451" s="269"/>
      <c r="AI451" s="268"/>
      <c r="AJ451" s="268"/>
      <c r="AK451" s="268"/>
      <c r="AL451" s="268"/>
      <c r="AM451" s="268"/>
      <c r="AN451" s="268"/>
    </row>
    <row r="452" spans="1:40" ht="17.25" customHeight="1">
      <c r="A452" s="280"/>
      <c r="B452" s="280"/>
      <c r="C452" s="268"/>
      <c r="D452" s="268"/>
      <c r="E452" s="269"/>
      <c r="F452" s="269"/>
      <c r="G452" s="269"/>
      <c r="H452" s="269"/>
      <c r="I452" s="269"/>
      <c r="J452" s="269"/>
      <c r="K452" s="269"/>
      <c r="L452" s="269"/>
      <c r="M452" s="269"/>
      <c r="N452" s="269"/>
      <c r="O452" s="269"/>
      <c r="P452" s="269"/>
      <c r="Q452" s="269"/>
      <c r="R452" s="269"/>
      <c r="S452" s="269"/>
      <c r="T452" s="269"/>
      <c r="U452" s="269"/>
      <c r="V452" s="269"/>
      <c r="W452" s="269"/>
      <c r="X452" s="269"/>
      <c r="Y452" s="269"/>
      <c r="Z452" s="269"/>
      <c r="AA452" s="269"/>
      <c r="AB452" s="269"/>
      <c r="AC452" s="269"/>
      <c r="AD452" s="269"/>
      <c r="AE452" s="269"/>
      <c r="AF452" s="269"/>
      <c r="AG452" s="269"/>
      <c r="AH452" s="269"/>
      <c r="AI452" s="268"/>
      <c r="AJ452" s="268"/>
      <c r="AK452" s="268"/>
      <c r="AL452" s="268"/>
      <c r="AM452" s="268"/>
      <c r="AN452" s="268"/>
    </row>
    <row r="453" spans="1:40" ht="17.25" customHeight="1"/>
    <row r="454" spans="1:40" ht="17.25" customHeight="1"/>
    <row r="455" spans="1:40" ht="17.25" customHeight="1"/>
    <row r="456" spans="1:40" ht="17.25" customHeight="1"/>
    <row r="457" spans="1:40" ht="17.25" customHeight="1"/>
    <row r="458" spans="1:40" ht="17.25" customHeight="1"/>
    <row r="459" spans="1:40" ht="17.25" customHeight="1"/>
    <row r="460" spans="1:40" ht="17.25" customHeight="1"/>
    <row r="461" spans="1:40" ht="17.25" customHeight="1"/>
    <row r="462" spans="1:40" ht="17.25" customHeight="1"/>
    <row r="463" spans="1:40" ht="17.25" customHeight="1"/>
    <row r="464" spans="1:40" ht="17.25" customHeight="1"/>
    <row r="465" ht="17.25" customHeight="1"/>
    <row r="466" ht="17.25" customHeight="1"/>
    <row r="467" ht="17.25" customHeight="1"/>
    <row r="468" ht="17.25" customHeight="1"/>
  </sheetData>
  <mergeCells count="504">
    <mergeCell ref="AI171:AN171"/>
    <mergeCell ref="AI230:AN230"/>
    <mergeCell ref="G231:AH231"/>
    <mergeCell ref="E239:AH239"/>
    <mergeCell ref="AI239:AN239"/>
    <mergeCell ref="C226:D226"/>
    <mergeCell ref="C229:D229"/>
    <mergeCell ref="E229:AH229"/>
    <mergeCell ref="AI229:AN229"/>
    <mergeCell ref="C230:D232"/>
    <mergeCell ref="E230:AH230"/>
    <mergeCell ref="AI233:AN233"/>
    <mergeCell ref="G234:AH234"/>
    <mergeCell ref="C233:D235"/>
    <mergeCell ref="E233:AH233"/>
    <mergeCell ref="AI234:AN234"/>
    <mergeCell ref="AI186:AN186"/>
    <mergeCell ref="C187:D187"/>
    <mergeCell ref="E187:AH187"/>
    <mergeCell ref="AI187:AN187"/>
    <mergeCell ref="C180:D180"/>
    <mergeCell ref="C216:D216"/>
    <mergeCell ref="C211:D211"/>
    <mergeCell ref="C212:D212"/>
    <mergeCell ref="E212:AH212"/>
    <mergeCell ref="AI212:AN212"/>
    <mergeCell ref="G235:AH235"/>
    <mergeCell ref="AI235:AN235"/>
    <mergeCell ref="AI231:AN231"/>
    <mergeCell ref="G232:AH232"/>
    <mergeCell ref="AI232:AN232"/>
    <mergeCell ref="G223:AH223"/>
    <mergeCell ref="AI223:AN223"/>
    <mergeCell ref="G224:AH224"/>
    <mergeCell ref="AI224:AN224"/>
    <mergeCell ref="C217:D217"/>
    <mergeCell ref="E217:AH217"/>
    <mergeCell ref="AI217:AN217"/>
    <mergeCell ref="E175:AH175"/>
    <mergeCell ref="AI175:AN175"/>
    <mergeCell ref="C175:D175"/>
    <mergeCell ref="C178:D178"/>
    <mergeCell ref="E178:AH178"/>
    <mergeCell ref="AI178:AN178"/>
    <mergeCell ref="C179:D179"/>
    <mergeCell ref="E179:AH179"/>
    <mergeCell ref="E211:AH211"/>
    <mergeCell ref="AI211:AN211"/>
    <mergeCell ref="G192:AH192"/>
    <mergeCell ref="G193:AH193"/>
    <mergeCell ref="G194:AH194"/>
    <mergeCell ref="G195:AH195"/>
    <mergeCell ref="E199:AH199"/>
    <mergeCell ref="C188:D188"/>
    <mergeCell ref="E188:AH188"/>
    <mergeCell ref="AI188:AN188"/>
    <mergeCell ref="C171:D171"/>
    <mergeCell ref="E171:AH171"/>
    <mergeCell ref="C198:D198"/>
    <mergeCell ref="E198:AH198"/>
    <mergeCell ref="AI198:AN198"/>
    <mergeCell ref="E182:AH182"/>
    <mergeCell ref="C197:D197"/>
    <mergeCell ref="E197:AH197"/>
    <mergeCell ref="AI197:AN197"/>
    <mergeCell ref="C191:D195"/>
    <mergeCell ref="E191:AH191"/>
    <mergeCell ref="AI191:AN195"/>
    <mergeCell ref="C174:D174"/>
    <mergeCell ref="E181:AH181"/>
    <mergeCell ref="AI181:AN181"/>
    <mergeCell ref="C182:D182"/>
    <mergeCell ref="E216:AH216"/>
    <mergeCell ref="AI216:AN216"/>
    <mergeCell ref="E77:AH77"/>
    <mergeCell ref="AI132:AN132"/>
    <mergeCell ref="C92:D92"/>
    <mergeCell ref="E92:AH92"/>
    <mergeCell ref="E130:AH130"/>
    <mergeCell ref="AI130:AN130"/>
    <mergeCell ref="C131:D131"/>
    <mergeCell ref="E174:AH174"/>
    <mergeCell ref="AI174:AN174"/>
    <mergeCell ref="E79:AH79"/>
    <mergeCell ref="AI79:AN79"/>
    <mergeCell ref="C128:D128"/>
    <mergeCell ref="E128:AH128"/>
    <mergeCell ref="C163:D163"/>
    <mergeCell ref="E163:AH163"/>
    <mergeCell ref="AI163:AN163"/>
    <mergeCell ref="AI199:AN199"/>
    <mergeCell ref="C185:D185"/>
    <mergeCell ref="E185:AH185"/>
    <mergeCell ref="AI185:AN185"/>
    <mergeCell ref="C186:D186"/>
    <mergeCell ref="AI210:AN210"/>
    <mergeCell ref="AI258:AN258"/>
    <mergeCell ref="E259:AN259"/>
    <mergeCell ref="AI253:AN253"/>
    <mergeCell ref="E219:AH219"/>
    <mergeCell ref="AI219:AN219"/>
    <mergeCell ref="C218:D218"/>
    <mergeCell ref="E218:AH218"/>
    <mergeCell ref="AI218:AN218"/>
    <mergeCell ref="C219:D219"/>
    <mergeCell ref="C236:D238"/>
    <mergeCell ref="E236:AH236"/>
    <mergeCell ref="AI236:AN236"/>
    <mergeCell ref="G237:AH237"/>
    <mergeCell ref="AI237:AN237"/>
    <mergeCell ref="G238:AH238"/>
    <mergeCell ref="AI238:AN238"/>
    <mergeCell ref="C239:D239"/>
    <mergeCell ref="C266:D266"/>
    <mergeCell ref="E266:AH266"/>
    <mergeCell ref="AI266:AN266"/>
    <mergeCell ref="E263:AN263"/>
    <mergeCell ref="C261:D261"/>
    <mergeCell ref="E261:AH261"/>
    <mergeCell ref="AI261:AN261"/>
    <mergeCell ref="C262:D262"/>
    <mergeCell ref="E262:AH262"/>
    <mergeCell ref="AI262:AN262"/>
    <mergeCell ref="C265:D265"/>
    <mergeCell ref="E265:AH265"/>
    <mergeCell ref="AI265:AN265"/>
    <mergeCell ref="E255:AN255"/>
    <mergeCell ref="E241:AH241"/>
    <mergeCell ref="AI241:AN241"/>
    <mergeCell ref="C242:AN242"/>
    <mergeCell ref="E140:AH140"/>
    <mergeCell ref="AI140:AN140"/>
    <mergeCell ref="C141:D141"/>
    <mergeCell ref="C240:D240"/>
    <mergeCell ref="E240:AH240"/>
    <mergeCell ref="AI240:AN240"/>
    <mergeCell ref="C243:AN243"/>
    <mergeCell ref="C244:AN244"/>
    <mergeCell ref="C245:AN245"/>
    <mergeCell ref="C241:D241"/>
    <mergeCell ref="AI225:AN225"/>
    <mergeCell ref="E227:AH227"/>
    <mergeCell ref="AI227:AN227"/>
    <mergeCell ref="E226:AH226"/>
    <mergeCell ref="AI226:AN226"/>
    <mergeCell ref="C227:D227"/>
    <mergeCell ref="AI158:AN158"/>
    <mergeCell ref="C152:D152"/>
    <mergeCell ref="E152:AH152"/>
    <mergeCell ref="AI152:AN152"/>
    <mergeCell ref="C258:D258"/>
    <mergeCell ref="E141:AH141"/>
    <mergeCell ref="AI141:AN141"/>
    <mergeCell ref="C222:D224"/>
    <mergeCell ref="E222:AH222"/>
    <mergeCell ref="AI222:AN222"/>
    <mergeCell ref="E210:AH210"/>
    <mergeCell ref="AI269:AN269"/>
    <mergeCell ref="E267:AN267"/>
    <mergeCell ref="C253:D253"/>
    <mergeCell ref="E253:AH253"/>
    <mergeCell ref="C249:D249"/>
    <mergeCell ref="C257:D257"/>
    <mergeCell ref="E257:AH257"/>
    <mergeCell ref="AI257:AN257"/>
    <mergeCell ref="C207:D207"/>
    <mergeCell ref="E207:AH207"/>
    <mergeCell ref="AI207:AN207"/>
    <mergeCell ref="C210:D210"/>
    <mergeCell ref="C228:D228"/>
    <mergeCell ref="E228:AH228"/>
    <mergeCell ref="AI228:AN228"/>
    <mergeCell ref="C225:D225"/>
    <mergeCell ref="E225:AH225"/>
    <mergeCell ref="E258:AH258"/>
    <mergeCell ref="C125:D125"/>
    <mergeCell ref="C203:D203"/>
    <mergeCell ref="E203:AH203"/>
    <mergeCell ref="AI203:AN203"/>
    <mergeCell ref="C204:D204"/>
    <mergeCell ref="E204:AH204"/>
    <mergeCell ref="AI204:AN204"/>
    <mergeCell ref="E186:AH186"/>
    <mergeCell ref="AI137:AN137"/>
    <mergeCell ref="C138:D138"/>
    <mergeCell ref="E138:AH138"/>
    <mergeCell ref="AI138:AN138"/>
    <mergeCell ref="E156:AH156"/>
    <mergeCell ref="AI156:AN156"/>
    <mergeCell ref="C158:D158"/>
    <mergeCell ref="C155:D155"/>
    <mergeCell ref="E155:AH155"/>
    <mergeCell ref="C151:D151"/>
    <mergeCell ref="E151:AH151"/>
    <mergeCell ref="AI151:AN151"/>
    <mergeCell ref="C157:D157"/>
    <mergeCell ref="AI146:AN146"/>
    <mergeCell ref="E158:AH158"/>
    <mergeCell ref="AI44:AN44"/>
    <mergeCell ref="E40:AH40"/>
    <mergeCell ref="AI40:AN40"/>
    <mergeCell ref="C66:D66"/>
    <mergeCell ref="AI49:AN49"/>
    <mergeCell ref="G96:AH96"/>
    <mergeCell ref="E125:AH125"/>
    <mergeCell ref="E114:AH114"/>
    <mergeCell ref="AI114:AN114"/>
    <mergeCell ref="AI116:AN116"/>
    <mergeCell ref="AI117:AN117"/>
    <mergeCell ref="AI123:AN123"/>
    <mergeCell ref="E121:AH121"/>
    <mergeCell ref="AI121:AN121"/>
    <mergeCell ref="G103:AH103"/>
    <mergeCell ref="G105:AH105"/>
    <mergeCell ref="E116:AH116"/>
    <mergeCell ref="E115:AH115"/>
    <mergeCell ref="G104:AH104"/>
    <mergeCell ref="E117:AH117"/>
    <mergeCell ref="E93:AH93"/>
    <mergeCell ref="G99:AH99"/>
    <mergeCell ref="G100:AH100"/>
    <mergeCell ref="G101:AH101"/>
    <mergeCell ref="C120:D120"/>
    <mergeCell ref="C39:D39"/>
    <mergeCell ref="E39:AH39"/>
    <mergeCell ref="AI39:AN39"/>
    <mergeCell ref="C40:D40"/>
    <mergeCell ref="AI67:AN67"/>
    <mergeCell ref="C48:D48"/>
    <mergeCell ref="E48:AH48"/>
    <mergeCell ref="AI48:AN48"/>
    <mergeCell ref="E55:AH55"/>
    <mergeCell ref="C49:D49"/>
    <mergeCell ref="E65:AH65"/>
    <mergeCell ref="AI65:AN65"/>
    <mergeCell ref="E67:AH67"/>
    <mergeCell ref="C65:D65"/>
    <mergeCell ref="AI45:AN45"/>
    <mergeCell ref="C67:D67"/>
    <mergeCell ref="AI66:AN66"/>
    <mergeCell ref="C60:D60"/>
    <mergeCell ref="E60:AH60"/>
    <mergeCell ref="G95:AH95"/>
    <mergeCell ref="AI94:AN105"/>
    <mergeCell ref="G102:AH102"/>
    <mergeCell ref="C196:D196"/>
    <mergeCell ref="E196:AH196"/>
    <mergeCell ref="AI196:AN196"/>
    <mergeCell ref="AI113:AN113"/>
    <mergeCell ref="C150:D150"/>
    <mergeCell ref="E150:AH150"/>
    <mergeCell ref="AI150:AN150"/>
    <mergeCell ref="AI155:AN155"/>
    <mergeCell ref="C162:D162"/>
    <mergeCell ref="E162:AH162"/>
    <mergeCell ref="AI162:AN162"/>
    <mergeCell ref="C156:D156"/>
    <mergeCell ref="C124:D124"/>
    <mergeCell ref="C94:D105"/>
    <mergeCell ref="G97:AH97"/>
    <mergeCell ref="C139:D139"/>
    <mergeCell ref="E164:AH164"/>
    <mergeCell ref="C170:D170"/>
    <mergeCell ref="E170:AH170"/>
    <mergeCell ref="E139:AH139"/>
    <mergeCell ref="AI139:AN139"/>
    <mergeCell ref="C145:D145"/>
    <mergeCell ref="E145:AH145"/>
    <mergeCell ref="AI145:AN145"/>
    <mergeCell ref="AI131:AN131"/>
    <mergeCell ref="C144:D144"/>
    <mergeCell ref="C136:D136"/>
    <mergeCell ref="E136:AH136"/>
    <mergeCell ref="AI136:AN136"/>
    <mergeCell ref="C137:D137"/>
    <mergeCell ref="E137:AH137"/>
    <mergeCell ref="C140:D140"/>
    <mergeCell ref="C130:D130"/>
    <mergeCell ref="E131:AH131"/>
    <mergeCell ref="E120:AH120"/>
    <mergeCell ref="AI120:AN120"/>
    <mergeCell ref="E124:AH124"/>
    <mergeCell ref="E123:AH123"/>
    <mergeCell ref="C132:D132"/>
    <mergeCell ref="E144:AH144"/>
    <mergeCell ref="AI144:AN144"/>
    <mergeCell ref="AI128:AN128"/>
    <mergeCell ref="C129:D129"/>
    <mergeCell ref="E129:AH129"/>
    <mergeCell ref="AI129:AN129"/>
    <mergeCell ref="A1:B2"/>
    <mergeCell ref="C1:AN2"/>
    <mergeCell ref="C26:D26"/>
    <mergeCell ref="E26:AH26"/>
    <mergeCell ref="AI26:AN26"/>
    <mergeCell ref="E45:AH45"/>
    <mergeCell ref="C113:D113"/>
    <mergeCell ref="E113:AH113"/>
    <mergeCell ref="AI93:AN93"/>
    <mergeCell ref="AI64:AN64"/>
    <mergeCell ref="E66:AH66"/>
    <mergeCell ref="AI43:AN43"/>
    <mergeCell ref="AI53:AN53"/>
    <mergeCell ref="C85:D85"/>
    <mergeCell ref="E85:AH85"/>
    <mergeCell ref="AI85:AN85"/>
    <mergeCell ref="AI61:AN61"/>
    <mergeCell ref="C123:D123"/>
    <mergeCell ref="AI124:AN124"/>
    <mergeCell ref="AI92:AN92"/>
    <mergeCell ref="C70:D70"/>
    <mergeCell ref="E70:AH70"/>
    <mergeCell ref="E44:AH44"/>
    <mergeCell ref="E94:AH94"/>
    <mergeCell ref="C93:D93"/>
    <mergeCell ref="G98:AH98"/>
    <mergeCell ref="C33:D33"/>
    <mergeCell ref="E33:AH33"/>
    <mergeCell ref="AI33:AN33"/>
    <mergeCell ref="E53:AH53"/>
    <mergeCell ref="C43:D43"/>
    <mergeCell ref="E43:AH43"/>
    <mergeCell ref="C55:D55"/>
    <mergeCell ref="C45:D45"/>
    <mergeCell ref="C59:D59"/>
    <mergeCell ref="E59:AH59"/>
    <mergeCell ref="C37:D37"/>
    <mergeCell ref="E37:AH37"/>
    <mergeCell ref="C57:D57"/>
    <mergeCell ref="E57:AH57"/>
    <mergeCell ref="AI57:AN57"/>
    <mergeCell ref="C58:D58"/>
    <mergeCell ref="AI59:AN59"/>
    <mergeCell ref="E49:AH49"/>
    <mergeCell ref="C52:D52"/>
    <mergeCell ref="C53:D53"/>
    <mergeCell ref="C36:D36"/>
    <mergeCell ref="E36:AH36"/>
    <mergeCell ref="AI36:AN36"/>
    <mergeCell ref="C5:AN18"/>
    <mergeCell ref="C21:D21"/>
    <mergeCell ref="E21:AH21"/>
    <mergeCell ref="AI21:AN21"/>
    <mergeCell ref="C22:D22"/>
    <mergeCell ref="E22:AH22"/>
    <mergeCell ref="AI22:AN22"/>
    <mergeCell ref="C32:D32"/>
    <mergeCell ref="E32:AH32"/>
    <mergeCell ref="C27:D27"/>
    <mergeCell ref="E27:AH27"/>
    <mergeCell ref="AI27:AN27"/>
    <mergeCell ref="C28:D28"/>
    <mergeCell ref="E28:AH28"/>
    <mergeCell ref="AI28:AN28"/>
    <mergeCell ref="C29:D29"/>
    <mergeCell ref="E29:AH29"/>
    <mergeCell ref="AI29:AN29"/>
    <mergeCell ref="C30:D30"/>
    <mergeCell ref="E30:AH30"/>
    <mergeCell ref="AI30:AN30"/>
    <mergeCell ref="C31:D31"/>
    <mergeCell ref="E31:AH31"/>
    <mergeCell ref="AI31:AN31"/>
    <mergeCell ref="AI70:AN70"/>
    <mergeCell ref="AI56:AN56"/>
    <mergeCell ref="C54:D54"/>
    <mergeCell ref="E52:AH52"/>
    <mergeCell ref="AI52:AN52"/>
    <mergeCell ref="E58:AH58"/>
    <mergeCell ref="AI58:AN58"/>
    <mergeCell ref="AI60:AN60"/>
    <mergeCell ref="AI63:AN63"/>
    <mergeCell ref="AI54:AN54"/>
    <mergeCell ref="E54:AH54"/>
    <mergeCell ref="C62:D62"/>
    <mergeCell ref="E62:AH62"/>
    <mergeCell ref="AI62:AN62"/>
    <mergeCell ref="C64:D64"/>
    <mergeCell ref="E64:AH64"/>
    <mergeCell ref="C63:D63"/>
    <mergeCell ref="AI55:AN55"/>
    <mergeCell ref="C56:D56"/>
    <mergeCell ref="AI90:AN90"/>
    <mergeCell ref="C72:D72"/>
    <mergeCell ref="E72:AH72"/>
    <mergeCell ref="C87:D87"/>
    <mergeCell ref="E87:AH87"/>
    <mergeCell ref="AI87:AN87"/>
    <mergeCell ref="AI77:AN77"/>
    <mergeCell ref="C86:D86"/>
    <mergeCell ref="E86:AH86"/>
    <mergeCell ref="C75:D75"/>
    <mergeCell ref="E75:AH75"/>
    <mergeCell ref="AI75:AN75"/>
    <mergeCell ref="C77:D77"/>
    <mergeCell ref="AI125:AN125"/>
    <mergeCell ref="C109:D109"/>
    <mergeCell ref="E109:AH109"/>
    <mergeCell ref="AI109:AN109"/>
    <mergeCell ref="C110:D110"/>
    <mergeCell ref="E110:AH110"/>
    <mergeCell ref="AI110:AN110"/>
    <mergeCell ref="C122:D122"/>
    <mergeCell ref="C121:D121"/>
    <mergeCell ref="C114:D114"/>
    <mergeCell ref="E122:AH122"/>
    <mergeCell ref="AI122:AN122"/>
    <mergeCell ref="C117:D117"/>
    <mergeCell ref="C115:D115"/>
    <mergeCell ref="AI115:AN115"/>
    <mergeCell ref="AI108:AN108"/>
    <mergeCell ref="AI86:AN86"/>
    <mergeCell ref="E91:AH91"/>
    <mergeCell ref="AI91:AN91"/>
    <mergeCell ref="C79:D79"/>
    <mergeCell ref="AI37:AN37"/>
    <mergeCell ref="C38:D38"/>
    <mergeCell ref="E38:AH38"/>
    <mergeCell ref="AI38:AN38"/>
    <mergeCell ref="E56:AH56"/>
    <mergeCell ref="C61:D61"/>
    <mergeCell ref="E61:AH61"/>
    <mergeCell ref="E63:AH63"/>
    <mergeCell ref="E71:AH71"/>
    <mergeCell ref="AI71:AN71"/>
    <mergeCell ref="AI72:AN72"/>
    <mergeCell ref="C91:D91"/>
    <mergeCell ref="C76:D76"/>
    <mergeCell ref="E76:AH76"/>
    <mergeCell ref="AI76:AN76"/>
    <mergeCell ref="C78:D78"/>
    <mergeCell ref="E78:AH78"/>
    <mergeCell ref="AI78:AN78"/>
    <mergeCell ref="E90:AH90"/>
    <mergeCell ref="AI180:AN180"/>
    <mergeCell ref="AI32:AN32"/>
    <mergeCell ref="C44:D44"/>
    <mergeCell ref="C133:D133"/>
    <mergeCell ref="E133:AH133"/>
    <mergeCell ref="AI133:AN133"/>
    <mergeCell ref="C80:D80"/>
    <mergeCell ref="E80:AH80"/>
    <mergeCell ref="AI80:AN80"/>
    <mergeCell ref="C81:D81"/>
    <mergeCell ref="E81:AH81"/>
    <mergeCell ref="AI81:AN81"/>
    <mergeCell ref="C88:D88"/>
    <mergeCell ref="E88:AH88"/>
    <mergeCell ref="AI88:AN88"/>
    <mergeCell ref="C89:D89"/>
    <mergeCell ref="E89:AH89"/>
    <mergeCell ref="AI89:AN89"/>
    <mergeCell ref="C90:D90"/>
    <mergeCell ref="C71:D71"/>
    <mergeCell ref="C116:D116"/>
    <mergeCell ref="E132:AH132"/>
    <mergeCell ref="C108:D108"/>
    <mergeCell ref="E108:AH108"/>
    <mergeCell ref="C146:D146"/>
    <mergeCell ref="E146:AH146"/>
    <mergeCell ref="AI170:AN170"/>
    <mergeCell ref="C169:D169"/>
    <mergeCell ref="E169:AH169"/>
    <mergeCell ref="AI169:AN169"/>
    <mergeCell ref="C159:D159"/>
    <mergeCell ref="E159:AH159"/>
    <mergeCell ref="AI159:AN159"/>
    <mergeCell ref="E165:AH165"/>
    <mergeCell ref="AI165:AN165"/>
    <mergeCell ref="AI164:AN164"/>
    <mergeCell ref="C165:D165"/>
    <mergeCell ref="E157:AH157"/>
    <mergeCell ref="AI157:AN157"/>
    <mergeCell ref="C168:D168"/>
    <mergeCell ref="E168:AH168"/>
    <mergeCell ref="AI168:AN168"/>
    <mergeCell ref="C164:D164"/>
    <mergeCell ref="C149:D149"/>
    <mergeCell ref="E149:AH149"/>
    <mergeCell ref="AI149:AN149"/>
    <mergeCell ref="C181:D181"/>
    <mergeCell ref="AI179:AN179"/>
    <mergeCell ref="AI182:AN182"/>
    <mergeCell ref="E82:AH82"/>
    <mergeCell ref="C82:D82"/>
    <mergeCell ref="AI82:AN82"/>
    <mergeCell ref="C35:AH35"/>
    <mergeCell ref="C272:D272"/>
    <mergeCell ref="E272:AH272"/>
    <mergeCell ref="AI272:AN272"/>
    <mergeCell ref="E254:AN254"/>
    <mergeCell ref="C252:D252"/>
    <mergeCell ref="E252:AH252"/>
    <mergeCell ref="AI252:AN252"/>
    <mergeCell ref="E249:AH249"/>
    <mergeCell ref="AI249:AN249"/>
    <mergeCell ref="E250:AN250"/>
    <mergeCell ref="C269:D269"/>
    <mergeCell ref="E269:AH269"/>
    <mergeCell ref="C200:D200"/>
    <mergeCell ref="E200:AH200"/>
    <mergeCell ref="AI200:AN200"/>
    <mergeCell ref="C199:D199"/>
    <mergeCell ref="E180:AH180"/>
  </mergeCells>
  <phoneticPr fontId="8"/>
  <dataValidations count="2">
    <dataValidation type="list" allowBlank="1" showInputMessage="1" showErrorMessage="1" sqref="AI142:AN142 AA239:AC241 AA225:AC229 AI147:AN147" xr:uid="{00000000-0002-0000-0300-000000000000}">
      <formula1>"○,×"</formula1>
    </dataValidation>
    <dataValidation type="list" allowBlank="1" showInputMessage="1" showErrorMessage="1" sqref="AI21:AN22 AI222:AN241 AI136:AN141 AI128:AN133 AI178:AN182 AI108:AN110 AI90:AI94 AJ91:AN91 AJ93:AN93 AI89:AN89 AI87:AI88 AI86:AN86 AI85 AJ85:AN87 AI26:AI33 AJ26:AN29 AJ32:AN33 AI261:AN262 AI257:AN258 AI216:AN219 AI144:AN146 AI168:AN171 AI269:AN269 AI174:AN175 AI265:AN266 AI249:AN249 AI162:AN165 AI155:AN159 AI149:AN152 AI120:AN125 AI113:AN117 AI210:AN212 AI70:AN72 AI52:AN67 AI48:AN50 AI43:AN45 AI36:AN40 AI252:AN253 AI272:AN272 AI185:AN204 AI207:AN207 AI75:AI82 AJ75:AN81" xr:uid="{00000000-0002-0000-0300-000001000000}">
      <formula1>"○,×,／"</formula1>
    </dataValidation>
  </dataValidations>
  <pageMargins left="0.44" right="0.44" top="0.34" bottom="0.45" header="0.26" footer="0.31"/>
  <pageSetup paperSize="9" scale="88" fitToHeight="0" orientation="portrait" r:id="rId1"/>
  <headerFooter alignWithMargins="0"/>
  <rowBreaks count="6" manualBreakCount="6">
    <brk id="38" max="39" man="1"/>
    <brk id="41" max="16383" man="1"/>
    <brk id="72" max="16383" man="1"/>
    <brk id="83" max="16383" man="1"/>
    <brk id="147" max="16383" man="1"/>
    <brk id="26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F29D5-026C-4411-AB5F-954B56EDF321}">
  <sheetPr>
    <tabColor rgb="FFFFC000"/>
  </sheetPr>
  <dimension ref="A1:BM135"/>
  <sheetViews>
    <sheetView tabSelected="1" view="pageBreakPreview" zoomScale="50" zoomScaleNormal="100" zoomScaleSheetLayoutView="50" workbookViewId="0">
      <selection activeCell="AC2" sqref="AC2"/>
    </sheetView>
  </sheetViews>
  <sheetFormatPr defaultColWidth="4.44140625" defaultRowHeight="14.4"/>
  <cols>
    <col min="1" max="1" width="0.88671875" style="50" customWidth="1"/>
    <col min="2" max="5" width="5.77734375" style="50" customWidth="1"/>
    <col min="6" max="7" width="5.77734375" style="50" hidden="1" customWidth="1"/>
    <col min="8" max="60" width="5.77734375" style="50" customWidth="1"/>
    <col min="61" max="61" width="1.109375" style="50" customWidth="1"/>
    <col min="62" max="16384" width="4.44140625" style="50"/>
  </cols>
  <sheetData>
    <row r="1" spans="2:65" s="10" customFormat="1" ht="20.25" customHeight="1">
      <c r="C1" s="11" t="s">
        <v>509</v>
      </c>
      <c r="D1" s="11"/>
      <c r="E1" s="11"/>
      <c r="F1" s="11"/>
      <c r="G1" s="11"/>
      <c r="H1" s="11"/>
      <c r="K1" s="12" t="s">
        <v>510</v>
      </c>
      <c r="N1" s="11"/>
      <c r="O1" s="11"/>
      <c r="P1" s="11"/>
      <c r="Q1" s="11"/>
      <c r="R1" s="11"/>
      <c r="S1" s="11"/>
      <c r="T1" s="11"/>
      <c r="U1" s="11"/>
      <c r="AQ1" s="13" t="s">
        <v>511</v>
      </c>
      <c r="AR1" s="953" t="s">
        <v>512</v>
      </c>
      <c r="AS1" s="954"/>
      <c r="AT1" s="954"/>
      <c r="AU1" s="954"/>
      <c r="AV1" s="954"/>
      <c r="AW1" s="954"/>
      <c r="AX1" s="954"/>
      <c r="AY1" s="954"/>
      <c r="AZ1" s="954"/>
      <c r="BA1" s="954"/>
      <c r="BB1" s="954"/>
      <c r="BC1" s="954"/>
      <c r="BD1" s="954"/>
      <c r="BE1" s="954"/>
      <c r="BF1" s="954"/>
      <c r="BG1" s="954"/>
      <c r="BH1" s="13" t="s">
        <v>513</v>
      </c>
    </row>
    <row r="2" spans="2:65" s="14" customFormat="1" ht="20.25" customHeight="1">
      <c r="H2" s="12"/>
      <c r="K2" s="12"/>
      <c r="L2" s="12"/>
      <c r="N2" s="13"/>
      <c r="O2" s="13"/>
      <c r="P2" s="13"/>
      <c r="Q2" s="13"/>
      <c r="R2" s="13"/>
      <c r="S2" s="13"/>
      <c r="T2" s="13"/>
      <c r="U2" s="13"/>
      <c r="Z2" s="15" t="s">
        <v>514</v>
      </c>
      <c r="AA2" s="955">
        <v>8</v>
      </c>
      <c r="AB2" s="955"/>
      <c r="AC2" s="15" t="s">
        <v>515</v>
      </c>
      <c r="AD2" s="956">
        <f>IF(AA2=0,"",YEAR(DATE(2018+AA2,1,1)))</f>
        <v>2026</v>
      </c>
      <c r="AE2" s="956"/>
      <c r="AF2" s="16" t="s">
        <v>516</v>
      </c>
      <c r="AG2" s="16" t="s">
        <v>517</v>
      </c>
      <c r="AH2" s="955"/>
      <c r="AI2" s="955"/>
      <c r="AJ2" s="16" t="s">
        <v>518</v>
      </c>
      <c r="AQ2" s="13" t="s">
        <v>519</v>
      </c>
      <c r="AR2" s="955" t="s">
        <v>520</v>
      </c>
      <c r="AS2" s="955"/>
      <c r="AT2" s="955"/>
      <c r="AU2" s="955"/>
      <c r="AV2" s="955"/>
      <c r="AW2" s="955"/>
      <c r="AX2" s="955"/>
      <c r="AY2" s="955"/>
      <c r="AZ2" s="955"/>
      <c r="BA2" s="955"/>
      <c r="BB2" s="955"/>
      <c r="BC2" s="955"/>
      <c r="BD2" s="955"/>
      <c r="BE2" s="955"/>
      <c r="BF2" s="955"/>
      <c r="BG2" s="955"/>
      <c r="BH2" s="13" t="s">
        <v>513</v>
      </c>
      <c r="BI2" s="13"/>
      <c r="BJ2" s="13"/>
      <c r="BK2" s="13"/>
    </row>
    <row r="3" spans="2:65" s="14" customFormat="1" ht="20.25" customHeight="1">
      <c r="H3" s="12"/>
      <c r="K3" s="12"/>
      <c r="M3" s="13"/>
      <c r="N3" s="13"/>
      <c r="O3" s="13"/>
      <c r="P3" s="13"/>
      <c r="Q3" s="13"/>
      <c r="R3" s="13"/>
      <c r="S3" s="13"/>
      <c r="AA3" s="17"/>
      <c r="AB3" s="17"/>
      <c r="AC3" s="18"/>
      <c r="AD3" s="19"/>
      <c r="AE3" s="18"/>
      <c r="BB3" s="20" t="s">
        <v>521</v>
      </c>
      <c r="BC3" s="933" t="s">
        <v>522</v>
      </c>
      <c r="BD3" s="934"/>
      <c r="BE3" s="934"/>
      <c r="BF3" s="935"/>
      <c r="BG3" s="13"/>
    </row>
    <row r="4" spans="2:65" s="14" customFormat="1" ht="20.25" customHeight="1">
      <c r="H4" s="12"/>
      <c r="K4" s="12"/>
      <c r="M4" s="13"/>
      <c r="N4" s="13"/>
      <c r="O4" s="13"/>
      <c r="P4" s="13"/>
      <c r="Q4" s="13"/>
      <c r="R4" s="13"/>
      <c r="S4" s="13"/>
      <c r="AA4" s="17"/>
      <c r="AB4" s="17"/>
      <c r="AC4" s="18"/>
      <c r="AD4" s="19"/>
      <c r="AE4" s="18"/>
      <c r="BB4" s="20" t="s">
        <v>523</v>
      </c>
      <c r="BC4" s="933" t="s">
        <v>524</v>
      </c>
      <c r="BD4" s="934"/>
      <c r="BE4" s="934"/>
      <c r="BF4" s="935"/>
      <c r="BG4" s="13"/>
    </row>
    <row r="5" spans="2:65" s="14" customFormat="1" ht="5.0999999999999996" customHeight="1">
      <c r="H5" s="12"/>
      <c r="K5" s="12"/>
      <c r="M5" s="13"/>
      <c r="N5" s="13"/>
      <c r="O5" s="13"/>
      <c r="P5" s="13"/>
      <c r="Q5" s="13"/>
      <c r="R5" s="13"/>
      <c r="S5" s="13"/>
      <c r="AA5" s="21"/>
      <c r="AB5" s="21"/>
      <c r="AH5" s="10"/>
      <c r="AI5" s="10"/>
      <c r="AJ5" s="10"/>
      <c r="AK5" s="10"/>
      <c r="AL5" s="10"/>
      <c r="AM5" s="10"/>
      <c r="AN5" s="10"/>
      <c r="AO5" s="10"/>
      <c r="AP5" s="10"/>
      <c r="AQ5" s="10"/>
      <c r="AR5" s="10"/>
      <c r="AS5" s="10"/>
      <c r="AT5" s="10"/>
      <c r="AU5" s="10"/>
      <c r="AV5" s="10"/>
      <c r="AW5" s="10"/>
      <c r="AX5" s="10"/>
      <c r="AY5" s="10"/>
      <c r="AZ5" s="10"/>
      <c r="BA5" s="10"/>
      <c r="BB5" s="10"/>
      <c r="BC5" s="10"/>
      <c r="BD5" s="10"/>
      <c r="BE5" s="10"/>
      <c r="BF5" s="22"/>
      <c r="BG5" s="22"/>
    </row>
    <row r="6" spans="2:65" s="14" customFormat="1" ht="21" customHeight="1">
      <c r="B6" s="23"/>
      <c r="C6" s="24"/>
      <c r="D6" s="24"/>
      <c r="E6" s="24"/>
      <c r="F6" s="24"/>
      <c r="G6" s="24"/>
      <c r="H6" s="24"/>
      <c r="I6" s="25"/>
      <c r="J6" s="25"/>
      <c r="K6" s="25"/>
      <c r="L6" s="26"/>
      <c r="M6" s="25"/>
      <c r="N6" s="25"/>
      <c r="O6" s="25"/>
      <c r="P6" s="27"/>
      <c r="Q6" s="27"/>
      <c r="R6" s="27"/>
      <c r="S6" s="27"/>
      <c r="T6" s="27"/>
      <c r="U6" s="27"/>
      <c r="V6" s="27"/>
      <c r="W6" s="27"/>
      <c r="X6" s="27"/>
      <c r="Y6" s="27"/>
      <c r="Z6" s="27"/>
      <c r="AA6" s="27"/>
      <c r="AB6" s="27"/>
      <c r="AC6" s="27"/>
      <c r="AD6" s="27"/>
      <c r="AE6" s="27"/>
      <c r="AF6" s="27"/>
      <c r="AG6" s="27"/>
      <c r="AH6" s="28"/>
      <c r="AI6" s="28"/>
      <c r="AJ6" s="28"/>
      <c r="AK6" s="28"/>
      <c r="AL6" s="28"/>
      <c r="AM6" s="28" t="s">
        <v>525</v>
      </c>
      <c r="AN6" s="10"/>
      <c r="AO6" s="10"/>
      <c r="AP6" s="10"/>
      <c r="AQ6" s="10"/>
      <c r="AR6" s="10"/>
      <c r="AS6" s="10"/>
      <c r="AU6" s="29"/>
      <c r="AV6" s="29"/>
      <c r="AW6" s="30"/>
      <c r="AX6" s="10"/>
      <c r="AY6" s="936">
        <v>40</v>
      </c>
      <c r="AZ6" s="937"/>
      <c r="BA6" s="30" t="s">
        <v>526</v>
      </c>
      <c r="BB6" s="10"/>
      <c r="BC6" s="936">
        <v>160</v>
      </c>
      <c r="BD6" s="937"/>
      <c r="BE6" s="30" t="s">
        <v>527</v>
      </c>
      <c r="BF6" s="10"/>
      <c r="BG6" s="22"/>
    </row>
    <row r="7" spans="2:65" s="14" customFormat="1" ht="5.0999999999999996" customHeight="1">
      <c r="B7" s="23"/>
      <c r="C7" s="31"/>
      <c r="D7" s="31"/>
      <c r="E7" s="31"/>
      <c r="F7" s="31"/>
      <c r="G7" s="31"/>
      <c r="H7" s="25"/>
      <c r="I7" s="25"/>
      <c r="J7" s="25"/>
      <c r="K7" s="25"/>
      <c r="L7" s="25"/>
      <c r="M7" s="25"/>
      <c r="N7" s="25"/>
      <c r="O7" s="25"/>
      <c r="P7" s="27"/>
      <c r="Q7" s="27"/>
      <c r="R7" s="27"/>
      <c r="S7" s="27"/>
      <c r="T7" s="27"/>
      <c r="U7" s="27"/>
      <c r="V7" s="27"/>
      <c r="W7" s="27"/>
      <c r="X7" s="27"/>
      <c r="Y7" s="27"/>
      <c r="Z7" s="27"/>
      <c r="AA7" s="27"/>
      <c r="AB7" s="27"/>
      <c r="AC7" s="27"/>
      <c r="AD7" s="27"/>
      <c r="AE7" s="27"/>
      <c r="AF7" s="27"/>
      <c r="AG7" s="27"/>
      <c r="AH7" s="28"/>
      <c r="AI7" s="28"/>
      <c r="AJ7" s="28"/>
      <c r="AK7" s="28"/>
      <c r="AL7" s="28"/>
      <c r="AM7" s="28"/>
      <c r="AN7" s="28"/>
      <c r="AO7" s="28"/>
      <c r="AP7" s="28"/>
      <c r="AQ7" s="28"/>
      <c r="AR7" s="28"/>
      <c r="AS7" s="28"/>
      <c r="AT7" s="28"/>
      <c r="AU7" s="28"/>
      <c r="AV7" s="28"/>
      <c r="AW7" s="28"/>
      <c r="AX7" s="28"/>
      <c r="AY7" s="28"/>
      <c r="AZ7" s="28"/>
      <c r="BA7" s="28"/>
      <c r="BB7" s="28"/>
      <c r="BC7" s="28"/>
      <c r="BD7" s="28"/>
      <c r="BE7" s="28"/>
      <c r="BF7" s="32"/>
      <c r="BG7" s="32"/>
      <c r="BH7" s="27"/>
    </row>
    <row r="8" spans="2:65" s="14" customFormat="1" ht="21" customHeight="1">
      <c r="B8" s="33"/>
      <c r="C8" s="26"/>
      <c r="D8" s="26"/>
      <c r="E8" s="26"/>
      <c r="F8" s="26"/>
      <c r="G8" s="26"/>
      <c r="H8" s="25"/>
      <c r="I8" s="25"/>
      <c r="J8" s="25"/>
      <c r="K8" s="25"/>
      <c r="L8" s="25"/>
      <c r="M8" s="25"/>
      <c r="N8" s="25"/>
      <c r="O8" s="25"/>
      <c r="P8" s="27"/>
      <c r="Q8" s="27"/>
      <c r="R8" s="27"/>
      <c r="S8" s="27"/>
      <c r="T8" s="27"/>
      <c r="U8" s="27"/>
      <c r="V8" s="27"/>
      <c r="W8" s="27"/>
      <c r="X8" s="27"/>
      <c r="Y8" s="27"/>
      <c r="Z8" s="27"/>
      <c r="AA8" s="27"/>
      <c r="AB8" s="27"/>
      <c r="AC8" s="27"/>
      <c r="AD8" s="27"/>
      <c r="AE8" s="27"/>
      <c r="AF8" s="27"/>
      <c r="AG8" s="27"/>
      <c r="AH8" s="34"/>
      <c r="AI8" s="34"/>
      <c r="AJ8" s="34"/>
      <c r="AK8" s="24"/>
      <c r="AL8" s="35"/>
      <c r="AM8" s="36"/>
      <c r="AN8" s="36"/>
      <c r="AO8" s="23"/>
      <c r="AP8" s="37"/>
      <c r="AQ8" s="37"/>
      <c r="AR8" s="37"/>
      <c r="AS8" s="38"/>
      <c r="AT8" s="38"/>
      <c r="AU8" s="28"/>
      <c r="AV8" s="37"/>
      <c r="AW8" s="37"/>
      <c r="AX8" s="26"/>
      <c r="AY8" s="28"/>
      <c r="AZ8" s="28" t="s">
        <v>528</v>
      </c>
      <c r="BA8" s="28"/>
      <c r="BB8" s="28"/>
      <c r="BC8" s="938">
        <f>DAY(EOMONTH(DATE(AD2,AH2,1),0))</f>
        <v>31</v>
      </c>
      <c r="BD8" s="939"/>
      <c r="BE8" s="28" t="s">
        <v>529</v>
      </c>
      <c r="BF8" s="28"/>
      <c r="BG8" s="28"/>
      <c r="BH8" s="27"/>
      <c r="BK8" s="13"/>
      <c r="BL8" s="13"/>
      <c r="BM8" s="13"/>
    </row>
    <row r="9" spans="2:65" s="14" customFormat="1" ht="5.0999999999999996" customHeight="1">
      <c r="B9" s="33"/>
      <c r="C9" s="39"/>
      <c r="D9" s="39"/>
      <c r="E9" s="39"/>
      <c r="F9" s="39"/>
      <c r="G9" s="39"/>
      <c r="H9" s="37"/>
      <c r="I9" s="37"/>
      <c r="J9" s="37"/>
      <c r="K9" s="37"/>
      <c r="L9" s="37"/>
      <c r="M9" s="37"/>
      <c r="N9" s="37"/>
      <c r="O9" s="37"/>
      <c r="P9" s="27"/>
      <c r="Q9" s="27"/>
      <c r="R9" s="27"/>
      <c r="S9" s="27"/>
      <c r="T9" s="27"/>
      <c r="U9" s="27"/>
      <c r="V9" s="27"/>
      <c r="W9" s="27"/>
      <c r="X9" s="27"/>
      <c r="Y9" s="27"/>
      <c r="Z9" s="27"/>
      <c r="AA9" s="27"/>
      <c r="AB9" s="27"/>
      <c r="AC9" s="27"/>
      <c r="AD9" s="27"/>
      <c r="AE9" s="27"/>
      <c r="AF9" s="27"/>
      <c r="AG9" s="27"/>
      <c r="AH9" s="31"/>
      <c r="AI9" s="24"/>
      <c r="AJ9" s="40"/>
      <c r="AK9" s="34"/>
      <c r="AL9" s="24"/>
      <c r="AM9" s="24"/>
      <c r="AN9" s="24"/>
      <c r="AO9" s="24"/>
      <c r="AP9" s="40"/>
      <c r="AQ9" s="28"/>
      <c r="AR9" s="41"/>
      <c r="AS9" s="41"/>
      <c r="AT9" s="41"/>
      <c r="AU9" s="28"/>
      <c r="AV9" s="28"/>
      <c r="AW9" s="28"/>
      <c r="AX9" s="28"/>
      <c r="AY9" s="28"/>
      <c r="AZ9" s="28"/>
      <c r="BA9" s="28"/>
      <c r="BB9" s="28"/>
      <c r="BC9" s="28"/>
      <c r="BD9" s="28"/>
      <c r="BE9" s="28"/>
      <c r="BF9" s="28"/>
      <c r="BG9" s="28"/>
      <c r="BH9" s="27"/>
      <c r="BK9" s="13"/>
      <c r="BL9" s="13"/>
      <c r="BM9" s="13"/>
    </row>
    <row r="10" spans="2:65" s="14" customFormat="1" ht="21" customHeight="1">
      <c r="B10" s="33"/>
      <c r="C10" s="39"/>
      <c r="D10" s="39"/>
      <c r="E10" s="39"/>
      <c r="F10" s="39"/>
      <c r="G10" s="39"/>
      <c r="H10" s="37"/>
      <c r="I10" s="37"/>
      <c r="J10" s="37"/>
      <c r="K10" s="37"/>
      <c r="L10" s="37"/>
      <c r="M10" s="37"/>
      <c r="N10" s="37"/>
      <c r="O10" s="37"/>
      <c r="P10" s="27"/>
      <c r="Q10" s="27"/>
      <c r="R10" s="27"/>
      <c r="S10" s="27"/>
      <c r="T10" s="27"/>
      <c r="U10" s="27"/>
      <c r="V10" s="27"/>
      <c r="W10" s="27"/>
      <c r="X10" s="27"/>
      <c r="Y10" s="27"/>
      <c r="Z10" s="27"/>
      <c r="AA10" s="27"/>
      <c r="AB10" s="27"/>
      <c r="AC10" s="27"/>
      <c r="AD10" s="27"/>
      <c r="AE10" s="27"/>
      <c r="AF10" s="27"/>
      <c r="AG10" s="27"/>
      <c r="AH10" s="31"/>
      <c r="AI10" s="24"/>
      <c r="AJ10" s="40"/>
      <c r="AK10" s="34"/>
      <c r="AL10" s="24"/>
      <c r="AM10" s="24"/>
      <c r="AN10" s="24"/>
      <c r="AO10" s="24"/>
      <c r="AP10" s="40"/>
      <c r="AQ10" s="28" t="s">
        <v>530</v>
      </c>
      <c r="AR10" s="24"/>
      <c r="AS10" s="24"/>
      <c r="AT10" s="40"/>
      <c r="AU10" s="28"/>
      <c r="AV10" s="41"/>
      <c r="AW10" s="41"/>
      <c r="AX10" s="41"/>
      <c r="AY10" s="28"/>
      <c r="AZ10" s="28"/>
      <c r="BA10" s="32" t="s">
        <v>531</v>
      </c>
      <c r="BB10" s="28"/>
      <c r="BC10" s="936"/>
      <c r="BD10" s="937"/>
      <c r="BE10" s="30" t="s">
        <v>532</v>
      </c>
      <c r="BF10" s="28"/>
      <c r="BG10" s="28"/>
      <c r="BH10" s="27"/>
      <c r="BK10" s="13"/>
      <c r="BL10" s="13"/>
      <c r="BM10" s="13"/>
    </row>
    <row r="11" spans="2:65" s="14" customFormat="1" ht="5.0999999999999996" customHeight="1">
      <c r="B11" s="33"/>
      <c r="C11" s="39"/>
      <c r="D11" s="39"/>
      <c r="E11" s="39"/>
      <c r="F11" s="39"/>
      <c r="G11" s="39"/>
      <c r="H11" s="37"/>
      <c r="I11" s="37"/>
      <c r="J11" s="37"/>
      <c r="K11" s="37"/>
      <c r="L11" s="37"/>
      <c r="M11" s="37"/>
      <c r="N11" s="37"/>
      <c r="O11" s="37"/>
      <c r="P11" s="27"/>
      <c r="Q11" s="27"/>
      <c r="R11" s="27"/>
      <c r="S11" s="27"/>
      <c r="T11" s="27"/>
      <c r="U11" s="27"/>
      <c r="V11" s="27"/>
      <c r="W11" s="27"/>
      <c r="X11" s="27"/>
      <c r="Y11" s="27"/>
      <c r="Z11" s="27"/>
      <c r="AA11" s="27"/>
      <c r="AB11" s="27"/>
      <c r="AC11" s="27"/>
      <c r="AD11" s="27"/>
      <c r="AE11" s="27"/>
      <c r="AF11" s="27"/>
      <c r="AG11" s="27"/>
      <c r="AH11" s="31"/>
      <c r="AI11" s="24"/>
      <c r="AJ11" s="40"/>
      <c r="AK11" s="34"/>
      <c r="AL11" s="24"/>
      <c r="AM11" s="24"/>
      <c r="AN11" s="24"/>
      <c r="AO11" s="24"/>
      <c r="AP11" s="40"/>
      <c r="AQ11" s="28"/>
      <c r="AR11" s="41"/>
      <c r="AS11" s="41"/>
      <c r="AT11" s="41"/>
      <c r="AU11" s="28"/>
      <c r="AV11" s="28"/>
      <c r="AW11" s="28"/>
      <c r="AX11" s="28"/>
      <c r="AY11" s="28"/>
      <c r="AZ11" s="28"/>
      <c r="BA11" s="28"/>
      <c r="BB11" s="28"/>
      <c r="BC11" s="28"/>
      <c r="BD11" s="28"/>
      <c r="BE11" s="28"/>
      <c r="BF11" s="28"/>
      <c r="BG11" s="28"/>
      <c r="BH11" s="27"/>
      <c r="BK11" s="13"/>
      <c r="BL11" s="13"/>
      <c r="BM11" s="13"/>
    </row>
    <row r="12" spans="2:65" s="14" customFormat="1" ht="21" customHeight="1">
      <c r="R12" s="25"/>
      <c r="S12" s="25"/>
      <c r="T12" s="35"/>
      <c r="U12" s="952"/>
      <c r="V12" s="952"/>
      <c r="W12" s="23"/>
      <c r="X12" s="42"/>
      <c r="Y12" s="27"/>
      <c r="Z12" s="27"/>
      <c r="AA12" s="31"/>
      <c r="AB12" s="36"/>
      <c r="AC12" s="23"/>
      <c r="AD12" s="31"/>
      <c r="AE12" s="31"/>
      <c r="AF12" s="31"/>
      <c r="AG12" s="43"/>
      <c r="AH12" s="34"/>
      <c r="AI12" s="40" t="s">
        <v>533</v>
      </c>
      <c r="AJ12" s="34"/>
      <c r="AK12" s="40"/>
      <c r="AL12" s="35"/>
      <c r="AM12" s="36"/>
      <c r="AN12" s="28"/>
      <c r="AO12" s="40"/>
      <c r="AP12" s="40"/>
      <c r="AQ12" s="40"/>
      <c r="AR12" s="40"/>
      <c r="AS12" s="23" t="s">
        <v>534</v>
      </c>
      <c r="AT12" s="40"/>
      <c r="AU12" s="40"/>
      <c r="AV12" s="40"/>
      <c r="AW12" s="40"/>
      <c r="AX12" s="40"/>
      <c r="AY12" s="40"/>
      <c r="AZ12" s="40"/>
      <c r="BA12" s="40"/>
      <c r="BB12" s="40"/>
      <c r="BC12" s="31"/>
      <c r="BD12" s="34"/>
      <c r="BE12" s="24"/>
      <c r="BF12" s="24"/>
      <c r="BG12" s="31"/>
      <c r="BH12" s="24"/>
      <c r="BK12" s="13"/>
      <c r="BL12" s="13"/>
      <c r="BM12" s="13"/>
    </row>
    <row r="13" spans="2:65" s="14" customFormat="1" ht="21" customHeight="1">
      <c r="R13" s="40"/>
      <c r="S13" s="24"/>
      <c r="T13" s="24"/>
      <c r="U13" s="24"/>
      <c r="V13" s="24"/>
      <c r="W13" s="27"/>
      <c r="X13" s="27"/>
      <c r="Y13" s="27"/>
      <c r="Z13" s="27"/>
      <c r="AA13" s="40"/>
      <c r="AB13" s="24"/>
      <c r="AC13" s="24"/>
      <c r="AD13" s="40"/>
      <c r="AE13" s="40"/>
      <c r="AF13" s="40"/>
      <c r="AG13" s="43"/>
      <c r="AH13" s="31"/>
      <c r="AI13" s="34"/>
      <c r="AJ13" s="24"/>
      <c r="AK13" s="34"/>
      <c r="AL13" s="24"/>
      <c r="AM13" s="929"/>
      <c r="AN13" s="929"/>
      <c r="AO13" s="28" t="s">
        <v>535</v>
      </c>
      <c r="AP13" s="23"/>
      <c r="AQ13" s="31"/>
      <c r="AR13" s="31"/>
      <c r="AS13" s="23" t="s">
        <v>536</v>
      </c>
      <c r="AT13" s="24"/>
      <c r="AU13" s="24"/>
      <c r="AV13" s="24"/>
      <c r="AW13" s="24"/>
      <c r="AX13" s="24"/>
      <c r="AY13" s="24"/>
      <c r="AZ13" s="24"/>
      <c r="BA13" s="24"/>
      <c r="BB13" s="930">
        <v>0.29166666666666669</v>
      </c>
      <c r="BC13" s="931"/>
      <c r="BD13" s="932"/>
      <c r="BE13" s="26" t="s">
        <v>537</v>
      </c>
      <c r="BF13" s="930">
        <v>0.83333333333333337</v>
      </c>
      <c r="BG13" s="931"/>
      <c r="BH13" s="932"/>
      <c r="BK13" s="13"/>
      <c r="BL13" s="13"/>
      <c r="BM13" s="13"/>
    </row>
    <row r="14" spans="2:65" s="14" customFormat="1" ht="21" customHeight="1">
      <c r="R14" s="44"/>
      <c r="S14" s="44"/>
      <c r="T14" s="44"/>
      <c r="U14" s="44"/>
      <c r="V14" s="44"/>
      <c r="W14" s="44"/>
      <c r="X14" s="27"/>
      <c r="Y14" s="27"/>
      <c r="Z14" s="27"/>
      <c r="AA14" s="26"/>
      <c r="AB14" s="44"/>
      <c r="AC14" s="44"/>
      <c r="AD14" s="26"/>
      <c r="AE14" s="31"/>
      <c r="AF14" s="31"/>
      <c r="AG14" s="45"/>
      <c r="AH14" s="23"/>
      <c r="AI14" s="34"/>
      <c r="AJ14" s="24"/>
      <c r="AK14" s="34"/>
      <c r="AL14" s="24"/>
      <c r="AM14" s="929"/>
      <c r="AN14" s="929"/>
      <c r="AO14" s="46" t="s">
        <v>538</v>
      </c>
      <c r="AP14" s="47"/>
      <c r="AQ14" s="47"/>
      <c r="AR14" s="25"/>
      <c r="AS14" s="23" t="s">
        <v>539</v>
      </c>
      <c r="AT14" s="24"/>
      <c r="AU14" s="24"/>
      <c r="AV14" s="24"/>
      <c r="AW14" s="24"/>
      <c r="AX14" s="24"/>
      <c r="AY14" s="24"/>
      <c r="AZ14" s="24"/>
      <c r="BA14" s="24"/>
      <c r="BB14" s="930">
        <v>0.83333333333333337</v>
      </c>
      <c r="BC14" s="931"/>
      <c r="BD14" s="932"/>
      <c r="BE14" s="26" t="s">
        <v>537</v>
      </c>
      <c r="BF14" s="930">
        <v>0.29166666666666669</v>
      </c>
      <c r="BG14" s="931"/>
      <c r="BH14" s="932"/>
      <c r="BK14" s="13"/>
      <c r="BL14" s="13"/>
      <c r="BM14" s="13"/>
    </row>
    <row r="15" spans="2:65" ht="12" customHeight="1" thickBot="1">
      <c r="B15" s="48"/>
      <c r="C15" s="49"/>
      <c r="D15" s="49"/>
      <c r="E15" s="49"/>
      <c r="F15" s="49"/>
      <c r="G15" s="49"/>
      <c r="H15" s="49"/>
      <c r="I15" s="48"/>
      <c r="J15" s="48"/>
      <c r="K15" s="48"/>
      <c r="L15" s="48"/>
      <c r="M15" s="48"/>
      <c r="N15" s="48"/>
      <c r="O15" s="48"/>
      <c r="P15" s="48"/>
      <c r="Q15" s="48"/>
      <c r="R15" s="48"/>
      <c r="S15" s="48"/>
      <c r="T15" s="48"/>
      <c r="U15" s="48"/>
      <c r="V15" s="48"/>
      <c r="W15" s="48"/>
      <c r="X15" s="48"/>
      <c r="Y15" s="48"/>
      <c r="Z15" s="48"/>
      <c r="AA15" s="49"/>
      <c r="AB15" s="48"/>
      <c r="AC15" s="48"/>
      <c r="AD15" s="48"/>
      <c r="AE15" s="48"/>
      <c r="AF15" s="48"/>
      <c r="AG15" s="48"/>
      <c r="AH15" s="48"/>
      <c r="AI15" s="48"/>
      <c r="AJ15" s="48"/>
      <c r="AK15" s="48"/>
      <c r="AL15" s="48"/>
      <c r="AM15" s="48"/>
      <c r="AR15" s="51"/>
      <c r="BI15" s="52"/>
      <c r="BJ15" s="52"/>
      <c r="BK15" s="52"/>
    </row>
    <row r="16" spans="2:65" ht="21.6" customHeight="1">
      <c r="B16" s="908" t="s">
        <v>540</v>
      </c>
      <c r="C16" s="911" t="s">
        <v>541</v>
      </c>
      <c r="D16" s="912"/>
      <c r="E16" s="913"/>
      <c r="F16" s="53"/>
      <c r="G16" s="54"/>
      <c r="H16" s="920" t="s">
        <v>542</v>
      </c>
      <c r="I16" s="923" t="s">
        <v>543</v>
      </c>
      <c r="J16" s="912"/>
      <c r="K16" s="912"/>
      <c r="L16" s="913"/>
      <c r="M16" s="923" t="s">
        <v>544</v>
      </c>
      <c r="N16" s="912"/>
      <c r="O16" s="913"/>
      <c r="P16" s="923" t="s">
        <v>545</v>
      </c>
      <c r="Q16" s="912"/>
      <c r="R16" s="912"/>
      <c r="S16" s="912"/>
      <c r="T16" s="926"/>
      <c r="U16" s="55"/>
      <c r="V16" s="56"/>
      <c r="W16" s="56"/>
      <c r="X16" s="56"/>
      <c r="Y16" s="56"/>
      <c r="Z16" s="56"/>
      <c r="AA16" s="56"/>
      <c r="AB16" s="56"/>
      <c r="AC16" s="56"/>
      <c r="AD16" s="56"/>
      <c r="AE16" s="56"/>
      <c r="AF16" s="56"/>
      <c r="AG16" s="56"/>
      <c r="AH16" s="56"/>
      <c r="AI16" s="57" t="s">
        <v>546</v>
      </c>
      <c r="AJ16" s="56"/>
      <c r="AK16" s="56"/>
      <c r="AL16" s="56"/>
      <c r="AM16" s="56"/>
      <c r="AN16" s="56" t="s">
        <v>547</v>
      </c>
      <c r="AO16" s="56"/>
      <c r="AP16" s="58"/>
      <c r="AQ16" s="59"/>
      <c r="AR16" s="56" t="s">
        <v>513</v>
      </c>
      <c r="AS16" s="56"/>
      <c r="AT16" s="56"/>
      <c r="AU16" s="56"/>
      <c r="AV16" s="56"/>
      <c r="AW16" s="56"/>
      <c r="AX16" s="56"/>
      <c r="AY16" s="60"/>
      <c r="AZ16" s="940" t="str">
        <f>IF(BC3="計画","(12)1～4週目の勤務時間数合計","(12)1か月の勤務時間数　合計")</f>
        <v>(12)1か月の勤務時間数　合計</v>
      </c>
      <c r="BA16" s="941"/>
      <c r="BB16" s="946" t="s">
        <v>548</v>
      </c>
      <c r="BC16" s="947"/>
      <c r="BD16" s="911" t="s">
        <v>549</v>
      </c>
      <c r="BE16" s="912"/>
      <c r="BF16" s="912"/>
      <c r="BG16" s="912"/>
      <c r="BH16" s="926"/>
    </row>
    <row r="17" spans="2:60" ht="20.25" customHeight="1">
      <c r="B17" s="909"/>
      <c r="C17" s="914"/>
      <c r="D17" s="915"/>
      <c r="E17" s="916"/>
      <c r="F17" s="61"/>
      <c r="G17" s="62"/>
      <c r="H17" s="921"/>
      <c r="I17" s="924"/>
      <c r="J17" s="915"/>
      <c r="K17" s="915"/>
      <c r="L17" s="916"/>
      <c r="M17" s="924"/>
      <c r="N17" s="915"/>
      <c r="O17" s="916"/>
      <c r="P17" s="924"/>
      <c r="Q17" s="915"/>
      <c r="R17" s="915"/>
      <c r="S17" s="915"/>
      <c r="T17" s="927"/>
      <c r="U17" s="905" t="s">
        <v>550</v>
      </c>
      <c r="V17" s="905"/>
      <c r="W17" s="905"/>
      <c r="X17" s="905"/>
      <c r="Y17" s="905"/>
      <c r="Z17" s="905"/>
      <c r="AA17" s="906"/>
      <c r="AB17" s="907" t="s">
        <v>551</v>
      </c>
      <c r="AC17" s="905"/>
      <c r="AD17" s="905"/>
      <c r="AE17" s="905"/>
      <c r="AF17" s="905"/>
      <c r="AG17" s="905"/>
      <c r="AH17" s="906"/>
      <c r="AI17" s="907" t="s">
        <v>552</v>
      </c>
      <c r="AJ17" s="905"/>
      <c r="AK17" s="905"/>
      <c r="AL17" s="905"/>
      <c r="AM17" s="905"/>
      <c r="AN17" s="905"/>
      <c r="AO17" s="906"/>
      <c r="AP17" s="907" t="s">
        <v>553</v>
      </c>
      <c r="AQ17" s="905"/>
      <c r="AR17" s="905"/>
      <c r="AS17" s="905"/>
      <c r="AT17" s="905"/>
      <c r="AU17" s="905"/>
      <c r="AV17" s="906"/>
      <c r="AW17" s="907" t="s">
        <v>554</v>
      </c>
      <c r="AX17" s="905"/>
      <c r="AY17" s="905"/>
      <c r="AZ17" s="942"/>
      <c r="BA17" s="943"/>
      <c r="BB17" s="948"/>
      <c r="BC17" s="949"/>
      <c r="BD17" s="914"/>
      <c r="BE17" s="915"/>
      <c r="BF17" s="915"/>
      <c r="BG17" s="915"/>
      <c r="BH17" s="927"/>
    </row>
    <row r="18" spans="2:60" ht="20.25" customHeight="1">
      <c r="B18" s="909"/>
      <c r="C18" s="914"/>
      <c r="D18" s="915"/>
      <c r="E18" s="916"/>
      <c r="F18" s="61"/>
      <c r="G18" s="62"/>
      <c r="H18" s="921"/>
      <c r="I18" s="924"/>
      <c r="J18" s="915"/>
      <c r="K18" s="915"/>
      <c r="L18" s="916"/>
      <c r="M18" s="924"/>
      <c r="N18" s="915"/>
      <c r="O18" s="916"/>
      <c r="P18" s="924"/>
      <c r="Q18" s="915"/>
      <c r="R18" s="915"/>
      <c r="S18" s="915"/>
      <c r="T18" s="927"/>
      <c r="U18" s="63">
        <v>1</v>
      </c>
      <c r="V18" s="64">
        <v>2</v>
      </c>
      <c r="W18" s="64">
        <v>3</v>
      </c>
      <c r="X18" s="64">
        <v>4</v>
      </c>
      <c r="Y18" s="64">
        <v>5</v>
      </c>
      <c r="Z18" s="64">
        <v>6</v>
      </c>
      <c r="AA18" s="65">
        <v>7</v>
      </c>
      <c r="AB18" s="66">
        <v>8</v>
      </c>
      <c r="AC18" s="64">
        <v>9</v>
      </c>
      <c r="AD18" s="64">
        <v>10</v>
      </c>
      <c r="AE18" s="64">
        <v>11</v>
      </c>
      <c r="AF18" s="64">
        <v>12</v>
      </c>
      <c r="AG18" s="64">
        <v>13</v>
      </c>
      <c r="AH18" s="65">
        <v>14</v>
      </c>
      <c r="AI18" s="63">
        <v>15</v>
      </c>
      <c r="AJ18" s="64">
        <v>16</v>
      </c>
      <c r="AK18" s="64">
        <v>17</v>
      </c>
      <c r="AL18" s="64">
        <v>18</v>
      </c>
      <c r="AM18" s="64">
        <v>19</v>
      </c>
      <c r="AN18" s="64">
        <v>20</v>
      </c>
      <c r="AO18" s="65">
        <v>21</v>
      </c>
      <c r="AP18" s="66">
        <v>22</v>
      </c>
      <c r="AQ18" s="64">
        <v>23</v>
      </c>
      <c r="AR18" s="64">
        <v>24</v>
      </c>
      <c r="AS18" s="64">
        <v>25</v>
      </c>
      <c r="AT18" s="64">
        <v>26</v>
      </c>
      <c r="AU18" s="64">
        <v>27</v>
      </c>
      <c r="AV18" s="65">
        <v>28</v>
      </c>
      <c r="AW18" s="67" t="str">
        <f>IF($BC$3="暦月",IF(DAY(DATE($AD$2,$AH$2,29))=29,29,""),"")</f>
        <v/>
      </c>
      <c r="AX18" s="68" t="str">
        <f>IF($BC$3="暦月",IF(DAY(DATE($AD$2,$AH$2,30))=30,30,""),"")</f>
        <v/>
      </c>
      <c r="AY18" s="69" t="str">
        <f>IF($BC$3="暦月",IF(DAY(DATE($AD$2,$AH$2,31))=31,31,""),"")</f>
        <v/>
      </c>
      <c r="AZ18" s="942"/>
      <c r="BA18" s="943"/>
      <c r="BB18" s="948"/>
      <c r="BC18" s="949"/>
      <c r="BD18" s="914"/>
      <c r="BE18" s="915"/>
      <c r="BF18" s="915"/>
      <c r="BG18" s="915"/>
      <c r="BH18" s="927"/>
    </row>
    <row r="19" spans="2:60" ht="20.25" hidden="1" customHeight="1">
      <c r="B19" s="909"/>
      <c r="C19" s="914"/>
      <c r="D19" s="915"/>
      <c r="E19" s="916"/>
      <c r="F19" s="61"/>
      <c r="G19" s="62"/>
      <c r="H19" s="921"/>
      <c r="I19" s="924"/>
      <c r="J19" s="915"/>
      <c r="K19" s="915"/>
      <c r="L19" s="916"/>
      <c r="M19" s="924"/>
      <c r="N19" s="915"/>
      <c r="O19" s="916"/>
      <c r="P19" s="924"/>
      <c r="Q19" s="915"/>
      <c r="R19" s="915"/>
      <c r="S19" s="915"/>
      <c r="T19" s="927"/>
      <c r="U19" s="63">
        <f>WEEKDAY(DATE($AD$2,$AH$2,1))</f>
        <v>2</v>
      </c>
      <c r="V19" s="64">
        <f>WEEKDAY(DATE($AD$2,$AH$2,2))</f>
        <v>3</v>
      </c>
      <c r="W19" s="64">
        <f>WEEKDAY(DATE($AD$2,$AH$2,3))</f>
        <v>4</v>
      </c>
      <c r="X19" s="64">
        <f>WEEKDAY(DATE($AD$2,$AH$2,4))</f>
        <v>5</v>
      </c>
      <c r="Y19" s="64">
        <f>WEEKDAY(DATE($AD$2,$AH$2,5))</f>
        <v>6</v>
      </c>
      <c r="Z19" s="64">
        <f>WEEKDAY(DATE($AD$2,$AH$2,6))</f>
        <v>7</v>
      </c>
      <c r="AA19" s="65">
        <f>WEEKDAY(DATE($AD$2,$AH$2,7))</f>
        <v>1</v>
      </c>
      <c r="AB19" s="66">
        <f>WEEKDAY(DATE($AD$2,$AH$2,8))</f>
        <v>2</v>
      </c>
      <c r="AC19" s="64">
        <f>WEEKDAY(DATE($AD$2,$AH$2,9))</f>
        <v>3</v>
      </c>
      <c r="AD19" s="64">
        <f>WEEKDAY(DATE($AD$2,$AH$2,10))</f>
        <v>4</v>
      </c>
      <c r="AE19" s="64">
        <f>WEEKDAY(DATE($AD$2,$AH$2,11))</f>
        <v>5</v>
      </c>
      <c r="AF19" s="64">
        <f>WEEKDAY(DATE($AD$2,$AH$2,12))</f>
        <v>6</v>
      </c>
      <c r="AG19" s="64">
        <f>WEEKDAY(DATE($AD$2,$AH$2,13))</f>
        <v>7</v>
      </c>
      <c r="AH19" s="65">
        <f>WEEKDAY(DATE($AD$2,$AH$2,14))</f>
        <v>1</v>
      </c>
      <c r="AI19" s="66">
        <f>WEEKDAY(DATE($AD$2,$AH$2,15))</f>
        <v>2</v>
      </c>
      <c r="AJ19" s="64">
        <f>WEEKDAY(DATE($AD$2,$AH$2,16))</f>
        <v>3</v>
      </c>
      <c r="AK19" s="64">
        <f>WEEKDAY(DATE($AD$2,$AH$2,17))</f>
        <v>4</v>
      </c>
      <c r="AL19" s="64">
        <f>WEEKDAY(DATE($AD$2,$AH$2,18))</f>
        <v>5</v>
      </c>
      <c r="AM19" s="64">
        <f>WEEKDAY(DATE($AD$2,$AH$2,19))</f>
        <v>6</v>
      </c>
      <c r="AN19" s="64">
        <f>WEEKDAY(DATE($AD$2,$AH$2,20))</f>
        <v>7</v>
      </c>
      <c r="AO19" s="65">
        <f>WEEKDAY(DATE($AD$2,$AH$2,21))</f>
        <v>1</v>
      </c>
      <c r="AP19" s="66">
        <f>WEEKDAY(DATE($AD$2,$AH$2,22))</f>
        <v>2</v>
      </c>
      <c r="AQ19" s="64">
        <f>WEEKDAY(DATE($AD$2,$AH$2,23))</f>
        <v>3</v>
      </c>
      <c r="AR19" s="64">
        <f>WEEKDAY(DATE($AD$2,$AH$2,24))</f>
        <v>4</v>
      </c>
      <c r="AS19" s="64">
        <f>WEEKDAY(DATE($AD$2,$AH$2,25))</f>
        <v>5</v>
      </c>
      <c r="AT19" s="64">
        <f>WEEKDAY(DATE($AD$2,$AH$2,26))</f>
        <v>6</v>
      </c>
      <c r="AU19" s="64">
        <f>WEEKDAY(DATE($AD$2,$AH$2,27))</f>
        <v>7</v>
      </c>
      <c r="AV19" s="65">
        <f>WEEKDAY(DATE($AD$2,$AH$2,28))</f>
        <v>1</v>
      </c>
      <c r="AW19" s="66">
        <f>IF(AW18=29,WEEKDAY(DATE($AD$2,$AH$2,29)),0)</f>
        <v>0</v>
      </c>
      <c r="AX19" s="64">
        <f>IF(AX18=30,WEEKDAY(DATE($AD$2,$AH$2,30)),0)</f>
        <v>0</v>
      </c>
      <c r="AY19" s="65">
        <f>IF(AY18=31,WEEKDAY(DATE($AD$2,$AH$2,31)),0)</f>
        <v>0</v>
      </c>
      <c r="AZ19" s="942"/>
      <c r="BA19" s="943"/>
      <c r="BB19" s="948"/>
      <c r="BC19" s="949"/>
      <c r="BD19" s="914"/>
      <c r="BE19" s="915"/>
      <c r="BF19" s="915"/>
      <c r="BG19" s="915"/>
      <c r="BH19" s="927"/>
    </row>
    <row r="20" spans="2:60" ht="20.25" customHeight="1" thickBot="1">
      <c r="B20" s="910"/>
      <c r="C20" s="917"/>
      <c r="D20" s="918"/>
      <c r="E20" s="919"/>
      <c r="F20" s="70"/>
      <c r="G20" s="71"/>
      <c r="H20" s="922"/>
      <c r="I20" s="925"/>
      <c r="J20" s="918"/>
      <c r="K20" s="918"/>
      <c r="L20" s="919"/>
      <c r="M20" s="925"/>
      <c r="N20" s="918"/>
      <c r="O20" s="919"/>
      <c r="P20" s="925"/>
      <c r="Q20" s="918"/>
      <c r="R20" s="918"/>
      <c r="S20" s="918"/>
      <c r="T20" s="928"/>
      <c r="U20" s="72" t="str">
        <f>IF(U19=1,"日",IF(U19=2,"月",IF(U19=3,"火",IF(U19=4,"水",IF(U19=5,"木",IF(U19=6,"金","土"))))))</f>
        <v>月</v>
      </c>
      <c r="V20" s="73" t="str">
        <f t="shared" ref="V20:AV20" si="0">IF(V19=1,"日",IF(V19=2,"月",IF(V19=3,"火",IF(V19=4,"水",IF(V19=5,"木",IF(V19=6,"金","土"))))))</f>
        <v>火</v>
      </c>
      <c r="W20" s="73" t="str">
        <f t="shared" si="0"/>
        <v>水</v>
      </c>
      <c r="X20" s="73" t="str">
        <f t="shared" si="0"/>
        <v>木</v>
      </c>
      <c r="Y20" s="73" t="str">
        <f t="shared" si="0"/>
        <v>金</v>
      </c>
      <c r="Z20" s="73" t="str">
        <f t="shared" si="0"/>
        <v>土</v>
      </c>
      <c r="AA20" s="74" t="str">
        <f t="shared" si="0"/>
        <v>日</v>
      </c>
      <c r="AB20" s="75" t="str">
        <f>IF(AB19=1,"日",IF(AB19=2,"月",IF(AB19=3,"火",IF(AB19=4,"水",IF(AB19=5,"木",IF(AB19=6,"金","土"))))))</f>
        <v>月</v>
      </c>
      <c r="AC20" s="73" t="str">
        <f t="shared" si="0"/>
        <v>火</v>
      </c>
      <c r="AD20" s="73" t="str">
        <f t="shared" si="0"/>
        <v>水</v>
      </c>
      <c r="AE20" s="73" t="str">
        <f t="shared" si="0"/>
        <v>木</v>
      </c>
      <c r="AF20" s="73" t="str">
        <f t="shared" si="0"/>
        <v>金</v>
      </c>
      <c r="AG20" s="73" t="str">
        <f t="shared" si="0"/>
        <v>土</v>
      </c>
      <c r="AH20" s="74" t="str">
        <f t="shared" si="0"/>
        <v>日</v>
      </c>
      <c r="AI20" s="75" t="str">
        <f>IF(AI19=1,"日",IF(AI19=2,"月",IF(AI19=3,"火",IF(AI19=4,"水",IF(AI19=5,"木",IF(AI19=6,"金","土"))))))</f>
        <v>月</v>
      </c>
      <c r="AJ20" s="73" t="str">
        <f t="shared" si="0"/>
        <v>火</v>
      </c>
      <c r="AK20" s="73" t="str">
        <f t="shared" si="0"/>
        <v>水</v>
      </c>
      <c r="AL20" s="73" t="str">
        <f t="shared" si="0"/>
        <v>木</v>
      </c>
      <c r="AM20" s="73" t="str">
        <f t="shared" si="0"/>
        <v>金</v>
      </c>
      <c r="AN20" s="73" t="str">
        <f t="shared" si="0"/>
        <v>土</v>
      </c>
      <c r="AO20" s="74" t="str">
        <f t="shared" si="0"/>
        <v>日</v>
      </c>
      <c r="AP20" s="75" t="str">
        <f>IF(AP19=1,"日",IF(AP19=2,"月",IF(AP19=3,"火",IF(AP19=4,"水",IF(AP19=5,"木",IF(AP19=6,"金","土"))))))</f>
        <v>月</v>
      </c>
      <c r="AQ20" s="73" t="str">
        <f t="shared" si="0"/>
        <v>火</v>
      </c>
      <c r="AR20" s="73" t="str">
        <f t="shared" si="0"/>
        <v>水</v>
      </c>
      <c r="AS20" s="73" t="str">
        <f t="shared" si="0"/>
        <v>木</v>
      </c>
      <c r="AT20" s="73" t="str">
        <f t="shared" si="0"/>
        <v>金</v>
      </c>
      <c r="AU20" s="73" t="str">
        <f t="shared" si="0"/>
        <v>土</v>
      </c>
      <c r="AV20" s="74" t="str">
        <f t="shared" si="0"/>
        <v>日</v>
      </c>
      <c r="AW20" s="73" t="str">
        <f>IF(AW19=1,"日",IF(AW19=2,"月",IF(AW19=3,"火",IF(AW19=4,"水",IF(AW19=5,"木",IF(AW19=6,"金",IF(AW19=0,"","土")))))))</f>
        <v/>
      </c>
      <c r="AX20" s="73" t="str">
        <f>IF(AX19=1,"日",IF(AX19=2,"月",IF(AX19=3,"火",IF(AX19=4,"水",IF(AX19=5,"木",IF(AX19=6,"金",IF(AX19=0,"","土")))))))</f>
        <v/>
      </c>
      <c r="AY20" s="73" t="str">
        <f>IF(AY19=1,"日",IF(AY19=2,"月",IF(AY19=3,"火",IF(AY19=4,"水",IF(AY19=5,"木",IF(AY19=6,"金",IF(AY19=0,"","土")))))))</f>
        <v/>
      </c>
      <c r="AZ20" s="944"/>
      <c r="BA20" s="945"/>
      <c r="BB20" s="950"/>
      <c r="BC20" s="951"/>
      <c r="BD20" s="917"/>
      <c r="BE20" s="918"/>
      <c r="BF20" s="918"/>
      <c r="BG20" s="918"/>
      <c r="BH20" s="928"/>
    </row>
    <row r="21" spans="2:60" ht="20.25" customHeight="1">
      <c r="B21" s="76"/>
      <c r="C21" s="894"/>
      <c r="D21" s="895"/>
      <c r="E21" s="896"/>
      <c r="F21" s="77"/>
      <c r="G21" s="78"/>
      <c r="H21" s="897"/>
      <c r="I21" s="898"/>
      <c r="J21" s="899"/>
      <c r="K21" s="899"/>
      <c r="L21" s="900"/>
      <c r="M21" s="901"/>
      <c r="N21" s="902"/>
      <c r="O21" s="903"/>
      <c r="P21" s="79" t="s">
        <v>555</v>
      </c>
      <c r="Q21" s="80"/>
      <c r="R21" s="80"/>
      <c r="S21" s="81"/>
      <c r="T21" s="82"/>
      <c r="U21" s="83"/>
      <c r="V21" s="83"/>
      <c r="W21" s="83"/>
      <c r="X21" s="83"/>
      <c r="Y21" s="83"/>
      <c r="Z21" s="83"/>
      <c r="AA21" s="84"/>
      <c r="AB21" s="85"/>
      <c r="AC21" s="83"/>
      <c r="AD21" s="83"/>
      <c r="AE21" s="83"/>
      <c r="AF21" s="83"/>
      <c r="AG21" s="83"/>
      <c r="AH21" s="84"/>
      <c r="AI21" s="85"/>
      <c r="AJ21" s="83"/>
      <c r="AK21" s="83"/>
      <c r="AL21" s="83"/>
      <c r="AM21" s="83"/>
      <c r="AN21" s="83"/>
      <c r="AO21" s="84"/>
      <c r="AP21" s="85"/>
      <c r="AQ21" s="83"/>
      <c r="AR21" s="83"/>
      <c r="AS21" s="83"/>
      <c r="AT21" s="83"/>
      <c r="AU21" s="83"/>
      <c r="AV21" s="84"/>
      <c r="AW21" s="85"/>
      <c r="AX21" s="83"/>
      <c r="AY21" s="83"/>
      <c r="AZ21" s="904"/>
      <c r="BA21" s="892"/>
      <c r="BB21" s="891"/>
      <c r="BC21" s="892"/>
      <c r="BD21" s="888"/>
      <c r="BE21" s="889"/>
      <c r="BF21" s="889"/>
      <c r="BG21" s="889"/>
      <c r="BH21" s="890"/>
    </row>
    <row r="22" spans="2:60" ht="20.25" customHeight="1">
      <c r="B22" s="86">
        <v>1</v>
      </c>
      <c r="C22" s="850"/>
      <c r="D22" s="851"/>
      <c r="E22" s="852"/>
      <c r="F22" s="87">
        <f>C21</f>
        <v>0</v>
      </c>
      <c r="G22" s="88"/>
      <c r="H22" s="857"/>
      <c r="I22" s="862"/>
      <c r="J22" s="863"/>
      <c r="K22" s="863"/>
      <c r="L22" s="864"/>
      <c r="M22" s="871"/>
      <c r="N22" s="872"/>
      <c r="O22" s="873"/>
      <c r="P22" s="89" t="s">
        <v>556</v>
      </c>
      <c r="Q22" s="90"/>
      <c r="R22" s="90"/>
      <c r="S22" s="91"/>
      <c r="T22" s="92"/>
      <c r="U22" s="93" t="str">
        <f>IF(U21="","",VLOOKUP(U21,'[2]シフト記号表（勤務時間帯）'!$D$6:$X$47,21,FALSE))</f>
        <v/>
      </c>
      <c r="V22" s="94" t="str">
        <f>IF(V21="","",VLOOKUP(V21,'[2]シフト記号表（勤務時間帯）'!$D$6:$X$47,21,FALSE))</f>
        <v/>
      </c>
      <c r="W22" s="94" t="str">
        <f>IF(W21="","",VLOOKUP(W21,'[2]シフト記号表（勤務時間帯）'!$D$6:$X$47,21,FALSE))</f>
        <v/>
      </c>
      <c r="X22" s="94" t="str">
        <f>IF(X21="","",VLOOKUP(X21,'[2]シフト記号表（勤務時間帯）'!$D$6:$X$47,21,FALSE))</f>
        <v/>
      </c>
      <c r="Y22" s="94" t="str">
        <f>IF(Y21="","",VLOOKUP(Y21,'[2]シフト記号表（勤務時間帯）'!$D$6:$X$47,21,FALSE))</f>
        <v/>
      </c>
      <c r="Z22" s="94" t="str">
        <f>IF(Z21="","",VLOOKUP(Z21,'[2]シフト記号表（勤務時間帯）'!$D$6:$X$47,21,FALSE))</f>
        <v/>
      </c>
      <c r="AA22" s="95" t="str">
        <f>IF(AA21="","",VLOOKUP(AA21,'[2]シフト記号表（勤務時間帯）'!$D$6:$X$47,21,FALSE))</f>
        <v/>
      </c>
      <c r="AB22" s="93" t="str">
        <f>IF(AB21="","",VLOOKUP(AB21,'[2]シフト記号表（勤務時間帯）'!$D$6:$X$47,21,FALSE))</f>
        <v/>
      </c>
      <c r="AC22" s="94" t="str">
        <f>IF(AC21="","",VLOOKUP(AC21,'[2]シフト記号表（勤務時間帯）'!$D$6:$X$47,21,FALSE))</f>
        <v/>
      </c>
      <c r="AD22" s="94" t="str">
        <f>IF(AD21="","",VLOOKUP(AD21,'[2]シフト記号表（勤務時間帯）'!$D$6:$X$47,21,FALSE))</f>
        <v/>
      </c>
      <c r="AE22" s="94" t="str">
        <f>IF(AE21="","",VLOOKUP(AE21,'[2]シフト記号表（勤務時間帯）'!$D$6:$X$47,21,FALSE))</f>
        <v/>
      </c>
      <c r="AF22" s="94" t="str">
        <f>IF(AF21="","",VLOOKUP(AF21,'[2]シフト記号表（勤務時間帯）'!$D$6:$X$47,21,FALSE))</f>
        <v/>
      </c>
      <c r="AG22" s="94" t="str">
        <f>IF(AG21="","",VLOOKUP(AG21,'[2]シフト記号表（勤務時間帯）'!$D$6:$X$47,21,FALSE))</f>
        <v/>
      </c>
      <c r="AH22" s="95" t="str">
        <f>IF(AH21="","",VLOOKUP(AH21,'[2]シフト記号表（勤務時間帯）'!$D$6:$X$47,21,FALSE))</f>
        <v/>
      </c>
      <c r="AI22" s="93" t="str">
        <f>IF(AI21="","",VLOOKUP(AI21,'[2]シフト記号表（勤務時間帯）'!$D$6:$X$47,21,FALSE))</f>
        <v/>
      </c>
      <c r="AJ22" s="94" t="str">
        <f>IF(AJ21="","",VLOOKUP(AJ21,'[2]シフト記号表（勤務時間帯）'!$D$6:$X$47,21,FALSE))</f>
        <v/>
      </c>
      <c r="AK22" s="94" t="str">
        <f>IF(AK21="","",VLOOKUP(AK21,'[2]シフト記号表（勤務時間帯）'!$D$6:$X$47,21,FALSE))</f>
        <v/>
      </c>
      <c r="AL22" s="94" t="str">
        <f>IF(AL21="","",VLOOKUP(AL21,'[2]シフト記号表（勤務時間帯）'!$D$6:$X$47,21,FALSE))</f>
        <v/>
      </c>
      <c r="AM22" s="94" t="str">
        <f>IF(AM21="","",VLOOKUP(AM21,'[2]シフト記号表（勤務時間帯）'!$D$6:$X$47,21,FALSE))</f>
        <v/>
      </c>
      <c r="AN22" s="94" t="str">
        <f>IF(AN21="","",VLOOKUP(AN21,'[2]シフト記号表（勤務時間帯）'!$D$6:$X$47,21,FALSE))</f>
        <v/>
      </c>
      <c r="AO22" s="95" t="str">
        <f>IF(AO21="","",VLOOKUP(AO21,'[2]シフト記号表（勤務時間帯）'!$D$6:$X$47,21,FALSE))</f>
        <v/>
      </c>
      <c r="AP22" s="93" t="str">
        <f>IF(AP21="","",VLOOKUP(AP21,'[2]シフト記号表（勤務時間帯）'!$D$6:$X$47,21,FALSE))</f>
        <v/>
      </c>
      <c r="AQ22" s="94" t="str">
        <f>IF(AQ21="","",VLOOKUP(AQ21,'[2]シフト記号表（勤務時間帯）'!$D$6:$X$47,21,FALSE))</f>
        <v/>
      </c>
      <c r="AR22" s="94" t="str">
        <f>IF(AR21="","",VLOOKUP(AR21,'[2]シフト記号表（勤務時間帯）'!$D$6:$X$47,21,FALSE))</f>
        <v/>
      </c>
      <c r="AS22" s="94" t="str">
        <f>IF(AS21="","",VLOOKUP(AS21,'[2]シフト記号表（勤務時間帯）'!$D$6:$X$47,21,FALSE))</f>
        <v/>
      </c>
      <c r="AT22" s="94" t="str">
        <f>IF(AT21="","",VLOOKUP(AT21,'[2]シフト記号表（勤務時間帯）'!$D$6:$X$47,21,FALSE))</f>
        <v/>
      </c>
      <c r="AU22" s="94" t="str">
        <f>IF(AU21="","",VLOOKUP(AU21,'[2]シフト記号表（勤務時間帯）'!$D$6:$X$47,21,FALSE))</f>
        <v/>
      </c>
      <c r="AV22" s="95" t="str">
        <f>IF(AV21="","",VLOOKUP(AV21,'[2]シフト記号表（勤務時間帯）'!$D$6:$X$47,21,FALSE))</f>
        <v/>
      </c>
      <c r="AW22" s="93" t="str">
        <f>IF(AW21="","",VLOOKUP(AW21,'[2]シフト記号表（勤務時間帯）'!$D$6:$X$47,21,FALSE))</f>
        <v/>
      </c>
      <c r="AX22" s="94" t="str">
        <f>IF(AX21="","",VLOOKUP(AX21,'[2]シフト記号表（勤務時間帯）'!$D$6:$X$47,21,FALSE))</f>
        <v/>
      </c>
      <c r="AY22" s="94" t="str">
        <f>IF(AY21="","",VLOOKUP(AY21,'[2]シフト記号表（勤務時間帯）'!$D$6:$X$47,21,FALSE))</f>
        <v/>
      </c>
      <c r="AZ22" s="838">
        <f>IF($BC$3="４週",SUM(U22:AV22),IF($BC$3="暦月",SUM(U22:AY22),""))</f>
        <v>0</v>
      </c>
      <c r="BA22" s="839"/>
      <c r="BB22" s="840">
        <f>IF($BC$3="４週",AZ22/4,IF($BC$3="暦月",(AZ22/($BC$8/7)),""))</f>
        <v>0</v>
      </c>
      <c r="BC22" s="839"/>
      <c r="BD22" s="835"/>
      <c r="BE22" s="836"/>
      <c r="BF22" s="836"/>
      <c r="BG22" s="836"/>
      <c r="BH22" s="837"/>
    </row>
    <row r="23" spans="2:60" ht="20.25" customHeight="1">
      <c r="B23" s="96"/>
      <c r="C23" s="878"/>
      <c r="D23" s="879"/>
      <c r="E23" s="880"/>
      <c r="F23" s="97"/>
      <c r="G23" s="98">
        <f>C21</f>
        <v>0</v>
      </c>
      <c r="H23" s="881"/>
      <c r="I23" s="882"/>
      <c r="J23" s="883"/>
      <c r="K23" s="883"/>
      <c r="L23" s="884"/>
      <c r="M23" s="885"/>
      <c r="N23" s="886"/>
      <c r="O23" s="887"/>
      <c r="P23" s="99" t="s">
        <v>557</v>
      </c>
      <c r="Q23" s="100"/>
      <c r="R23" s="100"/>
      <c r="S23" s="101"/>
      <c r="T23" s="102"/>
      <c r="U23" s="103" t="str">
        <f>IF(U21="","",VLOOKUP(U21,'[2]シフト記号表（勤務時間帯）'!$D$6:$Z$47,23,FALSE))</f>
        <v/>
      </c>
      <c r="V23" s="104" t="str">
        <f>IF(V21="","",VLOOKUP(V21,'[2]シフト記号表（勤務時間帯）'!$D$6:$Z$47,23,FALSE))</f>
        <v/>
      </c>
      <c r="W23" s="104" t="str">
        <f>IF(W21="","",VLOOKUP(W21,'[2]シフト記号表（勤務時間帯）'!$D$6:$Z$47,23,FALSE))</f>
        <v/>
      </c>
      <c r="X23" s="104" t="str">
        <f>IF(X21="","",VLOOKUP(X21,'[2]シフト記号表（勤務時間帯）'!$D$6:$Z$47,23,FALSE))</f>
        <v/>
      </c>
      <c r="Y23" s="104" t="str">
        <f>IF(Y21="","",VLOOKUP(Y21,'[2]シフト記号表（勤務時間帯）'!$D$6:$Z$47,23,FALSE))</f>
        <v/>
      </c>
      <c r="Z23" s="104" t="str">
        <f>IF(Z21="","",VLOOKUP(Z21,'[2]シフト記号表（勤務時間帯）'!$D$6:$Z$47,23,FALSE))</f>
        <v/>
      </c>
      <c r="AA23" s="105" t="str">
        <f>IF(AA21="","",VLOOKUP(AA21,'[2]シフト記号表（勤務時間帯）'!$D$6:$Z$47,23,FALSE))</f>
        <v/>
      </c>
      <c r="AB23" s="103" t="str">
        <f>IF(AB21="","",VLOOKUP(AB21,'[2]シフト記号表（勤務時間帯）'!$D$6:$Z$47,23,FALSE))</f>
        <v/>
      </c>
      <c r="AC23" s="104" t="str">
        <f>IF(AC21="","",VLOOKUP(AC21,'[2]シフト記号表（勤務時間帯）'!$D$6:$Z$47,23,FALSE))</f>
        <v/>
      </c>
      <c r="AD23" s="104" t="str">
        <f>IF(AD21="","",VLOOKUP(AD21,'[2]シフト記号表（勤務時間帯）'!$D$6:$Z$47,23,FALSE))</f>
        <v/>
      </c>
      <c r="AE23" s="104" t="str">
        <f>IF(AE21="","",VLOOKUP(AE21,'[2]シフト記号表（勤務時間帯）'!$D$6:$Z$47,23,FALSE))</f>
        <v/>
      </c>
      <c r="AF23" s="104" t="str">
        <f>IF(AF21="","",VLOOKUP(AF21,'[2]シフト記号表（勤務時間帯）'!$D$6:$Z$47,23,FALSE))</f>
        <v/>
      </c>
      <c r="AG23" s="104" t="str">
        <f>IF(AG21="","",VLOOKUP(AG21,'[2]シフト記号表（勤務時間帯）'!$D$6:$Z$47,23,FALSE))</f>
        <v/>
      </c>
      <c r="AH23" s="105" t="str">
        <f>IF(AH21="","",VLOOKUP(AH21,'[2]シフト記号表（勤務時間帯）'!$D$6:$Z$47,23,FALSE))</f>
        <v/>
      </c>
      <c r="AI23" s="103" t="str">
        <f>IF(AI21="","",VLOOKUP(AI21,'[2]シフト記号表（勤務時間帯）'!$D$6:$Z$47,23,FALSE))</f>
        <v/>
      </c>
      <c r="AJ23" s="104" t="str">
        <f>IF(AJ21="","",VLOOKUP(AJ21,'[2]シフト記号表（勤務時間帯）'!$D$6:$Z$47,23,FALSE))</f>
        <v/>
      </c>
      <c r="AK23" s="104" t="str">
        <f>IF(AK21="","",VLOOKUP(AK21,'[2]シフト記号表（勤務時間帯）'!$D$6:$Z$47,23,FALSE))</f>
        <v/>
      </c>
      <c r="AL23" s="104" t="str">
        <f>IF(AL21="","",VLOOKUP(AL21,'[2]シフト記号表（勤務時間帯）'!$D$6:$Z$47,23,FALSE))</f>
        <v/>
      </c>
      <c r="AM23" s="104" t="str">
        <f>IF(AM21="","",VLOOKUP(AM21,'[2]シフト記号表（勤務時間帯）'!$D$6:$Z$47,23,FALSE))</f>
        <v/>
      </c>
      <c r="AN23" s="104" t="str">
        <f>IF(AN21="","",VLOOKUP(AN21,'[2]シフト記号表（勤務時間帯）'!$D$6:$Z$47,23,FALSE))</f>
        <v/>
      </c>
      <c r="AO23" s="105" t="str">
        <f>IF(AO21="","",VLOOKUP(AO21,'[2]シフト記号表（勤務時間帯）'!$D$6:$Z$47,23,FALSE))</f>
        <v/>
      </c>
      <c r="AP23" s="103" t="str">
        <f>IF(AP21="","",VLOOKUP(AP21,'[2]シフト記号表（勤務時間帯）'!$D$6:$Z$47,23,FALSE))</f>
        <v/>
      </c>
      <c r="AQ23" s="104" t="str">
        <f>IF(AQ21="","",VLOOKUP(AQ21,'[2]シフト記号表（勤務時間帯）'!$D$6:$Z$47,23,FALSE))</f>
        <v/>
      </c>
      <c r="AR23" s="104" t="str">
        <f>IF(AR21="","",VLOOKUP(AR21,'[2]シフト記号表（勤務時間帯）'!$D$6:$Z$47,23,FALSE))</f>
        <v/>
      </c>
      <c r="AS23" s="104" t="str">
        <f>IF(AS21="","",VLOOKUP(AS21,'[2]シフト記号表（勤務時間帯）'!$D$6:$Z$47,23,FALSE))</f>
        <v/>
      </c>
      <c r="AT23" s="104" t="str">
        <f>IF(AT21="","",VLOOKUP(AT21,'[2]シフト記号表（勤務時間帯）'!$D$6:$Z$47,23,FALSE))</f>
        <v/>
      </c>
      <c r="AU23" s="104" t="str">
        <f>IF(AU21="","",VLOOKUP(AU21,'[2]シフト記号表（勤務時間帯）'!$D$6:$Z$47,23,FALSE))</f>
        <v/>
      </c>
      <c r="AV23" s="105" t="str">
        <f>IF(AV21="","",VLOOKUP(AV21,'[2]シフト記号表（勤務時間帯）'!$D$6:$Z$47,23,FALSE))</f>
        <v/>
      </c>
      <c r="AW23" s="103" t="str">
        <f>IF(AW21="","",VLOOKUP(AW21,'[2]シフト記号表（勤務時間帯）'!$D$6:$Z$47,23,FALSE))</f>
        <v/>
      </c>
      <c r="AX23" s="104" t="str">
        <f>IF(AX21="","",VLOOKUP(AX21,'[2]シフト記号表（勤務時間帯）'!$D$6:$Z$47,23,FALSE))</f>
        <v/>
      </c>
      <c r="AY23" s="104" t="str">
        <f>IF(AY21="","",VLOOKUP(AY21,'[2]シフト記号表（勤務時間帯）'!$D$6:$Z$47,23,FALSE))</f>
        <v/>
      </c>
      <c r="AZ23" s="841">
        <f>IF($BC$3="４週",SUM(U23:AV23),IF($BC$3="暦月",SUM(U23:AY23),""))</f>
        <v>0</v>
      </c>
      <c r="BA23" s="842"/>
      <c r="BB23" s="843">
        <f>IF($BC$3="４週",AZ23/4,IF($BC$3="暦月",(AZ23/($BC$8/7)),""))</f>
        <v>0</v>
      </c>
      <c r="BC23" s="842"/>
      <c r="BD23" s="844"/>
      <c r="BE23" s="845"/>
      <c r="BF23" s="845"/>
      <c r="BG23" s="845"/>
      <c r="BH23" s="846"/>
    </row>
    <row r="24" spans="2:60" ht="20.25" customHeight="1">
      <c r="B24" s="106"/>
      <c r="C24" s="847"/>
      <c r="D24" s="848"/>
      <c r="E24" s="849"/>
      <c r="F24" s="107"/>
      <c r="G24" s="108"/>
      <c r="H24" s="893"/>
      <c r="I24" s="859"/>
      <c r="J24" s="860"/>
      <c r="K24" s="860"/>
      <c r="L24" s="861"/>
      <c r="M24" s="868"/>
      <c r="N24" s="869"/>
      <c r="O24" s="870"/>
      <c r="P24" s="109" t="s">
        <v>555</v>
      </c>
      <c r="Q24" s="110"/>
      <c r="R24" s="110"/>
      <c r="S24" s="111"/>
      <c r="T24" s="112"/>
      <c r="U24" s="113"/>
      <c r="V24" s="114"/>
      <c r="W24" s="114"/>
      <c r="X24" s="114"/>
      <c r="Y24" s="114"/>
      <c r="Z24" s="114"/>
      <c r="AA24" s="115"/>
      <c r="AB24" s="113"/>
      <c r="AC24" s="114"/>
      <c r="AD24" s="114"/>
      <c r="AE24" s="114"/>
      <c r="AF24" s="114"/>
      <c r="AG24" s="114"/>
      <c r="AH24" s="115"/>
      <c r="AI24" s="113"/>
      <c r="AJ24" s="114"/>
      <c r="AK24" s="114"/>
      <c r="AL24" s="114"/>
      <c r="AM24" s="114"/>
      <c r="AN24" s="114"/>
      <c r="AO24" s="115"/>
      <c r="AP24" s="113"/>
      <c r="AQ24" s="114"/>
      <c r="AR24" s="114"/>
      <c r="AS24" s="114"/>
      <c r="AT24" s="114"/>
      <c r="AU24" s="114"/>
      <c r="AV24" s="115"/>
      <c r="AW24" s="113"/>
      <c r="AX24" s="114"/>
      <c r="AY24" s="114"/>
      <c r="AZ24" s="877"/>
      <c r="BA24" s="831"/>
      <c r="BB24" s="830"/>
      <c r="BC24" s="831"/>
      <c r="BD24" s="832"/>
      <c r="BE24" s="833"/>
      <c r="BF24" s="833"/>
      <c r="BG24" s="833"/>
      <c r="BH24" s="834"/>
    </row>
    <row r="25" spans="2:60" ht="20.25" customHeight="1">
      <c r="B25" s="86">
        <f>B22+1</f>
        <v>2</v>
      </c>
      <c r="C25" s="850"/>
      <c r="D25" s="851"/>
      <c r="E25" s="852"/>
      <c r="F25" s="87">
        <f>C24</f>
        <v>0</v>
      </c>
      <c r="G25" s="88"/>
      <c r="H25" s="857"/>
      <c r="I25" s="862"/>
      <c r="J25" s="863"/>
      <c r="K25" s="863"/>
      <c r="L25" s="864"/>
      <c r="M25" s="871"/>
      <c r="N25" s="872"/>
      <c r="O25" s="873"/>
      <c r="P25" s="89" t="s">
        <v>556</v>
      </c>
      <c r="Q25" s="90"/>
      <c r="R25" s="90"/>
      <c r="S25" s="91"/>
      <c r="T25" s="92"/>
      <c r="U25" s="93" t="str">
        <f>IF(U24="","",VLOOKUP(U24,'[2]シフト記号表（勤務時間帯）'!$D$6:$X$47,21,FALSE))</f>
        <v/>
      </c>
      <c r="V25" s="94" t="str">
        <f>IF(V24="","",VLOOKUP(V24,'[2]シフト記号表（勤務時間帯）'!$D$6:$X$47,21,FALSE))</f>
        <v/>
      </c>
      <c r="W25" s="94" t="str">
        <f>IF(W24="","",VLOOKUP(W24,'[2]シフト記号表（勤務時間帯）'!$D$6:$X$47,21,FALSE))</f>
        <v/>
      </c>
      <c r="X25" s="94" t="str">
        <f>IF(X24="","",VLOOKUP(X24,'[2]シフト記号表（勤務時間帯）'!$D$6:$X$47,21,FALSE))</f>
        <v/>
      </c>
      <c r="Y25" s="94" t="str">
        <f>IF(Y24="","",VLOOKUP(Y24,'[2]シフト記号表（勤務時間帯）'!$D$6:$X$47,21,FALSE))</f>
        <v/>
      </c>
      <c r="Z25" s="94" t="str">
        <f>IF(Z24="","",VLOOKUP(Z24,'[2]シフト記号表（勤務時間帯）'!$D$6:$X$47,21,FALSE))</f>
        <v/>
      </c>
      <c r="AA25" s="95" t="str">
        <f>IF(AA24="","",VLOOKUP(AA24,'[2]シフト記号表（勤務時間帯）'!$D$6:$X$47,21,FALSE))</f>
        <v/>
      </c>
      <c r="AB25" s="93" t="str">
        <f>IF(AB24="","",VLOOKUP(AB24,'[2]シフト記号表（勤務時間帯）'!$D$6:$X$47,21,FALSE))</f>
        <v/>
      </c>
      <c r="AC25" s="94" t="str">
        <f>IF(AC24="","",VLOOKUP(AC24,'[2]シフト記号表（勤務時間帯）'!$D$6:$X$47,21,FALSE))</f>
        <v/>
      </c>
      <c r="AD25" s="94" t="str">
        <f>IF(AD24="","",VLOOKUP(AD24,'[2]シフト記号表（勤務時間帯）'!$D$6:$X$47,21,FALSE))</f>
        <v/>
      </c>
      <c r="AE25" s="94" t="str">
        <f>IF(AE24="","",VLOOKUP(AE24,'[2]シフト記号表（勤務時間帯）'!$D$6:$X$47,21,FALSE))</f>
        <v/>
      </c>
      <c r="AF25" s="94" t="str">
        <f>IF(AF24="","",VLOOKUP(AF24,'[2]シフト記号表（勤務時間帯）'!$D$6:$X$47,21,FALSE))</f>
        <v/>
      </c>
      <c r="AG25" s="94" t="str">
        <f>IF(AG24="","",VLOOKUP(AG24,'[2]シフト記号表（勤務時間帯）'!$D$6:$X$47,21,FALSE))</f>
        <v/>
      </c>
      <c r="AH25" s="95" t="str">
        <f>IF(AH24="","",VLOOKUP(AH24,'[2]シフト記号表（勤務時間帯）'!$D$6:$X$47,21,FALSE))</f>
        <v/>
      </c>
      <c r="AI25" s="93" t="str">
        <f>IF(AI24="","",VLOOKUP(AI24,'[2]シフト記号表（勤務時間帯）'!$D$6:$X$47,21,FALSE))</f>
        <v/>
      </c>
      <c r="AJ25" s="94" t="str">
        <f>IF(AJ24="","",VLOOKUP(AJ24,'[2]シフト記号表（勤務時間帯）'!$D$6:$X$47,21,FALSE))</f>
        <v/>
      </c>
      <c r="AK25" s="94" t="str">
        <f>IF(AK24="","",VLOOKUP(AK24,'[2]シフト記号表（勤務時間帯）'!$D$6:$X$47,21,FALSE))</f>
        <v/>
      </c>
      <c r="AL25" s="94" t="str">
        <f>IF(AL24="","",VLOOKUP(AL24,'[2]シフト記号表（勤務時間帯）'!$D$6:$X$47,21,FALSE))</f>
        <v/>
      </c>
      <c r="AM25" s="94" t="str">
        <f>IF(AM24="","",VLOOKUP(AM24,'[2]シフト記号表（勤務時間帯）'!$D$6:$X$47,21,FALSE))</f>
        <v/>
      </c>
      <c r="AN25" s="94" t="str">
        <f>IF(AN24="","",VLOOKUP(AN24,'[2]シフト記号表（勤務時間帯）'!$D$6:$X$47,21,FALSE))</f>
        <v/>
      </c>
      <c r="AO25" s="95" t="str">
        <f>IF(AO24="","",VLOOKUP(AO24,'[2]シフト記号表（勤務時間帯）'!$D$6:$X$47,21,FALSE))</f>
        <v/>
      </c>
      <c r="AP25" s="93" t="str">
        <f>IF(AP24="","",VLOOKUP(AP24,'[2]シフト記号表（勤務時間帯）'!$D$6:$X$47,21,FALSE))</f>
        <v/>
      </c>
      <c r="AQ25" s="94" t="str">
        <f>IF(AQ24="","",VLOOKUP(AQ24,'[2]シフト記号表（勤務時間帯）'!$D$6:$X$47,21,FALSE))</f>
        <v/>
      </c>
      <c r="AR25" s="94" t="str">
        <f>IF(AR24="","",VLOOKUP(AR24,'[2]シフト記号表（勤務時間帯）'!$D$6:$X$47,21,FALSE))</f>
        <v/>
      </c>
      <c r="AS25" s="94" t="str">
        <f>IF(AS24="","",VLOOKUP(AS24,'[2]シフト記号表（勤務時間帯）'!$D$6:$X$47,21,FALSE))</f>
        <v/>
      </c>
      <c r="AT25" s="94" t="str">
        <f>IF(AT24="","",VLOOKUP(AT24,'[2]シフト記号表（勤務時間帯）'!$D$6:$X$47,21,FALSE))</f>
        <v/>
      </c>
      <c r="AU25" s="94" t="str">
        <f>IF(AU24="","",VLOOKUP(AU24,'[2]シフト記号表（勤務時間帯）'!$D$6:$X$47,21,FALSE))</f>
        <v/>
      </c>
      <c r="AV25" s="95" t="str">
        <f>IF(AV24="","",VLOOKUP(AV24,'[2]シフト記号表（勤務時間帯）'!$D$6:$X$47,21,FALSE))</f>
        <v/>
      </c>
      <c r="AW25" s="93" t="str">
        <f>IF(AW24="","",VLOOKUP(AW24,'[2]シフト記号表（勤務時間帯）'!$D$6:$X$47,21,FALSE))</f>
        <v/>
      </c>
      <c r="AX25" s="94" t="str">
        <f>IF(AX24="","",VLOOKUP(AX24,'[2]シフト記号表（勤務時間帯）'!$D$6:$X$47,21,FALSE))</f>
        <v/>
      </c>
      <c r="AY25" s="94" t="str">
        <f>IF(AY24="","",VLOOKUP(AY24,'[2]シフト記号表（勤務時間帯）'!$D$6:$X$47,21,FALSE))</f>
        <v/>
      </c>
      <c r="AZ25" s="838">
        <f>IF($BC$3="４週",SUM(U25:AV25),IF($BC$3="暦月",SUM(U25:AY25),""))</f>
        <v>0</v>
      </c>
      <c r="BA25" s="839"/>
      <c r="BB25" s="840">
        <f>IF($BC$3="４週",AZ25/4,IF($BC$3="暦月",(AZ25/($BC$8/7)),""))</f>
        <v>0</v>
      </c>
      <c r="BC25" s="839"/>
      <c r="BD25" s="835"/>
      <c r="BE25" s="836"/>
      <c r="BF25" s="836"/>
      <c r="BG25" s="836"/>
      <c r="BH25" s="837"/>
    </row>
    <row r="26" spans="2:60" ht="20.25" customHeight="1">
      <c r="B26" s="96"/>
      <c r="C26" s="878"/>
      <c r="D26" s="879"/>
      <c r="E26" s="880"/>
      <c r="F26" s="97"/>
      <c r="G26" s="98">
        <f>C24</f>
        <v>0</v>
      </c>
      <c r="H26" s="881"/>
      <c r="I26" s="882"/>
      <c r="J26" s="883"/>
      <c r="K26" s="883"/>
      <c r="L26" s="884"/>
      <c r="M26" s="885"/>
      <c r="N26" s="886"/>
      <c r="O26" s="887"/>
      <c r="P26" s="99" t="s">
        <v>557</v>
      </c>
      <c r="Q26" s="100"/>
      <c r="R26" s="100"/>
      <c r="S26" s="101"/>
      <c r="T26" s="102"/>
      <c r="U26" s="103" t="str">
        <f>IF(U24="","",VLOOKUP(U24,'[2]シフト記号表（勤務時間帯）'!$D$6:$Z$47,23,FALSE))</f>
        <v/>
      </c>
      <c r="V26" s="104" t="str">
        <f>IF(V24="","",VLOOKUP(V24,'[2]シフト記号表（勤務時間帯）'!$D$6:$Z$47,23,FALSE))</f>
        <v/>
      </c>
      <c r="W26" s="104" t="str">
        <f>IF(W24="","",VLOOKUP(W24,'[2]シフト記号表（勤務時間帯）'!$D$6:$Z$47,23,FALSE))</f>
        <v/>
      </c>
      <c r="X26" s="104" t="str">
        <f>IF(X24="","",VLOOKUP(X24,'[2]シフト記号表（勤務時間帯）'!$D$6:$Z$47,23,FALSE))</f>
        <v/>
      </c>
      <c r="Y26" s="104" t="str">
        <f>IF(Y24="","",VLOOKUP(Y24,'[2]シフト記号表（勤務時間帯）'!$D$6:$Z$47,23,FALSE))</f>
        <v/>
      </c>
      <c r="Z26" s="104" t="str">
        <f>IF(Z24="","",VLOOKUP(Z24,'[2]シフト記号表（勤務時間帯）'!$D$6:$Z$47,23,FALSE))</f>
        <v/>
      </c>
      <c r="AA26" s="105" t="str">
        <f>IF(AA24="","",VLOOKUP(AA24,'[2]シフト記号表（勤務時間帯）'!$D$6:$Z$47,23,FALSE))</f>
        <v/>
      </c>
      <c r="AB26" s="103" t="str">
        <f>IF(AB24="","",VLOOKUP(AB24,'[2]シフト記号表（勤務時間帯）'!$D$6:$Z$47,23,FALSE))</f>
        <v/>
      </c>
      <c r="AC26" s="104" t="str">
        <f>IF(AC24="","",VLOOKUP(AC24,'[2]シフト記号表（勤務時間帯）'!$D$6:$Z$47,23,FALSE))</f>
        <v/>
      </c>
      <c r="AD26" s="104" t="str">
        <f>IF(AD24="","",VLOOKUP(AD24,'[2]シフト記号表（勤務時間帯）'!$D$6:$Z$47,23,FALSE))</f>
        <v/>
      </c>
      <c r="AE26" s="104" t="str">
        <f>IF(AE24="","",VLOOKUP(AE24,'[2]シフト記号表（勤務時間帯）'!$D$6:$Z$47,23,FALSE))</f>
        <v/>
      </c>
      <c r="AF26" s="104" t="str">
        <f>IF(AF24="","",VLOOKUP(AF24,'[2]シフト記号表（勤務時間帯）'!$D$6:$Z$47,23,FALSE))</f>
        <v/>
      </c>
      <c r="AG26" s="104" t="str">
        <f>IF(AG24="","",VLOOKUP(AG24,'[2]シフト記号表（勤務時間帯）'!$D$6:$Z$47,23,FALSE))</f>
        <v/>
      </c>
      <c r="AH26" s="105" t="str">
        <f>IF(AH24="","",VLOOKUP(AH24,'[2]シフト記号表（勤務時間帯）'!$D$6:$Z$47,23,FALSE))</f>
        <v/>
      </c>
      <c r="AI26" s="103" t="str">
        <f>IF(AI24="","",VLOOKUP(AI24,'[2]シフト記号表（勤務時間帯）'!$D$6:$Z$47,23,FALSE))</f>
        <v/>
      </c>
      <c r="AJ26" s="104" t="str">
        <f>IF(AJ24="","",VLOOKUP(AJ24,'[2]シフト記号表（勤務時間帯）'!$D$6:$Z$47,23,FALSE))</f>
        <v/>
      </c>
      <c r="AK26" s="104" t="str">
        <f>IF(AK24="","",VLOOKUP(AK24,'[2]シフト記号表（勤務時間帯）'!$D$6:$Z$47,23,FALSE))</f>
        <v/>
      </c>
      <c r="AL26" s="104" t="str">
        <f>IF(AL24="","",VLOOKUP(AL24,'[2]シフト記号表（勤務時間帯）'!$D$6:$Z$47,23,FALSE))</f>
        <v/>
      </c>
      <c r="AM26" s="104" t="str">
        <f>IF(AM24="","",VLOOKUP(AM24,'[2]シフト記号表（勤務時間帯）'!$D$6:$Z$47,23,FALSE))</f>
        <v/>
      </c>
      <c r="AN26" s="104" t="str">
        <f>IF(AN24="","",VLOOKUP(AN24,'[2]シフト記号表（勤務時間帯）'!$D$6:$Z$47,23,FALSE))</f>
        <v/>
      </c>
      <c r="AO26" s="105" t="str">
        <f>IF(AO24="","",VLOOKUP(AO24,'[2]シフト記号表（勤務時間帯）'!$D$6:$Z$47,23,FALSE))</f>
        <v/>
      </c>
      <c r="AP26" s="103" t="str">
        <f>IF(AP24="","",VLOOKUP(AP24,'[2]シフト記号表（勤務時間帯）'!$D$6:$Z$47,23,FALSE))</f>
        <v/>
      </c>
      <c r="AQ26" s="104" t="str">
        <f>IF(AQ24="","",VLOOKUP(AQ24,'[2]シフト記号表（勤務時間帯）'!$D$6:$Z$47,23,FALSE))</f>
        <v/>
      </c>
      <c r="AR26" s="104" t="str">
        <f>IF(AR24="","",VLOOKUP(AR24,'[2]シフト記号表（勤務時間帯）'!$D$6:$Z$47,23,FALSE))</f>
        <v/>
      </c>
      <c r="AS26" s="104" t="str">
        <f>IF(AS24="","",VLOOKUP(AS24,'[2]シフト記号表（勤務時間帯）'!$D$6:$Z$47,23,FALSE))</f>
        <v/>
      </c>
      <c r="AT26" s="104" t="str">
        <f>IF(AT24="","",VLOOKUP(AT24,'[2]シフト記号表（勤務時間帯）'!$D$6:$Z$47,23,FALSE))</f>
        <v/>
      </c>
      <c r="AU26" s="104" t="str">
        <f>IF(AU24="","",VLOOKUP(AU24,'[2]シフト記号表（勤務時間帯）'!$D$6:$Z$47,23,FALSE))</f>
        <v/>
      </c>
      <c r="AV26" s="105" t="str">
        <f>IF(AV24="","",VLOOKUP(AV24,'[2]シフト記号表（勤務時間帯）'!$D$6:$Z$47,23,FALSE))</f>
        <v/>
      </c>
      <c r="AW26" s="103" t="str">
        <f>IF(AW24="","",VLOOKUP(AW24,'[2]シフト記号表（勤務時間帯）'!$D$6:$Z$47,23,FALSE))</f>
        <v/>
      </c>
      <c r="AX26" s="104" t="str">
        <f>IF(AX24="","",VLOOKUP(AX24,'[2]シフト記号表（勤務時間帯）'!$D$6:$Z$47,23,FALSE))</f>
        <v/>
      </c>
      <c r="AY26" s="104" t="str">
        <f>IF(AY24="","",VLOOKUP(AY24,'[2]シフト記号表（勤務時間帯）'!$D$6:$Z$47,23,FALSE))</f>
        <v/>
      </c>
      <c r="AZ26" s="841">
        <f>IF($BC$3="４週",SUM(U26:AV26),IF($BC$3="暦月",SUM(U26:AY26),""))</f>
        <v>0</v>
      </c>
      <c r="BA26" s="842"/>
      <c r="BB26" s="843">
        <f>IF($BC$3="４週",AZ26/4,IF($BC$3="暦月",(AZ26/($BC$8/7)),""))</f>
        <v>0</v>
      </c>
      <c r="BC26" s="842"/>
      <c r="BD26" s="844"/>
      <c r="BE26" s="845"/>
      <c r="BF26" s="845"/>
      <c r="BG26" s="845"/>
      <c r="BH26" s="846"/>
    </row>
    <row r="27" spans="2:60" ht="20.25" customHeight="1">
      <c r="B27" s="106"/>
      <c r="C27" s="847"/>
      <c r="D27" s="848"/>
      <c r="E27" s="849"/>
      <c r="F27" s="87"/>
      <c r="G27" s="88"/>
      <c r="H27" s="856"/>
      <c r="I27" s="859"/>
      <c r="J27" s="860"/>
      <c r="K27" s="860"/>
      <c r="L27" s="861"/>
      <c r="M27" s="868"/>
      <c r="N27" s="869"/>
      <c r="O27" s="870"/>
      <c r="P27" s="109" t="s">
        <v>555</v>
      </c>
      <c r="Q27" s="110"/>
      <c r="R27" s="110"/>
      <c r="S27" s="111"/>
      <c r="T27" s="112"/>
      <c r="U27" s="113"/>
      <c r="V27" s="114"/>
      <c r="W27" s="114"/>
      <c r="X27" s="114"/>
      <c r="Y27" s="114"/>
      <c r="Z27" s="114"/>
      <c r="AA27" s="115"/>
      <c r="AB27" s="113"/>
      <c r="AC27" s="114"/>
      <c r="AD27" s="114"/>
      <c r="AE27" s="114"/>
      <c r="AF27" s="114"/>
      <c r="AG27" s="114"/>
      <c r="AH27" s="115"/>
      <c r="AI27" s="113"/>
      <c r="AJ27" s="114"/>
      <c r="AK27" s="114"/>
      <c r="AL27" s="114"/>
      <c r="AM27" s="114"/>
      <c r="AN27" s="114"/>
      <c r="AO27" s="115"/>
      <c r="AP27" s="113"/>
      <c r="AQ27" s="114"/>
      <c r="AR27" s="114"/>
      <c r="AS27" s="114"/>
      <c r="AT27" s="114"/>
      <c r="AU27" s="114"/>
      <c r="AV27" s="115"/>
      <c r="AW27" s="113"/>
      <c r="AX27" s="114"/>
      <c r="AY27" s="114"/>
      <c r="AZ27" s="877"/>
      <c r="BA27" s="831"/>
      <c r="BB27" s="830"/>
      <c r="BC27" s="831"/>
      <c r="BD27" s="832"/>
      <c r="BE27" s="833"/>
      <c r="BF27" s="833"/>
      <c r="BG27" s="833"/>
      <c r="BH27" s="834"/>
    </row>
    <row r="28" spans="2:60" ht="20.25" customHeight="1">
      <c r="B28" s="86">
        <f>B25+1</f>
        <v>3</v>
      </c>
      <c r="C28" s="850"/>
      <c r="D28" s="851"/>
      <c r="E28" s="852"/>
      <c r="F28" s="87">
        <f>C27</f>
        <v>0</v>
      </c>
      <c r="G28" s="88"/>
      <c r="H28" s="857"/>
      <c r="I28" s="862"/>
      <c r="J28" s="863"/>
      <c r="K28" s="863"/>
      <c r="L28" s="864"/>
      <c r="M28" s="871"/>
      <c r="N28" s="872"/>
      <c r="O28" s="873"/>
      <c r="P28" s="89" t="s">
        <v>556</v>
      </c>
      <c r="Q28" s="90"/>
      <c r="R28" s="90"/>
      <c r="S28" s="91"/>
      <c r="T28" s="92"/>
      <c r="U28" s="93" t="str">
        <f>IF(U27="","",VLOOKUP(U27,'[2]シフト記号表（勤務時間帯）'!$D$6:$X$47,21,FALSE))</f>
        <v/>
      </c>
      <c r="V28" s="94" t="str">
        <f>IF(V27="","",VLOOKUP(V27,'[2]シフト記号表（勤務時間帯）'!$D$6:$X$47,21,FALSE))</f>
        <v/>
      </c>
      <c r="W28" s="94" t="str">
        <f>IF(W27="","",VLOOKUP(W27,'[2]シフト記号表（勤務時間帯）'!$D$6:$X$47,21,FALSE))</f>
        <v/>
      </c>
      <c r="X28" s="94" t="str">
        <f>IF(X27="","",VLOOKUP(X27,'[2]シフト記号表（勤務時間帯）'!$D$6:$X$47,21,FALSE))</f>
        <v/>
      </c>
      <c r="Y28" s="94" t="str">
        <f>IF(Y27="","",VLOOKUP(Y27,'[2]シフト記号表（勤務時間帯）'!$D$6:$X$47,21,FALSE))</f>
        <v/>
      </c>
      <c r="Z28" s="94" t="str">
        <f>IF(Z27="","",VLOOKUP(Z27,'[2]シフト記号表（勤務時間帯）'!$D$6:$X$47,21,FALSE))</f>
        <v/>
      </c>
      <c r="AA28" s="95" t="str">
        <f>IF(AA27="","",VLOOKUP(AA27,'[2]シフト記号表（勤務時間帯）'!$D$6:$X$47,21,FALSE))</f>
        <v/>
      </c>
      <c r="AB28" s="93" t="str">
        <f>IF(AB27="","",VLOOKUP(AB27,'[2]シフト記号表（勤務時間帯）'!$D$6:$X$47,21,FALSE))</f>
        <v/>
      </c>
      <c r="AC28" s="94" t="str">
        <f>IF(AC27="","",VLOOKUP(AC27,'[2]シフト記号表（勤務時間帯）'!$D$6:$X$47,21,FALSE))</f>
        <v/>
      </c>
      <c r="AD28" s="94" t="str">
        <f>IF(AD27="","",VLOOKUP(AD27,'[2]シフト記号表（勤務時間帯）'!$D$6:$X$47,21,FALSE))</f>
        <v/>
      </c>
      <c r="AE28" s="94" t="str">
        <f>IF(AE27="","",VLOOKUP(AE27,'[2]シフト記号表（勤務時間帯）'!$D$6:$X$47,21,FALSE))</f>
        <v/>
      </c>
      <c r="AF28" s="94" t="str">
        <f>IF(AF27="","",VLOOKUP(AF27,'[2]シフト記号表（勤務時間帯）'!$D$6:$X$47,21,FALSE))</f>
        <v/>
      </c>
      <c r="AG28" s="94" t="str">
        <f>IF(AG27="","",VLOOKUP(AG27,'[2]シフト記号表（勤務時間帯）'!$D$6:$X$47,21,FALSE))</f>
        <v/>
      </c>
      <c r="AH28" s="95" t="str">
        <f>IF(AH27="","",VLOOKUP(AH27,'[2]シフト記号表（勤務時間帯）'!$D$6:$X$47,21,FALSE))</f>
        <v/>
      </c>
      <c r="AI28" s="93" t="str">
        <f>IF(AI27="","",VLOOKUP(AI27,'[2]シフト記号表（勤務時間帯）'!$D$6:$X$47,21,FALSE))</f>
        <v/>
      </c>
      <c r="AJ28" s="94" t="str">
        <f>IF(AJ27="","",VLOOKUP(AJ27,'[2]シフト記号表（勤務時間帯）'!$D$6:$X$47,21,FALSE))</f>
        <v/>
      </c>
      <c r="AK28" s="94" t="str">
        <f>IF(AK27="","",VLOOKUP(AK27,'[2]シフト記号表（勤務時間帯）'!$D$6:$X$47,21,FALSE))</f>
        <v/>
      </c>
      <c r="AL28" s="94" t="str">
        <f>IF(AL27="","",VLOOKUP(AL27,'[2]シフト記号表（勤務時間帯）'!$D$6:$X$47,21,FALSE))</f>
        <v/>
      </c>
      <c r="AM28" s="94" t="str">
        <f>IF(AM27="","",VLOOKUP(AM27,'[2]シフト記号表（勤務時間帯）'!$D$6:$X$47,21,FALSE))</f>
        <v/>
      </c>
      <c r="AN28" s="94" t="str">
        <f>IF(AN27="","",VLOOKUP(AN27,'[2]シフト記号表（勤務時間帯）'!$D$6:$X$47,21,FALSE))</f>
        <v/>
      </c>
      <c r="AO28" s="95" t="str">
        <f>IF(AO27="","",VLOOKUP(AO27,'[2]シフト記号表（勤務時間帯）'!$D$6:$X$47,21,FALSE))</f>
        <v/>
      </c>
      <c r="AP28" s="93" t="str">
        <f>IF(AP27="","",VLOOKUP(AP27,'[2]シフト記号表（勤務時間帯）'!$D$6:$X$47,21,FALSE))</f>
        <v/>
      </c>
      <c r="AQ28" s="94" t="str">
        <f>IF(AQ27="","",VLOOKUP(AQ27,'[2]シフト記号表（勤務時間帯）'!$D$6:$X$47,21,FALSE))</f>
        <v/>
      </c>
      <c r="AR28" s="94" t="str">
        <f>IF(AR27="","",VLOOKUP(AR27,'[2]シフト記号表（勤務時間帯）'!$D$6:$X$47,21,FALSE))</f>
        <v/>
      </c>
      <c r="AS28" s="94" t="str">
        <f>IF(AS27="","",VLOOKUP(AS27,'[2]シフト記号表（勤務時間帯）'!$D$6:$X$47,21,FALSE))</f>
        <v/>
      </c>
      <c r="AT28" s="94" t="str">
        <f>IF(AT27="","",VLOOKUP(AT27,'[2]シフト記号表（勤務時間帯）'!$D$6:$X$47,21,FALSE))</f>
        <v/>
      </c>
      <c r="AU28" s="94" t="str">
        <f>IF(AU27="","",VLOOKUP(AU27,'[2]シフト記号表（勤務時間帯）'!$D$6:$X$47,21,FALSE))</f>
        <v/>
      </c>
      <c r="AV28" s="95" t="str">
        <f>IF(AV27="","",VLOOKUP(AV27,'[2]シフト記号表（勤務時間帯）'!$D$6:$X$47,21,FALSE))</f>
        <v/>
      </c>
      <c r="AW28" s="93" t="str">
        <f>IF(AW27="","",VLOOKUP(AW27,'[2]シフト記号表（勤務時間帯）'!$D$6:$X$47,21,FALSE))</f>
        <v/>
      </c>
      <c r="AX28" s="94" t="str">
        <f>IF(AX27="","",VLOOKUP(AX27,'[2]シフト記号表（勤務時間帯）'!$D$6:$X$47,21,FALSE))</f>
        <v/>
      </c>
      <c r="AY28" s="94" t="str">
        <f>IF(AY27="","",VLOOKUP(AY27,'[2]シフト記号表（勤務時間帯）'!$D$6:$X$47,21,FALSE))</f>
        <v/>
      </c>
      <c r="AZ28" s="838">
        <f>IF($BC$3="４週",SUM(U28:AV28),IF($BC$3="暦月",SUM(U28:AY28),""))</f>
        <v>0</v>
      </c>
      <c r="BA28" s="839"/>
      <c r="BB28" s="840">
        <f>IF($BC$3="４週",AZ28/4,IF($BC$3="暦月",(AZ28/($BC$8/7)),""))</f>
        <v>0</v>
      </c>
      <c r="BC28" s="839"/>
      <c r="BD28" s="835"/>
      <c r="BE28" s="836"/>
      <c r="BF28" s="836"/>
      <c r="BG28" s="836"/>
      <c r="BH28" s="837"/>
    </row>
    <row r="29" spans="2:60" ht="20.25" customHeight="1">
      <c r="B29" s="96"/>
      <c r="C29" s="878"/>
      <c r="D29" s="879"/>
      <c r="E29" s="880"/>
      <c r="F29" s="97"/>
      <c r="G29" s="98">
        <f>C27</f>
        <v>0</v>
      </c>
      <c r="H29" s="881"/>
      <c r="I29" s="882"/>
      <c r="J29" s="883"/>
      <c r="K29" s="883"/>
      <c r="L29" s="884"/>
      <c r="M29" s="885"/>
      <c r="N29" s="886"/>
      <c r="O29" s="887"/>
      <c r="P29" s="99" t="s">
        <v>557</v>
      </c>
      <c r="Q29" s="116"/>
      <c r="R29" s="116"/>
      <c r="S29" s="117"/>
      <c r="T29" s="118"/>
      <c r="U29" s="103" t="str">
        <f>IF(U27="","",VLOOKUP(U27,'[2]シフト記号表（勤務時間帯）'!$D$6:$Z$47,23,FALSE))</f>
        <v/>
      </c>
      <c r="V29" s="104" t="str">
        <f>IF(V27="","",VLOOKUP(V27,'[2]シフト記号表（勤務時間帯）'!$D$6:$Z$47,23,FALSE))</f>
        <v/>
      </c>
      <c r="W29" s="104" t="str">
        <f>IF(W27="","",VLOOKUP(W27,'[2]シフト記号表（勤務時間帯）'!$D$6:$Z$47,23,FALSE))</f>
        <v/>
      </c>
      <c r="X29" s="104" t="str">
        <f>IF(X27="","",VLOOKUP(X27,'[2]シフト記号表（勤務時間帯）'!$D$6:$Z$47,23,FALSE))</f>
        <v/>
      </c>
      <c r="Y29" s="104" t="str">
        <f>IF(Y27="","",VLOOKUP(Y27,'[2]シフト記号表（勤務時間帯）'!$D$6:$Z$47,23,FALSE))</f>
        <v/>
      </c>
      <c r="Z29" s="104" t="str">
        <f>IF(Z27="","",VLOOKUP(Z27,'[2]シフト記号表（勤務時間帯）'!$D$6:$Z$47,23,FALSE))</f>
        <v/>
      </c>
      <c r="AA29" s="105" t="str">
        <f>IF(AA27="","",VLOOKUP(AA27,'[2]シフト記号表（勤務時間帯）'!$D$6:$Z$47,23,FALSE))</f>
        <v/>
      </c>
      <c r="AB29" s="103" t="str">
        <f>IF(AB27="","",VLOOKUP(AB27,'[2]シフト記号表（勤務時間帯）'!$D$6:$Z$47,23,FALSE))</f>
        <v/>
      </c>
      <c r="AC29" s="104" t="str">
        <f>IF(AC27="","",VLOOKUP(AC27,'[2]シフト記号表（勤務時間帯）'!$D$6:$Z$47,23,FALSE))</f>
        <v/>
      </c>
      <c r="AD29" s="104" t="str">
        <f>IF(AD27="","",VLOOKUP(AD27,'[2]シフト記号表（勤務時間帯）'!$D$6:$Z$47,23,FALSE))</f>
        <v/>
      </c>
      <c r="AE29" s="104" t="str">
        <f>IF(AE27="","",VLOOKUP(AE27,'[2]シフト記号表（勤務時間帯）'!$D$6:$Z$47,23,FALSE))</f>
        <v/>
      </c>
      <c r="AF29" s="104" t="str">
        <f>IF(AF27="","",VLOOKUP(AF27,'[2]シフト記号表（勤務時間帯）'!$D$6:$Z$47,23,FALSE))</f>
        <v/>
      </c>
      <c r="AG29" s="104" t="str">
        <f>IF(AG27="","",VLOOKUP(AG27,'[2]シフト記号表（勤務時間帯）'!$D$6:$Z$47,23,FALSE))</f>
        <v/>
      </c>
      <c r="AH29" s="105" t="str">
        <f>IF(AH27="","",VLOOKUP(AH27,'[2]シフト記号表（勤務時間帯）'!$D$6:$Z$47,23,FALSE))</f>
        <v/>
      </c>
      <c r="AI29" s="103" t="str">
        <f>IF(AI27="","",VLOOKUP(AI27,'[2]シフト記号表（勤務時間帯）'!$D$6:$Z$47,23,FALSE))</f>
        <v/>
      </c>
      <c r="AJ29" s="104" t="str">
        <f>IF(AJ27="","",VLOOKUP(AJ27,'[2]シフト記号表（勤務時間帯）'!$D$6:$Z$47,23,FALSE))</f>
        <v/>
      </c>
      <c r="AK29" s="104" t="str">
        <f>IF(AK27="","",VLOOKUP(AK27,'[2]シフト記号表（勤務時間帯）'!$D$6:$Z$47,23,FALSE))</f>
        <v/>
      </c>
      <c r="AL29" s="104" t="str">
        <f>IF(AL27="","",VLOOKUP(AL27,'[2]シフト記号表（勤務時間帯）'!$D$6:$Z$47,23,FALSE))</f>
        <v/>
      </c>
      <c r="AM29" s="104" t="str">
        <f>IF(AM27="","",VLOOKUP(AM27,'[2]シフト記号表（勤務時間帯）'!$D$6:$Z$47,23,FALSE))</f>
        <v/>
      </c>
      <c r="AN29" s="104" t="str">
        <f>IF(AN27="","",VLOOKUP(AN27,'[2]シフト記号表（勤務時間帯）'!$D$6:$Z$47,23,FALSE))</f>
        <v/>
      </c>
      <c r="AO29" s="105" t="str">
        <f>IF(AO27="","",VLOOKUP(AO27,'[2]シフト記号表（勤務時間帯）'!$D$6:$Z$47,23,FALSE))</f>
        <v/>
      </c>
      <c r="AP29" s="103" t="str">
        <f>IF(AP27="","",VLOOKUP(AP27,'[2]シフト記号表（勤務時間帯）'!$D$6:$Z$47,23,FALSE))</f>
        <v/>
      </c>
      <c r="AQ29" s="104" t="str">
        <f>IF(AQ27="","",VLOOKUP(AQ27,'[2]シフト記号表（勤務時間帯）'!$D$6:$Z$47,23,FALSE))</f>
        <v/>
      </c>
      <c r="AR29" s="104" t="str">
        <f>IF(AR27="","",VLOOKUP(AR27,'[2]シフト記号表（勤務時間帯）'!$D$6:$Z$47,23,FALSE))</f>
        <v/>
      </c>
      <c r="AS29" s="104" t="str">
        <f>IF(AS27="","",VLOOKUP(AS27,'[2]シフト記号表（勤務時間帯）'!$D$6:$Z$47,23,FALSE))</f>
        <v/>
      </c>
      <c r="AT29" s="104" t="str">
        <f>IF(AT27="","",VLOOKUP(AT27,'[2]シフト記号表（勤務時間帯）'!$D$6:$Z$47,23,FALSE))</f>
        <v/>
      </c>
      <c r="AU29" s="104" t="str">
        <f>IF(AU27="","",VLOOKUP(AU27,'[2]シフト記号表（勤務時間帯）'!$D$6:$Z$47,23,FALSE))</f>
        <v/>
      </c>
      <c r="AV29" s="105" t="str">
        <f>IF(AV27="","",VLOOKUP(AV27,'[2]シフト記号表（勤務時間帯）'!$D$6:$Z$47,23,FALSE))</f>
        <v/>
      </c>
      <c r="AW29" s="103" t="str">
        <f>IF(AW27="","",VLOOKUP(AW27,'[2]シフト記号表（勤務時間帯）'!$D$6:$Z$47,23,FALSE))</f>
        <v/>
      </c>
      <c r="AX29" s="104" t="str">
        <f>IF(AX27="","",VLOOKUP(AX27,'[2]シフト記号表（勤務時間帯）'!$D$6:$Z$47,23,FALSE))</f>
        <v/>
      </c>
      <c r="AY29" s="104" t="str">
        <f>IF(AY27="","",VLOOKUP(AY27,'[2]シフト記号表（勤務時間帯）'!$D$6:$Z$47,23,FALSE))</f>
        <v/>
      </c>
      <c r="AZ29" s="841">
        <f>IF($BC$3="４週",SUM(U29:AV29),IF($BC$3="暦月",SUM(U29:AY29),""))</f>
        <v>0</v>
      </c>
      <c r="BA29" s="842"/>
      <c r="BB29" s="843">
        <f>IF($BC$3="４週",AZ29/4,IF($BC$3="暦月",(AZ29/($BC$8/7)),""))</f>
        <v>0</v>
      </c>
      <c r="BC29" s="842"/>
      <c r="BD29" s="844"/>
      <c r="BE29" s="845"/>
      <c r="BF29" s="845"/>
      <c r="BG29" s="845"/>
      <c r="BH29" s="846"/>
    </row>
    <row r="30" spans="2:60" ht="20.25" customHeight="1">
      <c r="B30" s="106"/>
      <c r="C30" s="847"/>
      <c r="D30" s="848"/>
      <c r="E30" s="849"/>
      <c r="F30" s="87"/>
      <c r="G30" s="88"/>
      <c r="H30" s="856"/>
      <c r="I30" s="859"/>
      <c r="J30" s="860"/>
      <c r="K30" s="860"/>
      <c r="L30" s="861"/>
      <c r="M30" s="868"/>
      <c r="N30" s="869"/>
      <c r="O30" s="870"/>
      <c r="P30" s="109" t="s">
        <v>555</v>
      </c>
      <c r="Q30" s="110"/>
      <c r="R30" s="110"/>
      <c r="S30" s="111"/>
      <c r="T30" s="112"/>
      <c r="U30" s="113"/>
      <c r="V30" s="114"/>
      <c r="W30" s="114"/>
      <c r="X30" s="114"/>
      <c r="Y30" s="114"/>
      <c r="Z30" s="114"/>
      <c r="AA30" s="115"/>
      <c r="AB30" s="113"/>
      <c r="AC30" s="114"/>
      <c r="AD30" s="114"/>
      <c r="AE30" s="114"/>
      <c r="AF30" s="114"/>
      <c r="AG30" s="114"/>
      <c r="AH30" s="115"/>
      <c r="AI30" s="113"/>
      <c r="AJ30" s="114"/>
      <c r="AK30" s="114"/>
      <c r="AL30" s="114"/>
      <c r="AM30" s="114"/>
      <c r="AN30" s="114"/>
      <c r="AO30" s="115"/>
      <c r="AP30" s="113"/>
      <c r="AQ30" s="114"/>
      <c r="AR30" s="114"/>
      <c r="AS30" s="114"/>
      <c r="AT30" s="114"/>
      <c r="AU30" s="114"/>
      <c r="AV30" s="115"/>
      <c r="AW30" s="113"/>
      <c r="AX30" s="114"/>
      <c r="AY30" s="114"/>
      <c r="AZ30" s="877"/>
      <c r="BA30" s="831"/>
      <c r="BB30" s="830"/>
      <c r="BC30" s="831"/>
      <c r="BD30" s="832"/>
      <c r="BE30" s="833"/>
      <c r="BF30" s="833"/>
      <c r="BG30" s="833"/>
      <c r="BH30" s="834"/>
    </row>
    <row r="31" spans="2:60" ht="20.25" customHeight="1">
      <c r="B31" s="86">
        <f>B28+1</f>
        <v>4</v>
      </c>
      <c r="C31" s="850"/>
      <c r="D31" s="851"/>
      <c r="E31" s="852"/>
      <c r="F31" s="87">
        <f>C30</f>
        <v>0</v>
      </c>
      <c r="G31" s="88"/>
      <c r="H31" s="857"/>
      <c r="I31" s="862"/>
      <c r="J31" s="863"/>
      <c r="K31" s="863"/>
      <c r="L31" s="864"/>
      <c r="M31" s="871"/>
      <c r="N31" s="872"/>
      <c r="O31" s="873"/>
      <c r="P31" s="89" t="s">
        <v>556</v>
      </c>
      <c r="Q31" s="90"/>
      <c r="R31" s="90"/>
      <c r="S31" s="91"/>
      <c r="T31" s="92"/>
      <c r="U31" s="93" t="str">
        <f>IF(U30="","",VLOOKUP(U30,'[2]シフト記号表（勤務時間帯）'!$D$6:$X$47,21,FALSE))</f>
        <v/>
      </c>
      <c r="V31" s="94" t="str">
        <f>IF(V30="","",VLOOKUP(V30,'[2]シフト記号表（勤務時間帯）'!$D$6:$X$47,21,FALSE))</f>
        <v/>
      </c>
      <c r="W31" s="94" t="str">
        <f>IF(W30="","",VLOOKUP(W30,'[2]シフト記号表（勤務時間帯）'!$D$6:$X$47,21,FALSE))</f>
        <v/>
      </c>
      <c r="X31" s="94" t="str">
        <f>IF(X30="","",VLOOKUP(X30,'[2]シフト記号表（勤務時間帯）'!$D$6:$X$47,21,FALSE))</f>
        <v/>
      </c>
      <c r="Y31" s="94" t="str">
        <f>IF(Y30="","",VLOOKUP(Y30,'[2]シフト記号表（勤務時間帯）'!$D$6:$X$47,21,FALSE))</f>
        <v/>
      </c>
      <c r="Z31" s="94" t="str">
        <f>IF(Z30="","",VLOOKUP(Z30,'[2]シフト記号表（勤務時間帯）'!$D$6:$X$47,21,FALSE))</f>
        <v/>
      </c>
      <c r="AA31" s="95" t="str">
        <f>IF(AA30="","",VLOOKUP(AA30,'[2]シフト記号表（勤務時間帯）'!$D$6:$X$47,21,FALSE))</f>
        <v/>
      </c>
      <c r="AB31" s="93" t="str">
        <f>IF(AB30="","",VLOOKUP(AB30,'[2]シフト記号表（勤務時間帯）'!$D$6:$X$47,21,FALSE))</f>
        <v/>
      </c>
      <c r="AC31" s="94" t="str">
        <f>IF(AC30="","",VLOOKUP(AC30,'[2]シフト記号表（勤務時間帯）'!$D$6:$X$47,21,FALSE))</f>
        <v/>
      </c>
      <c r="AD31" s="94" t="str">
        <f>IF(AD30="","",VLOOKUP(AD30,'[2]シフト記号表（勤務時間帯）'!$D$6:$X$47,21,FALSE))</f>
        <v/>
      </c>
      <c r="AE31" s="94" t="str">
        <f>IF(AE30="","",VLOOKUP(AE30,'[2]シフト記号表（勤務時間帯）'!$D$6:$X$47,21,FALSE))</f>
        <v/>
      </c>
      <c r="AF31" s="94" t="str">
        <f>IF(AF30="","",VLOOKUP(AF30,'[2]シフト記号表（勤務時間帯）'!$D$6:$X$47,21,FALSE))</f>
        <v/>
      </c>
      <c r="AG31" s="94" t="str">
        <f>IF(AG30="","",VLOOKUP(AG30,'[2]シフト記号表（勤務時間帯）'!$D$6:$X$47,21,FALSE))</f>
        <v/>
      </c>
      <c r="AH31" s="95" t="str">
        <f>IF(AH30="","",VLOOKUP(AH30,'[2]シフト記号表（勤務時間帯）'!$D$6:$X$47,21,FALSE))</f>
        <v/>
      </c>
      <c r="AI31" s="93" t="str">
        <f>IF(AI30="","",VLOOKUP(AI30,'[2]シフト記号表（勤務時間帯）'!$D$6:$X$47,21,FALSE))</f>
        <v/>
      </c>
      <c r="AJ31" s="94" t="str">
        <f>IF(AJ30="","",VLOOKUP(AJ30,'[2]シフト記号表（勤務時間帯）'!$D$6:$X$47,21,FALSE))</f>
        <v/>
      </c>
      <c r="AK31" s="94" t="str">
        <f>IF(AK30="","",VLOOKUP(AK30,'[2]シフト記号表（勤務時間帯）'!$D$6:$X$47,21,FALSE))</f>
        <v/>
      </c>
      <c r="AL31" s="94" t="str">
        <f>IF(AL30="","",VLOOKUP(AL30,'[2]シフト記号表（勤務時間帯）'!$D$6:$X$47,21,FALSE))</f>
        <v/>
      </c>
      <c r="AM31" s="94" t="str">
        <f>IF(AM30="","",VLOOKUP(AM30,'[2]シフト記号表（勤務時間帯）'!$D$6:$X$47,21,FALSE))</f>
        <v/>
      </c>
      <c r="AN31" s="94" t="str">
        <f>IF(AN30="","",VLOOKUP(AN30,'[2]シフト記号表（勤務時間帯）'!$D$6:$X$47,21,FALSE))</f>
        <v/>
      </c>
      <c r="AO31" s="95" t="str">
        <f>IF(AO30="","",VLOOKUP(AO30,'[2]シフト記号表（勤務時間帯）'!$D$6:$X$47,21,FALSE))</f>
        <v/>
      </c>
      <c r="AP31" s="93" t="str">
        <f>IF(AP30="","",VLOOKUP(AP30,'[2]シフト記号表（勤務時間帯）'!$D$6:$X$47,21,FALSE))</f>
        <v/>
      </c>
      <c r="AQ31" s="94" t="str">
        <f>IF(AQ30="","",VLOOKUP(AQ30,'[2]シフト記号表（勤務時間帯）'!$D$6:$X$47,21,FALSE))</f>
        <v/>
      </c>
      <c r="AR31" s="94" t="str">
        <f>IF(AR30="","",VLOOKUP(AR30,'[2]シフト記号表（勤務時間帯）'!$D$6:$X$47,21,FALSE))</f>
        <v/>
      </c>
      <c r="AS31" s="94" t="str">
        <f>IF(AS30="","",VLOOKUP(AS30,'[2]シフト記号表（勤務時間帯）'!$D$6:$X$47,21,FALSE))</f>
        <v/>
      </c>
      <c r="AT31" s="94" t="str">
        <f>IF(AT30="","",VLOOKUP(AT30,'[2]シフト記号表（勤務時間帯）'!$D$6:$X$47,21,FALSE))</f>
        <v/>
      </c>
      <c r="AU31" s="94" t="str">
        <f>IF(AU30="","",VLOOKUP(AU30,'[2]シフト記号表（勤務時間帯）'!$D$6:$X$47,21,FALSE))</f>
        <v/>
      </c>
      <c r="AV31" s="95" t="str">
        <f>IF(AV30="","",VLOOKUP(AV30,'[2]シフト記号表（勤務時間帯）'!$D$6:$X$47,21,FALSE))</f>
        <v/>
      </c>
      <c r="AW31" s="93" t="str">
        <f>IF(AW30="","",VLOOKUP(AW30,'[2]シフト記号表（勤務時間帯）'!$D$6:$X$47,21,FALSE))</f>
        <v/>
      </c>
      <c r="AX31" s="94" t="str">
        <f>IF(AX30="","",VLOOKUP(AX30,'[2]シフト記号表（勤務時間帯）'!$D$6:$X$47,21,FALSE))</f>
        <v/>
      </c>
      <c r="AY31" s="94" t="str">
        <f>IF(AY30="","",VLOOKUP(AY30,'[2]シフト記号表（勤務時間帯）'!$D$6:$X$47,21,FALSE))</f>
        <v/>
      </c>
      <c r="AZ31" s="838">
        <f>IF($BC$3="４週",SUM(U31:AV31),IF($BC$3="暦月",SUM(U31:AY31),""))</f>
        <v>0</v>
      </c>
      <c r="BA31" s="839"/>
      <c r="BB31" s="840">
        <f>IF($BC$3="４週",AZ31/4,IF($BC$3="暦月",(AZ31/($BC$8/7)),""))</f>
        <v>0</v>
      </c>
      <c r="BC31" s="839"/>
      <c r="BD31" s="835"/>
      <c r="BE31" s="836"/>
      <c r="BF31" s="836"/>
      <c r="BG31" s="836"/>
      <c r="BH31" s="837"/>
    </row>
    <row r="32" spans="2:60" ht="20.25" customHeight="1">
      <c r="B32" s="96"/>
      <c r="C32" s="878"/>
      <c r="D32" s="879"/>
      <c r="E32" s="880"/>
      <c r="F32" s="97"/>
      <c r="G32" s="98">
        <f>C30</f>
        <v>0</v>
      </c>
      <c r="H32" s="881"/>
      <c r="I32" s="882"/>
      <c r="J32" s="883"/>
      <c r="K32" s="883"/>
      <c r="L32" s="884"/>
      <c r="M32" s="885"/>
      <c r="N32" s="886"/>
      <c r="O32" s="887"/>
      <c r="P32" s="99" t="s">
        <v>557</v>
      </c>
      <c r="Q32" s="119"/>
      <c r="R32" s="119"/>
      <c r="S32" s="101"/>
      <c r="T32" s="102"/>
      <c r="U32" s="103" t="str">
        <f>IF(U30="","",VLOOKUP(U30,'[2]シフト記号表（勤務時間帯）'!$D$6:$Z$47,23,FALSE))</f>
        <v/>
      </c>
      <c r="V32" s="104" t="str">
        <f>IF(V30="","",VLOOKUP(V30,'[2]シフト記号表（勤務時間帯）'!$D$6:$Z$47,23,FALSE))</f>
        <v/>
      </c>
      <c r="W32" s="104" t="str">
        <f>IF(W30="","",VLOOKUP(W30,'[2]シフト記号表（勤務時間帯）'!$D$6:$Z$47,23,FALSE))</f>
        <v/>
      </c>
      <c r="X32" s="104" t="str">
        <f>IF(X30="","",VLOOKUP(X30,'[2]シフト記号表（勤務時間帯）'!$D$6:$Z$47,23,FALSE))</f>
        <v/>
      </c>
      <c r="Y32" s="104" t="str">
        <f>IF(Y30="","",VLOOKUP(Y30,'[2]シフト記号表（勤務時間帯）'!$D$6:$Z$47,23,FALSE))</f>
        <v/>
      </c>
      <c r="Z32" s="104" t="str">
        <f>IF(Z30="","",VLOOKUP(Z30,'[2]シフト記号表（勤務時間帯）'!$D$6:$Z$47,23,FALSE))</f>
        <v/>
      </c>
      <c r="AA32" s="105" t="str">
        <f>IF(AA30="","",VLOOKUP(AA30,'[2]シフト記号表（勤務時間帯）'!$D$6:$Z$47,23,FALSE))</f>
        <v/>
      </c>
      <c r="AB32" s="103" t="str">
        <f>IF(AB30="","",VLOOKUP(AB30,'[2]シフト記号表（勤務時間帯）'!$D$6:$Z$47,23,FALSE))</f>
        <v/>
      </c>
      <c r="AC32" s="104" t="str">
        <f>IF(AC30="","",VLOOKUP(AC30,'[2]シフト記号表（勤務時間帯）'!$D$6:$Z$47,23,FALSE))</f>
        <v/>
      </c>
      <c r="AD32" s="104" t="str">
        <f>IF(AD30="","",VLOOKUP(AD30,'[2]シフト記号表（勤務時間帯）'!$D$6:$Z$47,23,FALSE))</f>
        <v/>
      </c>
      <c r="AE32" s="104" t="str">
        <f>IF(AE30="","",VLOOKUP(AE30,'[2]シフト記号表（勤務時間帯）'!$D$6:$Z$47,23,FALSE))</f>
        <v/>
      </c>
      <c r="AF32" s="104" t="str">
        <f>IF(AF30="","",VLOOKUP(AF30,'[2]シフト記号表（勤務時間帯）'!$D$6:$Z$47,23,FALSE))</f>
        <v/>
      </c>
      <c r="AG32" s="104" t="str">
        <f>IF(AG30="","",VLOOKUP(AG30,'[2]シフト記号表（勤務時間帯）'!$D$6:$Z$47,23,FALSE))</f>
        <v/>
      </c>
      <c r="AH32" s="105" t="str">
        <f>IF(AH30="","",VLOOKUP(AH30,'[2]シフト記号表（勤務時間帯）'!$D$6:$Z$47,23,FALSE))</f>
        <v/>
      </c>
      <c r="AI32" s="103" t="str">
        <f>IF(AI30="","",VLOOKUP(AI30,'[2]シフト記号表（勤務時間帯）'!$D$6:$Z$47,23,FALSE))</f>
        <v/>
      </c>
      <c r="AJ32" s="104" t="str">
        <f>IF(AJ30="","",VLOOKUP(AJ30,'[2]シフト記号表（勤務時間帯）'!$D$6:$Z$47,23,FALSE))</f>
        <v/>
      </c>
      <c r="AK32" s="104" t="str">
        <f>IF(AK30="","",VLOOKUP(AK30,'[2]シフト記号表（勤務時間帯）'!$D$6:$Z$47,23,FALSE))</f>
        <v/>
      </c>
      <c r="AL32" s="104" t="str">
        <f>IF(AL30="","",VLOOKUP(AL30,'[2]シフト記号表（勤務時間帯）'!$D$6:$Z$47,23,FALSE))</f>
        <v/>
      </c>
      <c r="AM32" s="104" t="str">
        <f>IF(AM30="","",VLOOKUP(AM30,'[2]シフト記号表（勤務時間帯）'!$D$6:$Z$47,23,FALSE))</f>
        <v/>
      </c>
      <c r="AN32" s="104" t="str">
        <f>IF(AN30="","",VLOOKUP(AN30,'[2]シフト記号表（勤務時間帯）'!$D$6:$Z$47,23,FALSE))</f>
        <v/>
      </c>
      <c r="AO32" s="105" t="str">
        <f>IF(AO30="","",VLOOKUP(AO30,'[2]シフト記号表（勤務時間帯）'!$D$6:$Z$47,23,FALSE))</f>
        <v/>
      </c>
      <c r="AP32" s="103" t="str">
        <f>IF(AP30="","",VLOOKUP(AP30,'[2]シフト記号表（勤務時間帯）'!$D$6:$Z$47,23,FALSE))</f>
        <v/>
      </c>
      <c r="AQ32" s="104" t="str">
        <f>IF(AQ30="","",VLOOKUP(AQ30,'[2]シフト記号表（勤務時間帯）'!$D$6:$Z$47,23,FALSE))</f>
        <v/>
      </c>
      <c r="AR32" s="104" t="str">
        <f>IF(AR30="","",VLOOKUP(AR30,'[2]シフト記号表（勤務時間帯）'!$D$6:$Z$47,23,FALSE))</f>
        <v/>
      </c>
      <c r="AS32" s="104" t="str">
        <f>IF(AS30="","",VLOOKUP(AS30,'[2]シフト記号表（勤務時間帯）'!$D$6:$Z$47,23,FALSE))</f>
        <v/>
      </c>
      <c r="AT32" s="104" t="str">
        <f>IF(AT30="","",VLOOKUP(AT30,'[2]シフト記号表（勤務時間帯）'!$D$6:$Z$47,23,FALSE))</f>
        <v/>
      </c>
      <c r="AU32" s="104" t="str">
        <f>IF(AU30="","",VLOOKUP(AU30,'[2]シフト記号表（勤務時間帯）'!$D$6:$Z$47,23,FALSE))</f>
        <v/>
      </c>
      <c r="AV32" s="105" t="str">
        <f>IF(AV30="","",VLOOKUP(AV30,'[2]シフト記号表（勤務時間帯）'!$D$6:$Z$47,23,FALSE))</f>
        <v/>
      </c>
      <c r="AW32" s="103" t="str">
        <f>IF(AW30="","",VLOOKUP(AW30,'[2]シフト記号表（勤務時間帯）'!$D$6:$Z$47,23,FALSE))</f>
        <v/>
      </c>
      <c r="AX32" s="104" t="str">
        <f>IF(AX30="","",VLOOKUP(AX30,'[2]シフト記号表（勤務時間帯）'!$D$6:$Z$47,23,FALSE))</f>
        <v/>
      </c>
      <c r="AY32" s="104" t="str">
        <f>IF(AY30="","",VLOOKUP(AY30,'[2]シフト記号表（勤務時間帯）'!$D$6:$Z$47,23,FALSE))</f>
        <v/>
      </c>
      <c r="AZ32" s="841">
        <f>IF($BC$3="４週",SUM(U32:AV32),IF($BC$3="暦月",SUM(U32:AY32),""))</f>
        <v>0</v>
      </c>
      <c r="BA32" s="842"/>
      <c r="BB32" s="843">
        <f>IF($BC$3="４週",AZ32/4,IF($BC$3="暦月",(AZ32/($BC$8/7)),""))</f>
        <v>0</v>
      </c>
      <c r="BC32" s="842"/>
      <c r="BD32" s="844"/>
      <c r="BE32" s="845"/>
      <c r="BF32" s="845"/>
      <c r="BG32" s="845"/>
      <c r="BH32" s="846"/>
    </row>
    <row r="33" spans="2:60" ht="20.25" customHeight="1">
      <c r="B33" s="106"/>
      <c r="C33" s="847"/>
      <c r="D33" s="848"/>
      <c r="E33" s="849"/>
      <c r="F33" s="87"/>
      <c r="G33" s="88"/>
      <c r="H33" s="856"/>
      <c r="I33" s="859"/>
      <c r="J33" s="860"/>
      <c r="K33" s="860"/>
      <c r="L33" s="861"/>
      <c r="M33" s="868"/>
      <c r="N33" s="869"/>
      <c r="O33" s="870"/>
      <c r="P33" s="109" t="s">
        <v>555</v>
      </c>
      <c r="Q33" s="110"/>
      <c r="R33" s="110"/>
      <c r="S33" s="111"/>
      <c r="T33" s="112"/>
      <c r="U33" s="113"/>
      <c r="V33" s="114"/>
      <c r="W33" s="114"/>
      <c r="X33" s="114"/>
      <c r="Y33" s="114"/>
      <c r="Z33" s="114"/>
      <c r="AA33" s="115"/>
      <c r="AB33" s="113"/>
      <c r="AC33" s="114"/>
      <c r="AD33" s="114"/>
      <c r="AE33" s="114"/>
      <c r="AF33" s="114"/>
      <c r="AG33" s="114"/>
      <c r="AH33" s="115"/>
      <c r="AI33" s="113"/>
      <c r="AJ33" s="114"/>
      <c r="AK33" s="114"/>
      <c r="AL33" s="114"/>
      <c r="AM33" s="114"/>
      <c r="AN33" s="114"/>
      <c r="AO33" s="115"/>
      <c r="AP33" s="113"/>
      <c r="AQ33" s="114"/>
      <c r="AR33" s="114"/>
      <c r="AS33" s="114"/>
      <c r="AT33" s="114"/>
      <c r="AU33" s="114"/>
      <c r="AV33" s="115"/>
      <c r="AW33" s="113"/>
      <c r="AX33" s="114"/>
      <c r="AY33" s="114"/>
      <c r="AZ33" s="877"/>
      <c r="BA33" s="831"/>
      <c r="BB33" s="830"/>
      <c r="BC33" s="831"/>
      <c r="BD33" s="832"/>
      <c r="BE33" s="833"/>
      <c r="BF33" s="833"/>
      <c r="BG33" s="833"/>
      <c r="BH33" s="834"/>
    </row>
    <row r="34" spans="2:60" ht="20.25" customHeight="1">
      <c r="B34" s="86">
        <f>B31+1</f>
        <v>5</v>
      </c>
      <c r="C34" s="850"/>
      <c r="D34" s="851"/>
      <c r="E34" s="852"/>
      <c r="F34" s="87">
        <f>C33</f>
        <v>0</v>
      </c>
      <c r="G34" s="88"/>
      <c r="H34" s="857"/>
      <c r="I34" s="862"/>
      <c r="J34" s="863"/>
      <c r="K34" s="863"/>
      <c r="L34" s="864"/>
      <c r="M34" s="871"/>
      <c r="N34" s="872"/>
      <c r="O34" s="873"/>
      <c r="P34" s="89" t="s">
        <v>556</v>
      </c>
      <c r="Q34" s="90"/>
      <c r="R34" s="90"/>
      <c r="S34" s="91"/>
      <c r="T34" s="92"/>
      <c r="U34" s="93" t="str">
        <f>IF(U33="","",VLOOKUP(U33,'[2]シフト記号表（勤務時間帯）'!$D$6:$X$47,21,FALSE))</f>
        <v/>
      </c>
      <c r="V34" s="94" t="str">
        <f>IF(V33="","",VLOOKUP(V33,'[2]シフト記号表（勤務時間帯）'!$D$6:$X$47,21,FALSE))</f>
        <v/>
      </c>
      <c r="W34" s="94" t="str">
        <f>IF(W33="","",VLOOKUP(W33,'[2]シフト記号表（勤務時間帯）'!$D$6:$X$47,21,FALSE))</f>
        <v/>
      </c>
      <c r="X34" s="94" t="str">
        <f>IF(X33="","",VLOOKUP(X33,'[2]シフト記号表（勤務時間帯）'!$D$6:$X$47,21,FALSE))</f>
        <v/>
      </c>
      <c r="Y34" s="94" t="str">
        <f>IF(Y33="","",VLOOKUP(Y33,'[2]シフト記号表（勤務時間帯）'!$D$6:$X$47,21,FALSE))</f>
        <v/>
      </c>
      <c r="Z34" s="94" t="str">
        <f>IF(Z33="","",VLOOKUP(Z33,'[2]シフト記号表（勤務時間帯）'!$D$6:$X$47,21,FALSE))</f>
        <v/>
      </c>
      <c r="AA34" s="95" t="str">
        <f>IF(AA33="","",VLOOKUP(AA33,'[2]シフト記号表（勤務時間帯）'!$D$6:$X$47,21,FALSE))</f>
        <v/>
      </c>
      <c r="AB34" s="93" t="str">
        <f>IF(AB33="","",VLOOKUP(AB33,'[2]シフト記号表（勤務時間帯）'!$D$6:$X$47,21,FALSE))</f>
        <v/>
      </c>
      <c r="AC34" s="94" t="str">
        <f>IF(AC33="","",VLOOKUP(AC33,'[2]シフト記号表（勤務時間帯）'!$D$6:$X$47,21,FALSE))</f>
        <v/>
      </c>
      <c r="AD34" s="94" t="str">
        <f>IF(AD33="","",VLOOKUP(AD33,'[2]シフト記号表（勤務時間帯）'!$D$6:$X$47,21,FALSE))</f>
        <v/>
      </c>
      <c r="AE34" s="94" t="str">
        <f>IF(AE33="","",VLOOKUP(AE33,'[2]シフト記号表（勤務時間帯）'!$D$6:$X$47,21,FALSE))</f>
        <v/>
      </c>
      <c r="AF34" s="94" t="str">
        <f>IF(AF33="","",VLOOKUP(AF33,'[2]シフト記号表（勤務時間帯）'!$D$6:$X$47,21,FALSE))</f>
        <v/>
      </c>
      <c r="AG34" s="94" t="str">
        <f>IF(AG33="","",VLOOKUP(AG33,'[2]シフト記号表（勤務時間帯）'!$D$6:$X$47,21,FALSE))</f>
        <v/>
      </c>
      <c r="AH34" s="95" t="str">
        <f>IF(AH33="","",VLOOKUP(AH33,'[2]シフト記号表（勤務時間帯）'!$D$6:$X$47,21,FALSE))</f>
        <v/>
      </c>
      <c r="AI34" s="93" t="str">
        <f>IF(AI33="","",VLOOKUP(AI33,'[2]シフト記号表（勤務時間帯）'!$D$6:$X$47,21,FALSE))</f>
        <v/>
      </c>
      <c r="AJ34" s="94" t="str">
        <f>IF(AJ33="","",VLOOKUP(AJ33,'[2]シフト記号表（勤務時間帯）'!$D$6:$X$47,21,FALSE))</f>
        <v/>
      </c>
      <c r="AK34" s="94" t="str">
        <f>IF(AK33="","",VLOOKUP(AK33,'[2]シフト記号表（勤務時間帯）'!$D$6:$X$47,21,FALSE))</f>
        <v/>
      </c>
      <c r="AL34" s="94" t="str">
        <f>IF(AL33="","",VLOOKUP(AL33,'[2]シフト記号表（勤務時間帯）'!$D$6:$X$47,21,FALSE))</f>
        <v/>
      </c>
      <c r="AM34" s="94" t="str">
        <f>IF(AM33="","",VLOOKUP(AM33,'[2]シフト記号表（勤務時間帯）'!$D$6:$X$47,21,FALSE))</f>
        <v/>
      </c>
      <c r="AN34" s="94" t="str">
        <f>IF(AN33="","",VLOOKUP(AN33,'[2]シフト記号表（勤務時間帯）'!$D$6:$X$47,21,FALSE))</f>
        <v/>
      </c>
      <c r="AO34" s="95" t="str">
        <f>IF(AO33="","",VLOOKUP(AO33,'[2]シフト記号表（勤務時間帯）'!$D$6:$X$47,21,FALSE))</f>
        <v/>
      </c>
      <c r="AP34" s="93" t="str">
        <f>IF(AP33="","",VLOOKUP(AP33,'[2]シフト記号表（勤務時間帯）'!$D$6:$X$47,21,FALSE))</f>
        <v/>
      </c>
      <c r="AQ34" s="94" t="str">
        <f>IF(AQ33="","",VLOOKUP(AQ33,'[2]シフト記号表（勤務時間帯）'!$D$6:$X$47,21,FALSE))</f>
        <v/>
      </c>
      <c r="AR34" s="94" t="str">
        <f>IF(AR33="","",VLOOKUP(AR33,'[2]シフト記号表（勤務時間帯）'!$D$6:$X$47,21,FALSE))</f>
        <v/>
      </c>
      <c r="AS34" s="94" t="str">
        <f>IF(AS33="","",VLOOKUP(AS33,'[2]シフト記号表（勤務時間帯）'!$D$6:$X$47,21,FALSE))</f>
        <v/>
      </c>
      <c r="AT34" s="94" t="str">
        <f>IF(AT33="","",VLOOKUP(AT33,'[2]シフト記号表（勤務時間帯）'!$D$6:$X$47,21,FALSE))</f>
        <v/>
      </c>
      <c r="AU34" s="94" t="str">
        <f>IF(AU33="","",VLOOKUP(AU33,'[2]シフト記号表（勤務時間帯）'!$D$6:$X$47,21,FALSE))</f>
        <v/>
      </c>
      <c r="AV34" s="95" t="str">
        <f>IF(AV33="","",VLOOKUP(AV33,'[2]シフト記号表（勤務時間帯）'!$D$6:$X$47,21,FALSE))</f>
        <v/>
      </c>
      <c r="AW34" s="93" t="str">
        <f>IF(AW33="","",VLOOKUP(AW33,'[2]シフト記号表（勤務時間帯）'!$D$6:$X$47,21,FALSE))</f>
        <v/>
      </c>
      <c r="AX34" s="94" t="str">
        <f>IF(AX33="","",VLOOKUP(AX33,'[2]シフト記号表（勤務時間帯）'!$D$6:$X$47,21,FALSE))</f>
        <v/>
      </c>
      <c r="AY34" s="94" t="str">
        <f>IF(AY33="","",VLOOKUP(AY33,'[2]シフト記号表（勤務時間帯）'!$D$6:$X$47,21,FALSE))</f>
        <v/>
      </c>
      <c r="AZ34" s="838">
        <f>IF($BC$3="４週",SUM(U34:AV34),IF($BC$3="暦月",SUM(U34:AY34),""))</f>
        <v>0</v>
      </c>
      <c r="BA34" s="839"/>
      <c r="BB34" s="840">
        <f>IF($BC$3="４週",AZ34/4,IF($BC$3="暦月",(AZ34/($BC$8/7)),""))</f>
        <v>0</v>
      </c>
      <c r="BC34" s="839"/>
      <c r="BD34" s="835"/>
      <c r="BE34" s="836"/>
      <c r="BF34" s="836"/>
      <c r="BG34" s="836"/>
      <c r="BH34" s="837"/>
    </row>
    <row r="35" spans="2:60" ht="20.25" customHeight="1">
      <c r="B35" s="96"/>
      <c r="C35" s="878"/>
      <c r="D35" s="879"/>
      <c r="E35" s="880"/>
      <c r="F35" s="97"/>
      <c r="G35" s="98">
        <f>C33</f>
        <v>0</v>
      </c>
      <c r="H35" s="881"/>
      <c r="I35" s="882"/>
      <c r="J35" s="883"/>
      <c r="K35" s="883"/>
      <c r="L35" s="884"/>
      <c r="M35" s="885"/>
      <c r="N35" s="886"/>
      <c r="O35" s="887"/>
      <c r="P35" s="99" t="s">
        <v>557</v>
      </c>
      <c r="Q35" s="100"/>
      <c r="R35" s="100"/>
      <c r="S35" s="120"/>
      <c r="T35" s="121"/>
      <c r="U35" s="103" t="str">
        <f>IF(U33="","",VLOOKUP(U33,'[2]シフト記号表（勤務時間帯）'!$D$6:$Z$47,23,FALSE))</f>
        <v/>
      </c>
      <c r="V35" s="104" t="str">
        <f>IF(V33="","",VLOOKUP(V33,'[2]シフト記号表（勤務時間帯）'!$D$6:$Z$47,23,FALSE))</f>
        <v/>
      </c>
      <c r="W35" s="104" t="str">
        <f>IF(W33="","",VLOOKUP(W33,'[2]シフト記号表（勤務時間帯）'!$D$6:$Z$47,23,FALSE))</f>
        <v/>
      </c>
      <c r="X35" s="104" t="str">
        <f>IF(X33="","",VLOOKUP(X33,'[2]シフト記号表（勤務時間帯）'!$D$6:$Z$47,23,FALSE))</f>
        <v/>
      </c>
      <c r="Y35" s="104" t="str">
        <f>IF(Y33="","",VLOOKUP(Y33,'[2]シフト記号表（勤務時間帯）'!$D$6:$Z$47,23,FALSE))</f>
        <v/>
      </c>
      <c r="Z35" s="104" t="str">
        <f>IF(Z33="","",VLOOKUP(Z33,'[2]シフト記号表（勤務時間帯）'!$D$6:$Z$47,23,FALSE))</f>
        <v/>
      </c>
      <c r="AA35" s="105" t="str">
        <f>IF(AA33="","",VLOOKUP(AA33,'[2]シフト記号表（勤務時間帯）'!$D$6:$Z$47,23,FALSE))</f>
        <v/>
      </c>
      <c r="AB35" s="103" t="str">
        <f>IF(AB33="","",VLOOKUP(AB33,'[2]シフト記号表（勤務時間帯）'!$D$6:$Z$47,23,FALSE))</f>
        <v/>
      </c>
      <c r="AC35" s="104" t="str">
        <f>IF(AC33="","",VLOOKUP(AC33,'[2]シフト記号表（勤務時間帯）'!$D$6:$Z$47,23,FALSE))</f>
        <v/>
      </c>
      <c r="AD35" s="104" t="str">
        <f>IF(AD33="","",VLOOKUP(AD33,'[2]シフト記号表（勤務時間帯）'!$D$6:$Z$47,23,FALSE))</f>
        <v/>
      </c>
      <c r="AE35" s="104" t="str">
        <f>IF(AE33="","",VLOOKUP(AE33,'[2]シフト記号表（勤務時間帯）'!$D$6:$Z$47,23,FALSE))</f>
        <v/>
      </c>
      <c r="AF35" s="104" t="str">
        <f>IF(AF33="","",VLOOKUP(AF33,'[2]シフト記号表（勤務時間帯）'!$D$6:$Z$47,23,FALSE))</f>
        <v/>
      </c>
      <c r="AG35" s="104" t="str">
        <f>IF(AG33="","",VLOOKUP(AG33,'[2]シフト記号表（勤務時間帯）'!$D$6:$Z$47,23,FALSE))</f>
        <v/>
      </c>
      <c r="AH35" s="105" t="str">
        <f>IF(AH33="","",VLOOKUP(AH33,'[2]シフト記号表（勤務時間帯）'!$D$6:$Z$47,23,FALSE))</f>
        <v/>
      </c>
      <c r="AI35" s="103" t="str">
        <f>IF(AI33="","",VLOOKUP(AI33,'[2]シフト記号表（勤務時間帯）'!$D$6:$Z$47,23,FALSE))</f>
        <v/>
      </c>
      <c r="AJ35" s="104" t="str">
        <f>IF(AJ33="","",VLOOKUP(AJ33,'[2]シフト記号表（勤務時間帯）'!$D$6:$Z$47,23,FALSE))</f>
        <v/>
      </c>
      <c r="AK35" s="104" t="str">
        <f>IF(AK33="","",VLOOKUP(AK33,'[2]シフト記号表（勤務時間帯）'!$D$6:$Z$47,23,FALSE))</f>
        <v/>
      </c>
      <c r="AL35" s="104" t="str">
        <f>IF(AL33="","",VLOOKUP(AL33,'[2]シフト記号表（勤務時間帯）'!$D$6:$Z$47,23,FALSE))</f>
        <v/>
      </c>
      <c r="AM35" s="104" t="str">
        <f>IF(AM33="","",VLOOKUP(AM33,'[2]シフト記号表（勤務時間帯）'!$D$6:$Z$47,23,FALSE))</f>
        <v/>
      </c>
      <c r="AN35" s="104" t="str">
        <f>IF(AN33="","",VLOOKUP(AN33,'[2]シフト記号表（勤務時間帯）'!$D$6:$Z$47,23,FALSE))</f>
        <v/>
      </c>
      <c r="AO35" s="105" t="str">
        <f>IF(AO33="","",VLOOKUP(AO33,'[2]シフト記号表（勤務時間帯）'!$D$6:$Z$47,23,FALSE))</f>
        <v/>
      </c>
      <c r="AP35" s="103" t="str">
        <f>IF(AP33="","",VLOOKUP(AP33,'[2]シフト記号表（勤務時間帯）'!$D$6:$Z$47,23,FALSE))</f>
        <v/>
      </c>
      <c r="AQ35" s="104" t="str">
        <f>IF(AQ33="","",VLOOKUP(AQ33,'[2]シフト記号表（勤務時間帯）'!$D$6:$Z$47,23,FALSE))</f>
        <v/>
      </c>
      <c r="AR35" s="104" t="str">
        <f>IF(AR33="","",VLOOKUP(AR33,'[2]シフト記号表（勤務時間帯）'!$D$6:$Z$47,23,FALSE))</f>
        <v/>
      </c>
      <c r="AS35" s="104" t="str">
        <f>IF(AS33="","",VLOOKUP(AS33,'[2]シフト記号表（勤務時間帯）'!$D$6:$Z$47,23,FALSE))</f>
        <v/>
      </c>
      <c r="AT35" s="104" t="str">
        <f>IF(AT33="","",VLOOKUP(AT33,'[2]シフト記号表（勤務時間帯）'!$D$6:$Z$47,23,FALSE))</f>
        <v/>
      </c>
      <c r="AU35" s="104" t="str">
        <f>IF(AU33="","",VLOOKUP(AU33,'[2]シフト記号表（勤務時間帯）'!$D$6:$Z$47,23,FALSE))</f>
        <v/>
      </c>
      <c r="AV35" s="105" t="str">
        <f>IF(AV33="","",VLOOKUP(AV33,'[2]シフト記号表（勤務時間帯）'!$D$6:$Z$47,23,FALSE))</f>
        <v/>
      </c>
      <c r="AW35" s="103" t="str">
        <f>IF(AW33="","",VLOOKUP(AW33,'[2]シフト記号表（勤務時間帯）'!$D$6:$Z$47,23,FALSE))</f>
        <v/>
      </c>
      <c r="AX35" s="104" t="str">
        <f>IF(AX33="","",VLOOKUP(AX33,'[2]シフト記号表（勤務時間帯）'!$D$6:$Z$47,23,FALSE))</f>
        <v/>
      </c>
      <c r="AY35" s="104" t="str">
        <f>IF(AY33="","",VLOOKUP(AY33,'[2]シフト記号表（勤務時間帯）'!$D$6:$Z$47,23,FALSE))</f>
        <v/>
      </c>
      <c r="AZ35" s="841">
        <f>IF($BC$3="４週",SUM(U35:AV35),IF($BC$3="暦月",SUM(U35:AY35),""))</f>
        <v>0</v>
      </c>
      <c r="BA35" s="842"/>
      <c r="BB35" s="843">
        <f>IF($BC$3="４週",AZ35/4,IF($BC$3="暦月",(AZ35/($BC$8/7)),""))</f>
        <v>0</v>
      </c>
      <c r="BC35" s="842"/>
      <c r="BD35" s="844"/>
      <c r="BE35" s="845"/>
      <c r="BF35" s="845"/>
      <c r="BG35" s="845"/>
      <c r="BH35" s="846"/>
    </row>
    <row r="36" spans="2:60" ht="20.25" customHeight="1">
      <c r="B36" s="106"/>
      <c r="C36" s="847"/>
      <c r="D36" s="848"/>
      <c r="E36" s="849"/>
      <c r="F36" s="87"/>
      <c r="G36" s="88"/>
      <c r="H36" s="856"/>
      <c r="I36" s="859"/>
      <c r="J36" s="860"/>
      <c r="K36" s="860"/>
      <c r="L36" s="861"/>
      <c r="M36" s="868"/>
      <c r="N36" s="869"/>
      <c r="O36" s="870"/>
      <c r="P36" s="109" t="s">
        <v>555</v>
      </c>
      <c r="Q36" s="116"/>
      <c r="R36" s="116"/>
      <c r="S36" s="117"/>
      <c r="T36" s="122"/>
      <c r="U36" s="113"/>
      <c r="V36" s="114"/>
      <c r="W36" s="114"/>
      <c r="X36" s="114"/>
      <c r="Y36" s="114"/>
      <c r="Z36" s="114"/>
      <c r="AA36" s="115"/>
      <c r="AB36" s="113"/>
      <c r="AC36" s="114"/>
      <c r="AD36" s="114"/>
      <c r="AE36" s="114"/>
      <c r="AF36" s="114"/>
      <c r="AG36" s="114"/>
      <c r="AH36" s="115"/>
      <c r="AI36" s="113"/>
      <c r="AJ36" s="114"/>
      <c r="AK36" s="114"/>
      <c r="AL36" s="114"/>
      <c r="AM36" s="114"/>
      <c r="AN36" s="114"/>
      <c r="AO36" s="115"/>
      <c r="AP36" s="113"/>
      <c r="AQ36" s="114"/>
      <c r="AR36" s="114"/>
      <c r="AS36" s="114"/>
      <c r="AT36" s="114"/>
      <c r="AU36" s="114"/>
      <c r="AV36" s="115"/>
      <c r="AW36" s="113"/>
      <c r="AX36" s="114"/>
      <c r="AY36" s="114"/>
      <c r="AZ36" s="877"/>
      <c r="BA36" s="831"/>
      <c r="BB36" s="830"/>
      <c r="BC36" s="831"/>
      <c r="BD36" s="832"/>
      <c r="BE36" s="833"/>
      <c r="BF36" s="833"/>
      <c r="BG36" s="833"/>
      <c r="BH36" s="834"/>
    </row>
    <row r="37" spans="2:60" ht="20.25" customHeight="1">
      <c r="B37" s="86">
        <f>B34+1</f>
        <v>6</v>
      </c>
      <c r="C37" s="850"/>
      <c r="D37" s="851"/>
      <c r="E37" s="852"/>
      <c r="F37" s="87">
        <f>C36</f>
        <v>0</v>
      </c>
      <c r="G37" s="88"/>
      <c r="H37" s="857"/>
      <c r="I37" s="862"/>
      <c r="J37" s="863"/>
      <c r="K37" s="863"/>
      <c r="L37" s="864"/>
      <c r="M37" s="871"/>
      <c r="N37" s="872"/>
      <c r="O37" s="873"/>
      <c r="P37" s="89" t="s">
        <v>556</v>
      </c>
      <c r="Q37" s="90"/>
      <c r="R37" s="90"/>
      <c r="S37" s="91"/>
      <c r="T37" s="92"/>
      <c r="U37" s="93" t="str">
        <f>IF(U36="","",VLOOKUP(U36,'[2]シフト記号表（勤務時間帯）'!$D$6:$X$47,21,FALSE))</f>
        <v/>
      </c>
      <c r="V37" s="94" t="str">
        <f>IF(V36="","",VLOOKUP(V36,'[2]シフト記号表（勤務時間帯）'!$D$6:$X$47,21,FALSE))</f>
        <v/>
      </c>
      <c r="W37" s="94" t="str">
        <f>IF(W36="","",VLOOKUP(W36,'[2]シフト記号表（勤務時間帯）'!$D$6:$X$47,21,FALSE))</f>
        <v/>
      </c>
      <c r="X37" s="94" t="str">
        <f>IF(X36="","",VLOOKUP(X36,'[2]シフト記号表（勤務時間帯）'!$D$6:$X$47,21,FALSE))</f>
        <v/>
      </c>
      <c r="Y37" s="94" t="str">
        <f>IF(Y36="","",VLOOKUP(Y36,'[2]シフト記号表（勤務時間帯）'!$D$6:$X$47,21,FALSE))</f>
        <v/>
      </c>
      <c r="Z37" s="94" t="str">
        <f>IF(Z36="","",VLOOKUP(Z36,'[2]シフト記号表（勤務時間帯）'!$D$6:$X$47,21,FALSE))</f>
        <v/>
      </c>
      <c r="AA37" s="95" t="str">
        <f>IF(AA36="","",VLOOKUP(AA36,'[2]シフト記号表（勤務時間帯）'!$D$6:$X$47,21,FALSE))</f>
        <v/>
      </c>
      <c r="AB37" s="93" t="str">
        <f>IF(AB36="","",VLOOKUP(AB36,'[2]シフト記号表（勤務時間帯）'!$D$6:$X$47,21,FALSE))</f>
        <v/>
      </c>
      <c r="AC37" s="94" t="str">
        <f>IF(AC36="","",VLOOKUP(AC36,'[2]シフト記号表（勤務時間帯）'!$D$6:$X$47,21,FALSE))</f>
        <v/>
      </c>
      <c r="AD37" s="94" t="str">
        <f>IF(AD36="","",VLOOKUP(AD36,'[2]シフト記号表（勤務時間帯）'!$D$6:$X$47,21,FALSE))</f>
        <v/>
      </c>
      <c r="AE37" s="94" t="str">
        <f>IF(AE36="","",VLOOKUP(AE36,'[2]シフト記号表（勤務時間帯）'!$D$6:$X$47,21,FALSE))</f>
        <v/>
      </c>
      <c r="AF37" s="94" t="str">
        <f>IF(AF36="","",VLOOKUP(AF36,'[2]シフト記号表（勤務時間帯）'!$D$6:$X$47,21,FALSE))</f>
        <v/>
      </c>
      <c r="AG37" s="94" t="str">
        <f>IF(AG36="","",VLOOKUP(AG36,'[2]シフト記号表（勤務時間帯）'!$D$6:$X$47,21,FALSE))</f>
        <v/>
      </c>
      <c r="AH37" s="95" t="str">
        <f>IF(AH36="","",VLOOKUP(AH36,'[2]シフト記号表（勤務時間帯）'!$D$6:$X$47,21,FALSE))</f>
        <v/>
      </c>
      <c r="AI37" s="93" t="str">
        <f>IF(AI36="","",VLOOKUP(AI36,'[2]シフト記号表（勤務時間帯）'!$D$6:$X$47,21,FALSE))</f>
        <v/>
      </c>
      <c r="AJ37" s="94" t="str">
        <f>IF(AJ36="","",VLOOKUP(AJ36,'[2]シフト記号表（勤務時間帯）'!$D$6:$X$47,21,FALSE))</f>
        <v/>
      </c>
      <c r="AK37" s="94" t="str">
        <f>IF(AK36="","",VLOOKUP(AK36,'[2]シフト記号表（勤務時間帯）'!$D$6:$X$47,21,FALSE))</f>
        <v/>
      </c>
      <c r="AL37" s="94" t="str">
        <f>IF(AL36="","",VLOOKUP(AL36,'[2]シフト記号表（勤務時間帯）'!$D$6:$X$47,21,FALSE))</f>
        <v/>
      </c>
      <c r="AM37" s="94" t="str">
        <f>IF(AM36="","",VLOOKUP(AM36,'[2]シフト記号表（勤務時間帯）'!$D$6:$X$47,21,FALSE))</f>
        <v/>
      </c>
      <c r="AN37" s="94" t="str">
        <f>IF(AN36="","",VLOOKUP(AN36,'[2]シフト記号表（勤務時間帯）'!$D$6:$X$47,21,FALSE))</f>
        <v/>
      </c>
      <c r="AO37" s="95" t="str">
        <f>IF(AO36="","",VLOOKUP(AO36,'[2]シフト記号表（勤務時間帯）'!$D$6:$X$47,21,FALSE))</f>
        <v/>
      </c>
      <c r="AP37" s="93" t="str">
        <f>IF(AP36="","",VLOOKUP(AP36,'[2]シフト記号表（勤務時間帯）'!$D$6:$X$47,21,FALSE))</f>
        <v/>
      </c>
      <c r="AQ37" s="94" t="str">
        <f>IF(AQ36="","",VLOOKUP(AQ36,'[2]シフト記号表（勤務時間帯）'!$D$6:$X$47,21,FALSE))</f>
        <v/>
      </c>
      <c r="AR37" s="94" t="str">
        <f>IF(AR36="","",VLOOKUP(AR36,'[2]シフト記号表（勤務時間帯）'!$D$6:$X$47,21,FALSE))</f>
        <v/>
      </c>
      <c r="AS37" s="94" t="str">
        <f>IF(AS36="","",VLOOKUP(AS36,'[2]シフト記号表（勤務時間帯）'!$D$6:$X$47,21,FALSE))</f>
        <v/>
      </c>
      <c r="AT37" s="94" t="str">
        <f>IF(AT36="","",VLOOKUP(AT36,'[2]シフト記号表（勤務時間帯）'!$D$6:$X$47,21,FALSE))</f>
        <v/>
      </c>
      <c r="AU37" s="94" t="str">
        <f>IF(AU36="","",VLOOKUP(AU36,'[2]シフト記号表（勤務時間帯）'!$D$6:$X$47,21,FALSE))</f>
        <v/>
      </c>
      <c r="AV37" s="95" t="str">
        <f>IF(AV36="","",VLOOKUP(AV36,'[2]シフト記号表（勤務時間帯）'!$D$6:$X$47,21,FALSE))</f>
        <v/>
      </c>
      <c r="AW37" s="93" t="str">
        <f>IF(AW36="","",VLOOKUP(AW36,'[2]シフト記号表（勤務時間帯）'!$D$6:$X$47,21,FALSE))</f>
        <v/>
      </c>
      <c r="AX37" s="94" t="str">
        <f>IF(AX36="","",VLOOKUP(AX36,'[2]シフト記号表（勤務時間帯）'!$D$6:$X$47,21,FALSE))</f>
        <v/>
      </c>
      <c r="AY37" s="94" t="str">
        <f>IF(AY36="","",VLOOKUP(AY36,'[2]シフト記号表（勤務時間帯）'!$D$6:$X$47,21,FALSE))</f>
        <v/>
      </c>
      <c r="AZ37" s="838">
        <f>IF($BC$3="４週",SUM(U37:AV37),IF($BC$3="暦月",SUM(U37:AY37),""))</f>
        <v>0</v>
      </c>
      <c r="BA37" s="839"/>
      <c r="BB37" s="840">
        <f>IF($BC$3="４週",AZ37/4,IF($BC$3="暦月",(AZ37/($BC$8/7)),""))</f>
        <v>0</v>
      </c>
      <c r="BC37" s="839"/>
      <c r="BD37" s="835"/>
      <c r="BE37" s="836"/>
      <c r="BF37" s="836"/>
      <c r="BG37" s="836"/>
      <c r="BH37" s="837"/>
    </row>
    <row r="38" spans="2:60" ht="20.25" customHeight="1">
      <c r="B38" s="96"/>
      <c r="C38" s="878"/>
      <c r="D38" s="879"/>
      <c r="E38" s="880"/>
      <c r="F38" s="97"/>
      <c r="G38" s="98">
        <f>C36</f>
        <v>0</v>
      </c>
      <c r="H38" s="881"/>
      <c r="I38" s="882"/>
      <c r="J38" s="883"/>
      <c r="K38" s="883"/>
      <c r="L38" s="884"/>
      <c r="M38" s="885"/>
      <c r="N38" s="886"/>
      <c r="O38" s="887"/>
      <c r="P38" s="99" t="s">
        <v>557</v>
      </c>
      <c r="Q38" s="119"/>
      <c r="R38" s="119"/>
      <c r="S38" s="101"/>
      <c r="T38" s="102"/>
      <c r="U38" s="103" t="str">
        <f>IF(U36="","",VLOOKUP(U36,'[2]シフト記号表（勤務時間帯）'!$D$6:$Z$47,23,FALSE))</f>
        <v/>
      </c>
      <c r="V38" s="104" t="str">
        <f>IF(V36="","",VLOOKUP(V36,'[2]シフト記号表（勤務時間帯）'!$D$6:$Z$47,23,FALSE))</f>
        <v/>
      </c>
      <c r="W38" s="104" t="str">
        <f>IF(W36="","",VLOOKUP(W36,'[2]シフト記号表（勤務時間帯）'!$D$6:$Z$47,23,FALSE))</f>
        <v/>
      </c>
      <c r="X38" s="104" t="str">
        <f>IF(X36="","",VLOOKUP(X36,'[2]シフト記号表（勤務時間帯）'!$D$6:$Z$47,23,FALSE))</f>
        <v/>
      </c>
      <c r="Y38" s="104" t="str">
        <f>IF(Y36="","",VLOOKUP(Y36,'[2]シフト記号表（勤務時間帯）'!$D$6:$Z$47,23,FALSE))</f>
        <v/>
      </c>
      <c r="Z38" s="104" t="str">
        <f>IF(Z36="","",VLOOKUP(Z36,'[2]シフト記号表（勤務時間帯）'!$D$6:$Z$47,23,FALSE))</f>
        <v/>
      </c>
      <c r="AA38" s="105" t="str">
        <f>IF(AA36="","",VLOOKUP(AA36,'[2]シフト記号表（勤務時間帯）'!$D$6:$Z$47,23,FALSE))</f>
        <v/>
      </c>
      <c r="AB38" s="103" t="str">
        <f>IF(AB36="","",VLOOKUP(AB36,'[2]シフト記号表（勤務時間帯）'!$D$6:$Z$47,23,FALSE))</f>
        <v/>
      </c>
      <c r="AC38" s="104" t="str">
        <f>IF(AC36="","",VLOOKUP(AC36,'[2]シフト記号表（勤務時間帯）'!$D$6:$Z$47,23,FALSE))</f>
        <v/>
      </c>
      <c r="AD38" s="104" t="str">
        <f>IF(AD36="","",VLOOKUP(AD36,'[2]シフト記号表（勤務時間帯）'!$D$6:$Z$47,23,FALSE))</f>
        <v/>
      </c>
      <c r="AE38" s="104" t="str">
        <f>IF(AE36="","",VLOOKUP(AE36,'[2]シフト記号表（勤務時間帯）'!$D$6:$Z$47,23,FALSE))</f>
        <v/>
      </c>
      <c r="AF38" s="104" t="str">
        <f>IF(AF36="","",VLOOKUP(AF36,'[2]シフト記号表（勤務時間帯）'!$D$6:$Z$47,23,FALSE))</f>
        <v/>
      </c>
      <c r="AG38" s="104" t="str">
        <f>IF(AG36="","",VLOOKUP(AG36,'[2]シフト記号表（勤務時間帯）'!$D$6:$Z$47,23,FALSE))</f>
        <v/>
      </c>
      <c r="AH38" s="105" t="str">
        <f>IF(AH36="","",VLOOKUP(AH36,'[2]シフト記号表（勤務時間帯）'!$D$6:$Z$47,23,FALSE))</f>
        <v/>
      </c>
      <c r="AI38" s="103" t="str">
        <f>IF(AI36="","",VLOOKUP(AI36,'[2]シフト記号表（勤務時間帯）'!$D$6:$Z$47,23,FALSE))</f>
        <v/>
      </c>
      <c r="AJ38" s="104" t="str">
        <f>IF(AJ36="","",VLOOKUP(AJ36,'[2]シフト記号表（勤務時間帯）'!$D$6:$Z$47,23,FALSE))</f>
        <v/>
      </c>
      <c r="AK38" s="104" t="str">
        <f>IF(AK36="","",VLOOKUP(AK36,'[2]シフト記号表（勤務時間帯）'!$D$6:$Z$47,23,FALSE))</f>
        <v/>
      </c>
      <c r="AL38" s="104" t="str">
        <f>IF(AL36="","",VLOOKUP(AL36,'[2]シフト記号表（勤務時間帯）'!$D$6:$Z$47,23,FALSE))</f>
        <v/>
      </c>
      <c r="AM38" s="104" t="str">
        <f>IF(AM36="","",VLOOKUP(AM36,'[2]シフト記号表（勤務時間帯）'!$D$6:$Z$47,23,FALSE))</f>
        <v/>
      </c>
      <c r="AN38" s="104" t="str">
        <f>IF(AN36="","",VLOOKUP(AN36,'[2]シフト記号表（勤務時間帯）'!$D$6:$Z$47,23,FALSE))</f>
        <v/>
      </c>
      <c r="AO38" s="105" t="str">
        <f>IF(AO36="","",VLOOKUP(AO36,'[2]シフト記号表（勤務時間帯）'!$D$6:$Z$47,23,FALSE))</f>
        <v/>
      </c>
      <c r="AP38" s="103" t="str">
        <f>IF(AP36="","",VLOOKUP(AP36,'[2]シフト記号表（勤務時間帯）'!$D$6:$Z$47,23,FALSE))</f>
        <v/>
      </c>
      <c r="AQ38" s="104" t="str">
        <f>IF(AQ36="","",VLOOKUP(AQ36,'[2]シフト記号表（勤務時間帯）'!$D$6:$Z$47,23,FALSE))</f>
        <v/>
      </c>
      <c r="AR38" s="104" t="str">
        <f>IF(AR36="","",VLOOKUP(AR36,'[2]シフト記号表（勤務時間帯）'!$D$6:$Z$47,23,FALSE))</f>
        <v/>
      </c>
      <c r="AS38" s="104" t="str">
        <f>IF(AS36="","",VLOOKUP(AS36,'[2]シフト記号表（勤務時間帯）'!$D$6:$Z$47,23,FALSE))</f>
        <v/>
      </c>
      <c r="AT38" s="104" t="str">
        <f>IF(AT36="","",VLOOKUP(AT36,'[2]シフト記号表（勤務時間帯）'!$D$6:$Z$47,23,FALSE))</f>
        <v/>
      </c>
      <c r="AU38" s="104" t="str">
        <f>IF(AU36="","",VLOOKUP(AU36,'[2]シフト記号表（勤務時間帯）'!$D$6:$Z$47,23,FALSE))</f>
        <v/>
      </c>
      <c r="AV38" s="105" t="str">
        <f>IF(AV36="","",VLOOKUP(AV36,'[2]シフト記号表（勤務時間帯）'!$D$6:$Z$47,23,FALSE))</f>
        <v/>
      </c>
      <c r="AW38" s="103" t="str">
        <f>IF(AW36="","",VLOOKUP(AW36,'[2]シフト記号表（勤務時間帯）'!$D$6:$Z$47,23,FALSE))</f>
        <v/>
      </c>
      <c r="AX38" s="104" t="str">
        <f>IF(AX36="","",VLOOKUP(AX36,'[2]シフト記号表（勤務時間帯）'!$D$6:$Z$47,23,FALSE))</f>
        <v/>
      </c>
      <c r="AY38" s="104" t="str">
        <f>IF(AY36="","",VLOOKUP(AY36,'[2]シフト記号表（勤務時間帯）'!$D$6:$Z$47,23,FALSE))</f>
        <v/>
      </c>
      <c r="AZ38" s="841">
        <f>IF($BC$3="４週",SUM(U38:AV38),IF($BC$3="暦月",SUM(U38:AY38),""))</f>
        <v>0</v>
      </c>
      <c r="BA38" s="842"/>
      <c r="BB38" s="843">
        <f>IF($BC$3="４週",AZ38/4,IF($BC$3="暦月",(AZ38/($BC$8/7)),""))</f>
        <v>0</v>
      </c>
      <c r="BC38" s="842"/>
      <c r="BD38" s="844"/>
      <c r="BE38" s="845"/>
      <c r="BF38" s="845"/>
      <c r="BG38" s="845"/>
      <c r="BH38" s="846"/>
    </row>
    <row r="39" spans="2:60" ht="20.25" customHeight="1">
      <c r="B39" s="106"/>
      <c r="C39" s="847"/>
      <c r="D39" s="848"/>
      <c r="E39" s="849"/>
      <c r="F39" s="87"/>
      <c r="G39" s="88"/>
      <c r="H39" s="856"/>
      <c r="I39" s="859"/>
      <c r="J39" s="860"/>
      <c r="K39" s="860"/>
      <c r="L39" s="861"/>
      <c r="M39" s="868"/>
      <c r="N39" s="869"/>
      <c r="O39" s="870"/>
      <c r="P39" s="109" t="s">
        <v>555</v>
      </c>
      <c r="Q39" s="110"/>
      <c r="R39" s="110"/>
      <c r="S39" s="111"/>
      <c r="T39" s="112"/>
      <c r="U39" s="113"/>
      <c r="V39" s="114"/>
      <c r="W39" s="114"/>
      <c r="X39" s="114"/>
      <c r="Y39" s="114"/>
      <c r="Z39" s="114"/>
      <c r="AA39" s="115"/>
      <c r="AB39" s="113"/>
      <c r="AC39" s="114"/>
      <c r="AD39" s="114"/>
      <c r="AE39" s="114"/>
      <c r="AF39" s="114"/>
      <c r="AG39" s="114"/>
      <c r="AH39" s="115"/>
      <c r="AI39" s="113"/>
      <c r="AJ39" s="114"/>
      <c r="AK39" s="114"/>
      <c r="AL39" s="114"/>
      <c r="AM39" s="114"/>
      <c r="AN39" s="114"/>
      <c r="AO39" s="115"/>
      <c r="AP39" s="113"/>
      <c r="AQ39" s="114"/>
      <c r="AR39" s="114"/>
      <c r="AS39" s="114"/>
      <c r="AT39" s="114"/>
      <c r="AU39" s="114"/>
      <c r="AV39" s="115"/>
      <c r="AW39" s="113"/>
      <c r="AX39" s="114"/>
      <c r="AY39" s="114"/>
      <c r="AZ39" s="877"/>
      <c r="BA39" s="831"/>
      <c r="BB39" s="830"/>
      <c r="BC39" s="831"/>
      <c r="BD39" s="832"/>
      <c r="BE39" s="833"/>
      <c r="BF39" s="833"/>
      <c r="BG39" s="833"/>
      <c r="BH39" s="834"/>
    </row>
    <row r="40" spans="2:60" ht="20.25" customHeight="1">
      <c r="B40" s="86">
        <f>B37+1</f>
        <v>7</v>
      </c>
      <c r="C40" s="850"/>
      <c r="D40" s="851"/>
      <c r="E40" s="852"/>
      <c r="F40" s="87">
        <f>C39</f>
        <v>0</v>
      </c>
      <c r="G40" s="88"/>
      <c r="H40" s="857"/>
      <c r="I40" s="862"/>
      <c r="J40" s="863"/>
      <c r="K40" s="863"/>
      <c r="L40" s="864"/>
      <c r="M40" s="871"/>
      <c r="N40" s="872"/>
      <c r="O40" s="873"/>
      <c r="P40" s="89" t="s">
        <v>556</v>
      </c>
      <c r="Q40" s="90"/>
      <c r="R40" s="90"/>
      <c r="S40" s="91"/>
      <c r="T40" s="92"/>
      <c r="U40" s="93" t="str">
        <f>IF(U39="","",VLOOKUP(U39,'[2]シフト記号表（勤務時間帯）'!$D$6:$X$47,21,FALSE))</f>
        <v/>
      </c>
      <c r="V40" s="94" t="str">
        <f>IF(V39="","",VLOOKUP(V39,'[2]シフト記号表（勤務時間帯）'!$D$6:$X$47,21,FALSE))</f>
        <v/>
      </c>
      <c r="W40" s="94" t="str">
        <f>IF(W39="","",VLOOKUP(W39,'[2]シフト記号表（勤務時間帯）'!$D$6:$X$47,21,FALSE))</f>
        <v/>
      </c>
      <c r="X40" s="94" t="str">
        <f>IF(X39="","",VLOOKUP(X39,'[2]シフト記号表（勤務時間帯）'!$D$6:$X$47,21,FALSE))</f>
        <v/>
      </c>
      <c r="Y40" s="94" t="str">
        <f>IF(Y39="","",VLOOKUP(Y39,'[2]シフト記号表（勤務時間帯）'!$D$6:$X$47,21,FALSE))</f>
        <v/>
      </c>
      <c r="Z40" s="94" t="str">
        <f>IF(Z39="","",VLOOKUP(Z39,'[2]シフト記号表（勤務時間帯）'!$D$6:$X$47,21,FALSE))</f>
        <v/>
      </c>
      <c r="AA40" s="95" t="str">
        <f>IF(AA39="","",VLOOKUP(AA39,'[2]シフト記号表（勤務時間帯）'!$D$6:$X$47,21,FALSE))</f>
        <v/>
      </c>
      <c r="AB40" s="93" t="str">
        <f>IF(AB39="","",VLOOKUP(AB39,'[2]シフト記号表（勤務時間帯）'!$D$6:$X$47,21,FALSE))</f>
        <v/>
      </c>
      <c r="AC40" s="94" t="str">
        <f>IF(AC39="","",VLOOKUP(AC39,'[2]シフト記号表（勤務時間帯）'!$D$6:$X$47,21,FALSE))</f>
        <v/>
      </c>
      <c r="AD40" s="94" t="str">
        <f>IF(AD39="","",VLOOKUP(AD39,'[2]シフト記号表（勤務時間帯）'!$D$6:$X$47,21,FALSE))</f>
        <v/>
      </c>
      <c r="AE40" s="94" t="str">
        <f>IF(AE39="","",VLOOKUP(AE39,'[2]シフト記号表（勤務時間帯）'!$D$6:$X$47,21,FALSE))</f>
        <v/>
      </c>
      <c r="AF40" s="94" t="str">
        <f>IF(AF39="","",VLOOKUP(AF39,'[2]シフト記号表（勤務時間帯）'!$D$6:$X$47,21,FALSE))</f>
        <v/>
      </c>
      <c r="AG40" s="94" t="str">
        <f>IF(AG39="","",VLOOKUP(AG39,'[2]シフト記号表（勤務時間帯）'!$D$6:$X$47,21,FALSE))</f>
        <v/>
      </c>
      <c r="AH40" s="95" t="str">
        <f>IF(AH39="","",VLOOKUP(AH39,'[2]シフト記号表（勤務時間帯）'!$D$6:$X$47,21,FALSE))</f>
        <v/>
      </c>
      <c r="AI40" s="93" t="str">
        <f>IF(AI39="","",VLOOKUP(AI39,'[2]シフト記号表（勤務時間帯）'!$D$6:$X$47,21,FALSE))</f>
        <v/>
      </c>
      <c r="AJ40" s="94" t="str">
        <f>IF(AJ39="","",VLOOKUP(AJ39,'[2]シフト記号表（勤務時間帯）'!$D$6:$X$47,21,FALSE))</f>
        <v/>
      </c>
      <c r="AK40" s="94" t="str">
        <f>IF(AK39="","",VLOOKUP(AK39,'[2]シフト記号表（勤務時間帯）'!$D$6:$X$47,21,FALSE))</f>
        <v/>
      </c>
      <c r="AL40" s="94" t="str">
        <f>IF(AL39="","",VLOOKUP(AL39,'[2]シフト記号表（勤務時間帯）'!$D$6:$X$47,21,FALSE))</f>
        <v/>
      </c>
      <c r="AM40" s="94" t="str">
        <f>IF(AM39="","",VLOOKUP(AM39,'[2]シフト記号表（勤務時間帯）'!$D$6:$X$47,21,FALSE))</f>
        <v/>
      </c>
      <c r="AN40" s="94" t="str">
        <f>IF(AN39="","",VLOOKUP(AN39,'[2]シフト記号表（勤務時間帯）'!$D$6:$X$47,21,FALSE))</f>
        <v/>
      </c>
      <c r="AO40" s="95" t="str">
        <f>IF(AO39="","",VLOOKUP(AO39,'[2]シフト記号表（勤務時間帯）'!$D$6:$X$47,21,FALSE))</f>
        <v/>
      </c>
      <c r="AP40" s="93" t="str">
        <f>IF(AP39="","",VLOOKUP(AP39,'[2]シフト記号表（勤務時間帯）'!$D$6:$X$47,21,FALSE))</f>
        <v/>
      </c>
      <c r="AQ40" s="94" t="str">
        <f>IF(AQ39="","",VLOOKUP(AQ39,'[2]シフト記号表（勤務時間帯）'!$D$6:$X$47,21,FALSE))</f>
        <v/>
      </c>
      <c r="AR40" s="94" t="str">
        <f>IF(AR39="","",VLOOKUP(AR39,'[2]シフト記号表（勤務時間帯）'!$D$6:$X$47,21,FALSE))</f>
        <v/>
      </c>
      <c r="AS40" s="94" t="str">
        <f>IF(AS39="","",VLOOKUP(AS39,'[2]シフト記号表（勤務時間帯）'!$D$6:$X$47,21,FALSE))</f>
        <v/>
      </c>
      <c r="AT40" s="94" t="str">
        <f>IF(AT39="","",VLOOKUP(AT39,'[2]シフト記号表（勤務時間帯）'!$D$6:$X$47,21,FALSE))</f>
        <v/>
      </c>
      <c r="AU40" s="94" t="str">
        <f>IF(AU39="","",VLOOKUP(AU39,'[2]シフト記号表（勤務時間帯）'!$D$6:$X$47,21,FALSE))</f>
        <v/>
      </c>
      <c r="AV40" s="95" t="str">
        <f>IF(AV39="","",VLOOKUP(AV39,'[2]シフト記号表（勤務時間帯）'!$D$6:$X$47,21,FALSE))</f>
        <v/>
      </c>
      <c r="AW40" s="93" t="str">
        <f>IF(AW39="","",VLOOKUP(AW39,'[2]シフト記号表（勤務時間帯）'!$D$6:$X$47,21,FALSE))</f>
        <v/>
      </c>
      <c r="AX40" s="94" t="str">
        <f>IF(AX39="","",VLOOKUP(AX39,'[2]シフト記号表（勤務時間帯）'!$D$6:$X$47,21,FALSE))</f>
        <v/>
      </c>
      <c r="AY40" s="94" t="str">
        <f>IF(AY39="","",VLOOKUP(AY39,'[2]シフト記号表（勤務時間帯）'!$D$6:$X$47,21,FALSE))</f>
        <v/>
      </c>
      <c r="AZ40" s="838">
        <f>IF($BC$3="４週",SUM(U40:AV40),IF($BC$3="暦月",SUM(U40:AY40),""))</f>
        <v>0</v>
      </c>
      <c r="BA40" s="839"/>
      <c r="BB40" s="840">
        <f>IF($BC$3="４週",AZ40/4,IF($BC$3="暦月",(AZ40/($BC$8/7)),""))</f>
        <v>0</v>
      </c>
      <c r="BC40" s="839"/>
      <c r="BD40" s="835"/>
      <c r="BE40" s="836"/>
      <c r="BF40" s="836"/>
      <c r="BG40" s="836"/>
      <c r="BH40" s="837"/>
    </row>
    <row r="41" spans="2:60" ht="20.25" customHeight="1">
      <c r="B41" s="96"/>
      <c r="C41" s="878"/>
      <c r="D41" s="879"/>
      <c r="E41" s="880"/>
      <c r="F41" s="97"/>
      <c r="G41" s="98">
        <f>C39</f>
        <v>0</v>
      </c>
      <c r="H41" s="881"/>
      <c r="I41" s="882"/>
      <c r="J41" s="883"/>
      <c r="K41" s="883"/>
      <c r="L41" s="884"/>
      <c r="M41" s="885"/>
      <c r="N41" s="886"/>
      <c r="O41" s="887"/>
      <c r="P41" s="99" t="s">
        <v>557</v>
      </c>
      <c r="Q41" s="116"/>
      <c r="R41" s="116"/>
      <c r="S41" s="117"/>
      <c r="T41" s="118"/>
      <c r="U41" s="103" t="str">
        <f>IF(U39="","",VLOOKUP(U39,'[2]シフト記号表（勤務時間帯）'!$D$6:$Z$47,23,FALSE))</f>
        <v/>
      </c>
      <c r="V41" s="104" t="str">
        <f>IF(V39="","",VLOOKUP(V39,'[2]シフト記号表（勤務時間帯）'!$D$6:$Z$47,23,FALSE))</f>
        <v/>
      </c>
      <c r="W41" s="104" t="str">
        <f>IF(W39="","",VLOOKUP(W39,'[2]シフト記号表（勤務時間帯）'!$D$6:$Z$47,23,FALSE))</f>
        <v/>
      </c>
      <c r="X41" s="104" t="str">
        <f>IF(X39="","",VLOOKUP(X39,'[2]シフト記号表（勤務時間帯）'!$D$6:$Z$47,23,FALSE))</f>
        <v/>
      </c>
      <c r="Y41" s="104" t="str">
        <f>IF(Y39="","",VLOOKUP(Y39,'[2]シフト記号表（勤務時間帯）'!$D$6:$Z$47,23,FALSE))</f>
        <v/>
      </c>
      <c r="Z41" s="104" t="str">
        <f>IF(Z39="","",VLOOKUP(Z39,'[2]シフト記号表（勤務時間帯）'!$D$6:$Z$47,23,FALSE))</f>
        <v/>
      </c>
      <c r="AA41" s="105" t="str">
        <f>IF(AA39="","",VLOOKUP(AA39,'[2]シフト記号表（勤務時間帯）'!$D$6:$Z$47,23,FALSE))</f>
        <v/>
      </c>
      <c r="AB41" s="103" t="str">
        <f>IF(AB39="","",VLOOKUP(AB39,'[2]シフト記号表（勤務時間帯）'!$D$6:$Z$47,23,FALSE))</f>
        <v/>
      </c>
      <c r="AC41" s="104" t="str">
        <f>IF(AC39="","",VLOOKUP(AC39,'[2]シフト記号表（勤務時間帯）'!$D$6:$Z$47,23,FALSE))</f>
        <v/>
      </c>
      <c r="AD41" s="104" t="str">
        <f>IF(AD39="","",VLOOKUP(AD39,'[2]シフト記号表（勤務時間帯）'!$D$6:$Z$47,23,FALSE))</f>
        <v/>
      </c>
      <c r="AE41" s="104" t="str">
        <f>IF(AE39="","",VLOOKUP(AE39,'[2]シフト記号表（勤務時間帯）'!$D$6:$Z$47,23,FALSE))</f>
        <v/>
      </c>
      <c r="AF41" s="104" t="str">
        <f>IF(AF39="","",VLOOKUP(AF39,'[2]シフト記号表（勤務時間帯）'!$D$6:$Z$47,23,FALSE))</f>
        <v/>
      </c>
      <c r="AG41" s="104" t="str">
        <f>IF(AG39="","",VLOOKUP(AG39,'[2]シフト記号表（勤務時間帯）'!$D$6:$Z$47,23,FALSE))</f>
        <v/>
      </c>
      <c r="AH41" s="105" t="str">
        <f>IF(AH39="","",VLOOKUP(AH39,'[2]シフト記号表（勤務時間帯）'!$D$6:$Z$47,23,FALSE))</f>
        <v/>
      </c>
      <c r="AI41" s="103" t="str">
        <f>IF(AI39="","",VLOOKUP(AI39,'[2]シフト記号表（勤務時間帯）'!$D$6:$Z$47,23,FALSE))</f>
        <v/>
      </c>
      <c r="AJ41" s="104" t="str">
        <f>IF(AJ39="","",VLOOKUP(AJ39,'[2]シフト記号表（勤務時間帯）'!$D$6:$Z$47,23,FALSE))</f>
        <v/>
      </c>
      <c r="AK41" s="104" t="str">
        <f>IF(AK39="","",VLOOKUP(AK39,'[2]シフト記号表（勤務時間帯）'!$D$6:$Z$47,23,FALSE))</f>
        <v/>
      </c>
      <c r="AL41" s="104" t="str">
        <f>IF(AL39="","",VLOOKUP(AL39,'[2]シフト記号表（勤務時間帯）'!$D$6:$Z$47,23,FALSE))</f>
        <v/>
      </c>
      <c r="AM41" s="104" t="str">
        <f>IF(AM39="","",VLOOKUP(AM39,'[2]シフト記号表（勤務時間帯）'!$D$6:$Z$47,23,FALSE))</f>
        <v/>
      </c>
      <c r="AN41" s="104" t="str">
        <f>IF(AN39="","",VLOOKUP(AN39,'[2]シフト記号表（勤務時間帯）'!$D$6:$Z$47,23,FALSE))</f>
        <v/>
      </c>
      <c r="AO41" s="105" t="str">
        <f>IF(AO39="","",VLOOKUP(AO39,'[2]シフト記号表（勤務時間帯）'!$D$6:$Z$47,23,FALSE))</f>
        <v/>
      </c>
      <c r="AP41" s="103" t="str">
        <f>IF(AP39="","",VLOOKUP(AP39,'[2]シフト記号表（勤務時間帯）'!$D$6:$Z$47,23,FALSE))</f>
        <v/>
      </c>
      <c r="AQ41" s="104" t="str">
        <f>IF(AQ39="","",VLOOKUP(AQ39,'[2]シフト記号表（勤務時間帯）'!$D$6:$Z$47,23,FALSE))</f>
        <v/>
      </c>
      <c r="AR41" s="104" t="str">
        <f>IF(AR39="","",VLOOKUP(AR39,'[2]シフト記号表（勤務時間帯）'!$D$6:$Z$47,23,FALSE))</f>
        <v/>
      </c>
      <c r="AS41" s="104" t="str">
        <f>IF(AS39="","",VLOOKUP(AS39,'[2]シフト記号表（勤務時間帯）'!$D$6:$Z$47,23,FALSE))</f>
        <v/>
      </c>
      <c r="AT41" s="104" t="str">
        <f>IF(AT39="","",VLOOKUP(AT39,'[2]シフト記号表（勤務時間帯）'!$D$6:$Z$47,23,FALSE))</f>
        <v/>
      </c>
      <c r="AU41" s="104" t="str">
        <f>IF(AU39="","",VLOOKUP(AU39,'[2]シフト記号表（勤務時間帯）'!$D$6:$Z$47,23,FALSE))</f>
        <v/>
      </c>
      <c r="AV41" s="105" t="str">
        <f>IF(AV39="","",VLOOKUP(AV39,'[2]シフト記号表（勤務時間帯）'!$D$6:$Z$47,23,FALSE))</f>
        <v/>
      </c>
      <c r="AW41" s="103" t="str">
        <f>IF(AW39="","",VLOOKUP(AW39,'[2]シフト記号表（勤務時間帯）'!$D$6:$Z$47,23,FALSE))</f>
        <v/>
      </c>
      <c r="AX41" s="104" t="str">
        <f>IF(AX39="","",VLOOKUP(AX39,'[2]シフト記号表（勤務時間帯）'!$D$6:$Z$47,23,FALSE))</f>
        <v/>
      </c>
      <c r="AY41" s="104" t="str">
        <f>IF(AY39="","",VLOOKUP(AY39,'[2]シフト記号表（勤務時間帯）'!$D$6:$Z$47,23,FALSE))</f>
        <v/>
      </c>
      <c r="AZ41" s="841">
        <f>IF($BC$3="４週",SUM(U41:AV41),IF($BC$3="暦月",SUM(U41:AY41),""))</f>
        <v>0</v>
      </c>
      <c r="BA41" s="842"/>
      <c r="BB41" s="843">
        <f>IF($BC$3="４週",AZ41/4,IF($BC$3="暦月",(AZ41/($BC$8/7)),""))</f>
        <v>0</v>
      </c>
      <c r="BC41" s="842"/>
      <c r="BD41" s="844"/>
      <c r="BE41" s="845"/>
      <c r="BF41" s="845"/>
      <c r="BG41" s="845"/>
      <c r="BH41" s="846"/>
    </row>
    <row r="42" spans="2:60" ht="20.25" customHeight="1">
      <c r="B42" s="106"/>
      <c r="C42" s="847"/>
      <c r="D42" s="848"/>
      <c r="E42" s="849"/>
      <c r="F42" s="87"/>
      <c r="G42" s="88"/>
      <c r="H42" s="856"/>
      <c r="I42" s="859"/>
      <c r="J42" s="860"/>
      <c r="K42" s="860"/>
      <c r="L42" s="861"/>
      <c r="M42" s="868"/>
      <c r="N42" s="869"/>
      <c r="O42" s="870"/>
      <c r="P42" s="109" t="s">
        <v>555</v>
      </c>
      <c r="Q42" s="110"/>
      <c r="R42" s="110"/>
      <c r="S42" s="111"/>
      <c r="T42" s="112"/>
      <c r="U42" s="113"/>
      <c r="V42" s="114"/>
      <c r="W42" s="114"/>
      <c r="X42" s="114"/>
      <c r="Y42" s="114"/>
      <c r="Z42" s="114"/>
      <c r="AA42" s="115"/>
      <c r="AB42" s="113"/>
      <c r="AC42" s="114"/>
      <c r="AD42" s="114"/>
      <c r="AE42" s="114"/>
      <c r="AF42" s="114"/>
      <c r="AG42" s="114"/>
      <c r="AH42" s="115"/>
      <c r="AI42" s="113"/>
      <c r="AJ42" s="114"/>
      <c r="AK42" s="114"/>
      <c r="AL42" s="114"/>
      <c r="AM42" s="114"/>
      <c r="AN42" s="114"/>
      <c r="AO42" s="115"/>
      <c r="AP42" s="113"/>
      <c r="AQ42" s="114"/>
      <c r="AR42" s="114"/>
      <c r="AS42" s="114"/>
      <c r="AT42" s="114"/>
      <c r="AU42" s="114"/>
      <c r="AV42" s="115"/>
      <c r="AW42" s="113"/>
      <c r="AX42" s="114"/>
      <c r="AY42" s="114"/>
      <c r="AZ42" s="877"/>
      <c r="BA42" s="831"/>
      <c r="BB42" s="830"/>
      <c r="BC42" s="831"/>
      <c r="BD42" s="832"/>
      <c r="BE42" s="833"/>
      <c r="BF42" s="833"/>
      <c r="BG42" s="833"/>
      <c r="BH42" s="834"/>
    </row>
    <row r="43" spans="2:60" ht="20.25" customHeight="1">
      <c r="B43" s="86">
        <f>B40+1</f>
        <v>8</v>
      </c>
      <c r="C43" s="850"/>
      <c r="D43" s="851"/>
      <c r="E43" s="852"/>
      <c r="F43" s="87">
        <f>C42</f>
        <v>0</v>
      </c>
      <c r="G43" s="88"/>
      <c r="H43" s="857"/>
      <c r="I43" s="862"/>
      <c r="J43" s="863"/>
      <c r="K43" s="863"/>
      <c r="L43" s="864"/>
      <c r="M43" s="871"/>
      <c r="N43" s="872"/>
      <c r="O43" s="873"/>
      <c r="P43" s="89" t="s">
        <v>556</v>
      </c>
      <c r="Q43" s="90"/>
      <c r="R43" s="90"/>
      <c r="S43" s="91"/>
      <c r="T43" s="92"/>
      <c r="U43" s="93" t="str">
        <f>IF(U42="","",VLOOKUP(U42,'[2]シフト記号表（勤務時間帯）'!$D$6:$X$47,21,FALSE))</f>
        <v/>
      </c>
      <c r="V43" s="94" t="str">
        <f>IF(V42="","",VLOOKUP(V42,'[2]シフト記号表（勤務時間帯）'!$D$6:$X$47,21,FALSE))</f>
        <v/>
      </c>
      <c r="W43" s="94" t="str">
        <f>IF(W42="","",VLOOKUP(W42,'[2]シフト記号表（勤務時間帯）'!$D$6:$X$47,21,FALSE))</f>
        <v/>
      </c>
      <c r="X43" s="94" t="str">
        <f>IF(X42="","",VLOOKUP(X42,'[2]シフト記号表（勤務時間帯）'!$D$6:$X$47,21,FALSE))</f>
        <v/>
      </c>
      <c r="Y43" s="94" t="str">
        <f>IF(Y42="","",VLOOKUP(Y42,'[2]シフト記号表（勤務時間帯）'!$D$6:$X$47,21,FALSE))</f>
        <v/>
      </c>
      <c r="Z43" s="94" t="str">
        <f>IF(Z42="","",VLOOKUP(Z42,'[2]シフト記号表（勤務時間帯）'!$D$6:$X$47,21,FALSE))</f>
        <v/>
      </c>
      <c r="AA43" s="95" t="str">
        <f>IF(AA42="","",VLOOKUP(AA42,'[2]シフト記号表（勤務時間帯）'!$D$6:$X$47,21,FALSE))</f>
        <v/>
      </c>
      <c r="AB43" s="93" t="str">
        <f>IF(AB42="","",VLOOKUP(AB42,'[2]シフト記号表（勤務時間帯）'!$D$6:$X$47,21,FALSE))</f>
        <v/>
      </c>
      <c r="AC43" s="94" t="str">
        <f>IF(AC42="","",VLOOKUP(AC42,'[2]シフト記号表（勤務時間帯）'!$D$6:$X$47,21,FALSE))</f>
        <v/>
      </c>
      <c r="AD43" s="94" t="str">
        <f>IF(AD42="","",VLOOKUP(AD42,'[2]シフト記号表（勤務時間帯）'!$D$6:$X$47,21,FALSE))</f>
        <v/>
      </c>
      <c r="AE43" s="94" t="str">
        <f>IF(AE42="","",VLOOKUP(AE42,'[2]シフト記号表（勤務時間帯）'!$D$6:$X$47,21,FALSE))</f>
        <v/>
      </c>
      <c r="AF43" s="94" t="str">
        <f>IF(AF42="","",VLOOKUP(AF42,'[2]シフト記号表（勤務時間帯）'!$D$6:$X$47,21,FALSE))</f>
        <v/>
      </c>
      <c r="AG43" s="94" t="str">
        <f>IF(AG42="","",VLOOKUP(AG42,'[2]シフト記号表（勤務時間帯）'!$D$6:$X$47,21,FALSE))</f>
        <v/>
      </c>
      <c r="AH43" s="95" t="str">
        <f>IF(AH42="","",VLOOKUP(AH42,'[2]シフト記号表（勤務時間帯）'!$D$6:$X$47,21,FALSE))</f>
        <v/>
      </c>
      <c r="AI43" s="93" t="str">
        <f>IF(AI42="","",VLOOKUP(AI42,'[2]シフト記号表（勤務時間帯）'!$D$6:$X$47,21,FALSE))</f>
        <v/>
      </c>
      <c r="AJ43" s="94" t="str">
        <f>IF(AJ42="","",VLOOKUP(AJ42,'[2]シフト記号表（勤務時間帯）'!$D$6:$X$47,21,FALSE))</f>
        <v/>
      </c>
      <c r="AK43" s="94" t="str">
        <f>IF(AK42="","",VLOOKUP(AK42,'[2]シフト記号表（勤務時間帯）'!$D$6:$X$47,21,FALSE))</f>
        <v/>
      </c>
      <c r="AL43" s="94" t="str">
        <f>IF(AL42="","",VLOOKUP(AL42,'[2]シフト記号表（勤務時間帯）'!$D$6:$X$47,21,FALSE))</f>
        <v/>
      </c>
      <c r="AM43" s="94" t="str">
        <f>IF(AM42="","",VLOOKUP(AM42,'[2]シフト記号表（勤務時間帯）'!$D$6:$X$47,21,FALSE))</f>
        <v/>
      </c>
      <c r="AN43" s="94" t="str">
        <f>IF(AN42="","",VLOOKUP(AN42,'[2]シフト記号表（勤務時間帯）'!$D$6:$X$47,21,FALSE))</f>
        <v/>
      </c>
      <c r="AO43" s="95" t="str">
        <f>IF(AO42="","",VLOOKUP(AO42,'[2]シフト記号表（勤務時間帯）'!$D$6:$X$47,21,FALSE))</f>
        <v/>
      </c>
      <c r="AP43" s="93" t="str">
        <f>IF(AP42="","",VLOOKUP(AP42,'[2]シフト記号表（勤務時間帯）'!$D$6:$X$47,21,FALSE))</f>
        <v/>
      </c>
      <c r="AQ43" s="94" t="str">
        <f>IF(AQ42="","",VLOOKUP(AQ42,'[2]シフト記号表（勤務時間帯）'!$D$6:$X$47,21,FALSE))</f>
        <v/>
      </c>
      <c r="AR43" s="94" t="str">
        <f>IF(AR42="","",VLOOKUP(AR42,'[2]シフト記号表（勤務時間帯）'!$D$6:$X$47,21,FALSE))</f>
        <v/>
      </c>
      <c r="AS43" s="94" t="str">
        <f>IF(AS42="","",VLOOKUP(AS42,'[2]シフト記号表（勤務時間帯）'!$D$6:$X$47,21,FALSE))</f>
        <v/>
      </c>
      <c r="AT43" s="94" t="str">
        <f>IF(AT42="","",VLOOKUP(AT42,'[2]シフト記号表（勤務時間帯）'!$D$6:$X$47,21,FALSE))</f>
        <v/>
      </c>
      <c r="AU43" s="94" t="str">
        <f>IF(AU42="","",VLOOKUP(AU42,'[2]シフト記号表（勤務時間帯）'!$D$6:$X$47,21,FALSE))</f>
        <v/>
      </c>
      <c r="AV43" s="95" t="str">
        <f>IF(AV42="","",VLOOKUP(AV42,'[2]シフト記号表（勤務時間帯）'!$D$6:$X$47,21,FALSE))</f>
        <v/>
      </c>
      <c r="AW43" s="93" t="str">
        <f>IF(AW42="","",VLOOKUP(AW42,'[2]シフト記号表（勤務時間帯）'!$D$6:$X$47,21,FALSE))</f>
        <v/>
      </c>
      <c r="AX43" s="94" t="str">
        <f>IF(AX42="","",VLOOKUP(AX42,'[2]シフト記号表（勤務時間帯）'!$D$6:$X$47,21,FALSE))</f>
        <v/>
      </c>
      <c r="AY43" s="94" t="str">
        <f>IF(AY42="","",VLOOKUP(AY42,'[2]シフト記号表（勤務時間帯）'!$D$6:$X$47,21,FALSE))</f>
        <v/>
      </c>
      <c r="AZ43" s="838">
        <f>IF($BC$3="４週",SUM(U43:AV43),IF($BC$3="暦月",SUM(U43:AY43),""))</f>
        <v>0</v>
      </c>
      <c r="BA43" s="839"/>
      <c r="BB43" s="840">
        <f>IF($BC$3="４週",AZ43/4,IF($BC$3="暦月",(AZ43/($BC$8/7)),""))</f>
        <v>0</v>
      </c>
      <c r="BC43" s="839"/>
      <c r="BD43" s="835"/>
      <c r="BE43" s="836"/>
      <c r="BF43" s="836"/>
      <c r="BG43" s="836"/>
      <c r="BH43" s="837"/>
    </row>
    <row r="44" spans="2:60" ht="20.25" customHeight="1">
      <c r="B44" s="96"/>
      <c r="C44" s="878"/>
      <c r="D44" s="879"/>
      <c r="E44" s="880"/>
      <c r="F44" s="97"/>
      <c r="G44" s="98">
        <f>C42</f>
        <v>0</v>
      </c>
      <c r="H44" s="881"/>
      <c r="I44" s="882"/>
      <c r="J44" s="883"/>
      <c r="K44" s="883"/>
      <c r="L44" s="884"/>
      <c r="M44" s="885"/>
      <c r="N44" s="886"/>
      <c r="O44" s="887"/>
      <c r="P44" s="99" t="s">
        <v>557</v>
      </c>
      <c r="Q44" s="119"/>
      <c r="R44" s="119"/>
      <c r="S44" s="101"/>
      <c r="T44" s="102"/>
      <c r="U44" s="103" t="str">
        <f>IF(U42="","",VLOOKUP(U42,'[2]シフト記号表（勤務時間帯）'!$D$6:$Z$47,23,FALSE))</f>
        <v/>
      </c>
      <c r="V44" s="104" t="str">
        <f>IF(V42="","",VLOOKUP(V42,'[2]シフト記号表（勤務時間帯）'!$D$6:$Z$47,23,FALSE))</f>
        <v/>
      </c>
      <c r="W44" s="104" t="str">
        <f>IF(W42="","",VLOOKUP(W42,'[2]シフト記号表（勤務時間帯）'!$D$6:$Z$47,23,FALSE))</f>
        <v/>
      </c>
      <c r="X44" s="104" t="str">
        <f>IF(X42="","",VLOOKUP(X42,'[2]シフト記号表（勤務時間帯）'!$D$6:$Z$47,23,FALSE))</f>
        <v/>
      </c>
      <c r="Y44" s="104" t="str">
        <f>IF(Y42="","",VLOOKUP(Y42,'[2]シフト記号表（勤務時間帯）'!$D$6:$Z$47,23,FALSE))</f>
        <v/>
      </c>
      <c r="Z44" s="104" t="str">
        <f>IF(Z42="","",VLOOKUP(Z42,'[2]シフト記号表（勤務時間帯）'!$D$6:$Z$47,23,FALSE))</f>
        <v/>
      </c>
      <c r="AA44" s="105" t="str">
        <f>IF(AA42="","",VLOOKUP(AA42,'[2]シフト記号表（勤務時間帯）'!$D$6:$Z$47,23,FALSE))</f>
        <v/>
      </c>
      <c r="AB44" s="103" t="str">
        <f>IF(AB42="","",VLOOKUP(AB42,'[2]シフト記号表（勤務時間帯）'!$D$6:$Z$47,23,FALSE))</f>
        <v/>
      </c>
      <c r="AC44" s="104" t="str">
        <f>IF(AC42="","",VLOOKUP(AC42,'[2]シフト記号表（勤務時間帯）'!$D$6:$Z$47,23,FALSE))</f>
        <v/>
      </c>
      <c r="AD44" s="104" t="str">
        <f>IF(AD42="","",VLOOKUP(AD42,'[2]シフト記号表（勤務時間帯）'!$D$6:$Z$47,23,FALSE))</f>
        <v/>
      </c>
      <c r="AE44" s="104" t="str">
        <f>IF(AE42="","",VLOOKUP(AE42,'[2]シフト記号表（勤務時間帯）'!$D$6:$Z$47,23,FALSE))</f>
        <v/>
      </c>
      <c r="AF44" s="104" t="str">
        <f>IF(AF42="","",VLOOKUP(AF42,'[2]シフト記号表（勤務時間帯）'!$D$6:$Z$47,23,FALSE))</f>
        <v/>
      </c>
      <c r="AG44" s="104" t="str">
        <f>IF(AG42="","",VLOOKUP(AG42,'[2]シフト記号表（勤務時間帯）'!$D$6:$Z$47,23,FALSE))</f>
        <v/>
      </c>
      <c r="AH44" s="105" t="str">
        <f>IF(AH42="","",VLOOKUP(AH42,'[2]シフト記号表（勤務時間帯）'!$D$6:$Z$47,23,FALSE))</f>
        <v/>
      </c>
      <c r="AI44" s="103" t="str">
        <f>IF(AI42="","",VLOOKUP(AI42,'[2]シフト記号表（勤務時間帯）'!$D$6:$Z$47,23,FALSE))</f>
        <v/>
      </c>
      <c r="AJ44" s="104" t="str">
        <f>IF(AJ42="","",VLOOKUP(AJ42,'[2]シフト記号表（勤務時間帯）'!$D$6:$Z$47,23,FALSE))</f>
        <v/>
      </c>
      <c r="AK44" s="104" t="str">
        <f>IF(AK42="","",VLOOKUP(AK42,'[2]シフト記号表（勤務時間帯）'!$D$6:$Z$47,23,FALSE))</f>
        <v/>
      </c>
      <c r="AL44" s="104" t="str">
        <f>IF(AL42="","",VLOOKUP(AL42,'[2]シフト記号表（勤務時間帯）'!$D$6:$Z$47,23,FALSE))</f>
        <v/>
      </c>
      <c r="AM44" s="104" t="str">
        <f>IF(AM42="","",VLOOKUP(AM42,'[2]シフト記号表（勤務時間帯）'!$D$6:$Z$47,23,FALSE))</f>
        <v/>
      </c>
      <c r="AN44" s="104" t="str">
        <f>IF(AN42="","",VLOOKUP(AN42,'[2]シフト記号表（勤務時間帯）'!$D$6:$Z$47,23,FALSE))</f>
        <v/>
      </c>
      <c r="AO44" s="105" t="str">
        <f>IF(AO42="","",VLOOKUP(AO42,'[2]シフト記号表（勤務時間帯）'!$D$6:$Z$47,23,FALSE))</f>
        <v/>
      </c>
      <c r="AP44" s="103" t="str">
        <f>IF(AP42="","",VLOOKUP(AP42,'[2]シフト記号表（勤務時間帯）'!$D$6:$Z$47,23,FALSE))</f>
        <v/>
      </c>
      <c r="AQ44" s="104" t="str">
        <f>IF(AQ42="","",VLOOKUP(AQ42,'[2]シフト記号表（勤務時間帯）'!$D$6:$Z$47,23,FALSE))</f>
        <v/>
      </c>
      <c r="AR44" s="104" t="str">
        <f>IF(AR42="","",VLOOKUP(AR42,'[2]シフト記号表（勤務時間帯）'!$D$6:$Z$47,23,FALSE))</f>
        <v/>
      </c>
      <c r="AS44" s="104" t="str">
        <f>IF(AS42="","",VLOOKUP(AS42,'[2]シフト記号表（勤務時間帯）'!$D$6:$Z$47,23,FALSE))</f>
        <v/>
      </c>
      <c r="AT44" s="104" t="str">
        <f>IF(AT42="","",VLOOKUP(AT42,'[2]シフト記号表（勤務時間帯）'!$D$6:$Z$47,23,FALSE))</f>
        <v/>
      </c>
      <c r="AU44" s="104" t="str">
        <f>IF(AU42="","",VLOOKUP(AU42,'[2]シフト記号表（勤務時間帯）'!$D$6:$Z$47,23,FALSE))</f>
        <v/>
      </c>
      <c r="AV44" s="105" t="str">
        <f>IF(AV42="","",VLOOKUP(AV42,'[2]シフト記号表（勤務時間帯）'!$D$6:$Z$47,23,FALSE))</f>
        <v/>
      </c>
      <c r="AW44" s="103" t="str">
        <f>IF(AW42="","",VLOOKUP(AW42,'[2]シフト記号表（勤務時間帯）'!$D$6:$Z$47,23,FALSE))</f>
        <v/>
      </c>
      <c r="AX44" s="104" t="str">
        <f>IF(AX42="","",VLOOKUP(AX42,'[2]シフト記号表（勤務時間帯）'!$D$6:$Z$47,23,FALSE))</f>
        <v/>
      </c>
      <c r="AY44" s="104" t="str">
        <f>IF(AY42="","",VLOOKUP(AY42,'[2]シフト記号表（勤務時間帯）'!$D$6:$Z$47,23,FALSE))</f>
        <v/>
      </c>
      <c r="AZ44" s="841">
        <f>IF($BC$3="４週",SUM(U44:AV44),IF($BC$3="暦月",SUM(U44:AY44),""))</f>
        <v>0</v>
      </c>
      <c r="BA44" s="842"/>
      <c r="BB44" s="843">
        <f>IF($BC$3="４週",AZ44/4,IF($BC$3="暦月",(AZ44/($BC$8/7)),""))</f>
        <v>0</v>
      </c>
      <c r="BC44" s="842"/>
      <c r="BD44" s="844"/>
      <c r="BE44" s="845"/>
      <c r="BF44" s="845"/>
      <c r="BG44" s="845"/>
      <c r="BH44" s="846"/>
    </row>
    <row r="45" spans="2:60" ht="20.25" customHeight="1">
      <c r="B45" s="106"/>
      <c r="C45" s="847"/>
      <c r="D45" s="848"/>
      <c r="E45" s="849"/>
      <c r="F45" s="87"/>
      <c r="G45" s="88"/>
      <c r="H45" s="856"/>
      <c r="I45" s="859"/>
      <c r="J45" s="860"/>
      <c r="K45" s="860"/>
      <c r="L45" s="861"/>
      <c r="M45" s="868"/>
      <c r="N45" s="869"/>
      <c r="O45" s="870"/>
      <c r="P45" s="109" t="s">
        <v>555</v>
      </c>
      <c r="Q45" s="110"/>
      <c r="R45" s="110"/>
      <c r="S45" s="111"/>
      <c r="T45" s="112"/>
      <c r="U45" s="113"/>
      <c r="V45" s="114"/>
      <c r="W45" s="114"/>
      <c r="X45" s="114"/>
      <c r="Y45" s="114"/>
      <c r="Z45" s="114"/>
      <c r="AA45" s="115"/>
      <c r="AB45" s="113"/>
      <c r="AC45" s="114"/>
      <c r="AD45" s="114"/>
      <c r="AE45" s="114"/>
      <c r="AF45" s="114"/>
      <c r="AG45" s="114"/>
      <c r="AH45" s="115"/>
      <c r="AI45" s="113"/>
      <c r="AJ45" s="114"/>
      <c r="AK45" s="114"/>
      <c r="AL45" s="114"/>
      <c r="AM45" s="114"/>
      <c r="AN45" s="114"/>
      <c r="AO45" s="115"/>
      <c r="AP45" s="113"/>
      <c r="AQ45" s="114"/>
      <c r="AR45" s="114"/>
      <c r="AS45" s="114"/>
      <c r="AT45" s="114"/>
      <c r="AU45" s="114"/>
      <c r="AV45" s="115"/>
      <c r="AW45" s="113"/>
      <c r="AX45" s="114"/>
      <c r="AY45" s="114"/>
      <c r="AZ45" s="877"/>
      <c r="BA45" s="831"/>
      <c r="BB45" s="830"/>
      <c r="BC45" s="831"/>
      <c r="BD45" s="832"/>
      <c r="BE45" s="833"/>
      <c r="BF45" s="833"/>
      <c r="BG45" s="833"/>
      <c r="BH45" s="834"/>
    </row>
    <row r="46" spans="2:60" ht="20.25" customHeight="1">
      <c r="B46" s="86">
        <f>B43+1</f>
        <v>9</v>
      </c>
      <c r="C46" s="850"/>
      <c r="D46" s="851"/>
      <c r="E46" s="852"/>
      <c r="F46" s="87">
        <f>C45</f>
        <v>0</v>
      </c>
      <c r="G46" s="88"/>
      <c r="H46" s="857"/>
      <c r="I46" s="862"/>
      <c r="J46" s="863"/>
      <c r="K46" s="863"/>
      <c r="L46" s="864"/>
      <c r="M46" s="871"/>
      <c r="N46" s="872"/>
      <c r="O46" s="873"/>
      <c r="P46" s="89" t="s">
        <v>556</v>
      </c>
      <c r="Q46" s="90"/>
      <c r="R46" s="90"/>
      <c r="S46" s="91"/>
      <c r="T46" s="92"/>
      <c r="U46" s="93" t="str">
        <f>IF(U45="","",VLOOKUP(U45,'[2]シフト記号表（勤務時間帯）'!$D$6:$X$47,21,FALSE))</f>
        <v/>
      </c>
      <c r="V46" s="94" t="str">
        <f>IF(V45="","",VLOOKUP(V45,'[2]シフト記号表（勤務時間帯）'!$D$6:$X$47,21,FALSE))</f>
        <v/>
      </c>
      <c r="W46" s="94" t="str">
        <f>IF(W45="","",VLOOKUP(W45,'[2]シフト記号表（勤務時間帯）'!$D$6:$X$47,21,FALSE))</f>
        <v/>
      </c>
      <c r="X46" s="94" t="str">
        <f>IF(X45="","",VLOOKUP(X45,'[2]シフト記号表（勤務時間帯）'!$D$6:$X$47,21,FALSE))</f>
        <v/>
      </c>
      <c r="Y46" s="94" t="str">
        <f>IF(Y45="","",VLOOKUP(Y45,'[2]シフト記号表（勤務時間帯）'!$D$6:$X$47,21,FALSE))</f>
        <v/>
      </c>
      <c r="Z46" s="94" t="str">
        <f>IF(Z45="","",VLOOKUP(Z45,'[2]シフト記号表（勤務時間帯）'!$D$6:$X$47,21,FALSE))</f>
        <v/>
      </c>
      <c r="AA46" s="95" t="str">
        <f>IF(AA45="","",VLOOKUP(AA45,'[2]シフト記号表（勤務時間帯）'!$D$6:$X$47,21,FALSE))</f>
        <v/>
      </c>
      <c r="AB46" s="93" t="str">
        <f>IF(AB45="","",VLOOKUP(AB45,'[2]シフト記号表（勤務時間帯）'!$D$6:$X$47,21,FALSE))</f>
        <v/>
      </c>
      <c r="AC46" s="94" t="str">
        <f>IF(AC45="","",VLOOKUP(AC45,'[2]シフト記号表（勤務時間帯）'!$D$6:$X$47,21,FALSE))</f>
        <v/>
      </c>
      <c r="AD46" s="94" t="str">
        <f>IF(AD45="","",VLOOKUP(AD45,'[2]シフト記号表（勤務時間帯）'!$D$6:$X$47,21,FALSE))</f>
        <v/>
      </c>
      <c r="AE46" s="94" t="str">
        <f>IF(AE45="","",VLOOKUP(AE45,'[2]シフト記号表（勤務時間帯）'!$D$6:$X$47,21,FALSE))</f>
        <v/>
      </c>
      <c r="AF46" s="94" t="str">
        <f>IF(AF45="","",VLOOKUP(AF45,'[2]シフト記号表（勤務時間帯）'!$D$6:$X$47,21,FALSE))</f>
        <v/>
      </c>
      <c r="AG46" s="94" t="str">
        <f>IF(AG45="","",VLOOKUP(AG45,'[2]シフト記号表（勤務時間帯）'!$D$6:$X$47,21,FALSE))</f>
        <v/>
      </c>
      <c r="AH46" s="95" t="str">
        <f>IF(AH45="","",VLOOKUP(AH45,'[2]シフト記号表（勤務時間帯）'!$D$6:$X$47,21,FALSE))</f>
        <v/>
      </c>
      <c r="AI46" s="93" t="str">
        <f>IF(AI45="","",VLOOKUP(AI45,'[2]シフト記号表（勤務時間帯）'!$D$6:$X$47,21,FALSE))</f>
        <v/>
      </c>
      <c r="AJ46" s="94" t="str">
        <f>IF(AJ45="","",VLOOKUP(AJ45,'[2]シフト記号表（勤務時間帯）'!$D$6:$X$47,21,FALSE))</f>
        <v/>
      </c>
      <c r="AK46" s="94" t="str">
        <f>IF(AK45="","",VLOOKUP(AK45,'[2]シフト記号表（勤務時間帯）'!$D$6:$X$47,21,FALSE))</f>
        <v/>
      </c>
      <c r="AL46" s="94" t="str">
        <f>IF(AL45="","",VLOOKUP(AL45,'[2]シフト記号表（勤務時間帯）'!$D$6:$X$47,21,FALSE))</f>
        <v/>
      </c>
      <c r="AM46" s="94" t="str">
        <f>IF(AM45="","",VLOOKUP(AM45,'[2]シフト記号表（勤務時間帯）'!$D$6:$X$47,21,FALSE))</f>
        <v/>
      </c>
      <c r="AN46" s="94" t="str">
        <f>IF(AN45="","",VLOOKUP(AN45,'[2]シフト記号表（勤務時間帯）'!$D$6:$X$47,21,FALSE))</f>
        <v/>
      </c>
      <c r="AO46" s="95" t="str">
        <f>IF(AO45="","",VLOOKUP(AO45,'[2]シフト記号表（勤務時間帯）'!$D$6:$X$47,21,FALSE))</f>
        <v/>
      </c>
      <c r="AP46" s="93" t="str">
        <f>IF(AP45="","",VLOOKUP(AP45,'[2]シフト記号表（勤務時間帯）'!$D$6:$X$47,21,FALSE))</f>
        <v/>
      </c>
      <c r="AQ46" s="94" t="str">
        <f>IF(AQ45="","",VLOOKUP(AQ45,'[2]シフト記号表（勤務時間帯）'!$D$6:$X$47,21,FALSE))</f>
        <v/>
      </c>
      <c r="AR46" s="94" t="str">
        <f>IF(AR45="","",VLOOKUP(AR45,'[2]シフト記号表（勤務時間帯）'!$D$6:$X$47,21,FALSE))</f>
        <v/>
      </c>
      <c r="AS46" s="94" t="str">
        <f>IF(AS45="","",VLOOKUP(AS45,'[2]シフト記号表（勤務時間帯）'!$D$6:$X$47,21,FALSE))</f>
        <v/>
      </c>
      <c r="AT46" s="94" t="str">
        <f>IF(AT45="","",VLOOKUP(AT45,'[2]シフト記号表（勤務時間帯）'!$D$6:$X$47,21,FALSE))</f>
        <v/>
      </c>
      <c r="AU46" s="94" t="str">
        <f>IF(AU45="","",VLOOKUP(AU45,'[2]シフト記号表（勤務時間帯）'!$D$6:$X$47,21,FALSE))</f>
        <v/>
      </c>
      <c r="AV46" s="95" t="str">
        <f>IF(AV45="","",VLOOKUP(AV45,'[2]シフト記号表（勤務時間帯）'!$D$6:$X$47,21,FALSE))</f>
        <v/>
      </c>
      <c r="AW46" s="93" t="str">
        <f>IF(AW45="","",VLOOKUP(AW45,'[2]シフト記号表（勤務時間帯）'!$D$6:$X$47,21,FALSE))</f>
        <v/>
      </c>
      <c r="AX46" s="94" t="str">
        <f>IF(AX45="","",VLOOKUP(AX45,'[2]シフト記号表（勤務時間帯）'!$D$6:$X$47,21,FALSE))</f>
        <v/>
      </c>
      <c r="AY46" s="94" t="str">
        <f>IF(AY45="","",VLOOKUP(AY45,'[2]シフト記号表（勤務時間帯）'!$D$6:$X$47,21,FALSE))</f>
        <v/>
      </c>
      <c r="AZ46" s="838">
        <f>IF($BC$3="４週",SUM(U46:AV46),IF($BC$3="暦月",SUM(U46:AY46),""))</f>
        <v>0</v>
      </c>
      <c r="BA46" s="839"/>
      <c r="BB46" s="840">
        <f>IF($BC$3="４週",AZ46/4,IF($BC$3="暦月",(AZ46/($BC$8/7)),""))</f>
        <v>0</v>
      </c>
      <c r="BC46" s="839"/>
      <c r="BD46" s="835"/>
      <c r="BE46" s="836"/>
      <c r="BF46" s="836"/>
      <c r="BG46" s="836"/>
      <c r="BH46" s="837"/>
    </row>
    <row r="47" spans="2:60" ht="20.25" customHeight="1">
      <c r="B47" s="96"/>
      <c r="C47" s="878"/>
      <c r="D47" s="879"/>
      <c r="E47" s="880"/>
      <c r="F47" s="97"/>
      <c r="G47" s="98">
        <f>C45</f>
        <v>0</v>
      </c>
      <c r="H47" s="881"/>
      <c r="I47" s="882"/>
      <c r="J47" s="883"/>
      <c r="K47" s="883"/>
      <c r="L47" s="884"/>
      <c r="M47" s="885"/>
      <c r="N47" s="886"/>
      <c r="O47" s="887"/>
      <c r="P47" s="99" t="s">
        <v>557</v>
      </c>
      <c r="Q47" s="100"/>
      <c r="R47" s="100"/>
      <c r="S47" s="120"/>
      <c r="T47" s="121"/>
      <c r="U47" s="103" t="str">
        <f>IF(U45="","",VLOOKUP(U45,'[2]シフト記号表（勤務時間帯）'!$D$6:$Z$47,23,FALSE))</f>
        <v/>
      </c>
      <c r="V47" s="104" t="str">
        <f>IF(V45="","",VLOOKUP(V45,'[2]シフト記号表（勤務時間帯）'!$D$6:$Z$47,23,FALSE))</f>
        <v/>
      </c>
      <c r="W47" s="104" t="str">
        <f>IF(W45="","",VLOOKUP(W45,'[2]シフト記号表（勤務時間帯）'!$D$6:$Z$47,23,FALSE))</f>
        <v/>
      </c>
      <c r="X47" s="104" t="str">
        <f>IF(X45="","",VLOOKUP(X45,'[2]シフト記号表（勤務時間帯）'!$D$6:$Z$47,23,FALSE))</f>
        <v/>
      </c>
      <c r="Y47" s="104" t="str">
        <f>IF(Y45="","",VLOOKUP(Y45,'[2]シフト記号表（勤務時間帯）'!$D$6:$Z$47,23,FALSE))</f>
        <v/>
      </c>
      <c r="Z47" s="104" t="str">
        <f>IF(Z45="","",VLOOKUP(Z45,'[2]シフト記号表（勤務時間帯）'!$D$6:$Z$47,23,FALSE))</f>
        <v/>
      </c>
      <c r="AA47" s="105" t="str">
        <f>IF(AA45="","",VLOOKUP(AA45,'[2]シフト記号表（勤務時間帯）'!$D$6:$Z$47,23,FALSE))</f>
        <v/>
      </c>
      <c r="AB47" s="103" t="str">
        <f>IF(AB45="","",VLOOKUP(AB45,'[2]シフト記号表（勤務時間帯）'!$D$6:$Z$47,23,FALSE))</f>
        <v/>
      </c>
      <c r="AC47" s="104" t="str">
        <f>IF(AC45="","",VLOOKUP(AC45,'[2]シフト記号表（勤務時間帯）'!$D$6:$Z$47,23,FALSE))</f>
        <v/>
      </c>
      <c r="AD47" s="104" t="str">
        <f>IF(AD45="","",VLOOKUP(AD45,'[2]シフト記号表（勤務時間帯）'!$D$6:$Z$47,23,FALSE))</f>
        <v/>
      </c>
      <c r="AE47" s="104" t="str">
        <f>IF(AE45="","",VLOOKUP(AE45,'[2]シフト記号表（勤務時間帯）'!$D$6:$Z$47,23,FALSE))</f>
        <v/>
      </c>
      <c r="AF47" s="104" t="str">
        <f>IF(AF45="","",VLOOKUP(AF45,'[2]シフト記号表（勤務時間帯）'!$D$6:$Z$47,23,FALSE))</f>
        <v/>
      </c>
      <c r="AG47" s="104" t="str">
        <f>IF(AG45="","",VLOOKUP(AG45,'[2]シフト記号表（勤務時間帯）'!$D$6:$Z$47,23,FALSE))</f>
        <v/>
      </c>
      <c r="AH47" s="105" t="str">
        <f>IF(AH45="","",VLOOKUP(AH45,'[2]シフト記号表（勤務時間帯）'!$D$6:$Z$47,23,FALSE))</f>
        <v/>
      </c>
      <c r="AI47" s="103" t="str">
        <f>IF(AI45="","",VLOOKUP(AI45,'[2]シフト記号表（勤務時間帯）'!$D$6:$Z$47,23,FALSE))</f>
        <v/>
      </c>
      <c r="AJ47" s="104" t="str">
        <f>IF(AJ45="","",VLOOKUP(AJ45,'[2]シフト記号表（勤務時間帯）'!$D$6:$Z$47,23,FALSE))</f>
        <v/>
      </c>
      <c r="AK47" s="104" t="str">
        <f>IF(AK45="","",VLOOKUP(AK45,'[2]シフト記号表（勤務時間帯）'!$D$6:$Z$47,23,FALSE))</f>
        <v/>
      </c>
      <c r="AL47" s="104" t="str">
        <f>IF(AL45="","",VLOOKUP(AL45,'[2]シフト記号表（勤務時間帯）'!$D$6:$Z$47,23,FALSE))</f>
        <v/>
      </c>
      <c r="AM47" s="104" t="str">
        <f>IF(AM45="","",VLOOKUP(AM45,'[2]シフト記号表（勤務時間帯）'!$D$6:$Z$47,23,FALSE))</f>
        <v/>
      </c>
      <c r="AN47" s="104" t="str">
        <f>IF(AN45="","",VLOOKUP(AN45,'[2]シフト記号表（勤務時間帯）'!$D$6:$Z$47,23,FALSE))</f>
        <v/>
      </c>
      <c r="AO47" s="105" t="str">
        <f>IF(AO45="","",VLOOKUP(AO45,'[2]シフト記号表（勤務時間帯）'!$D$6:$Z$47,23,FALSE))</f>
        <v/>
      </c>
      <c r="AP47" s="103" t="str">
        <f>IF(AP45="","",VLOOKUP(AP45,'[2]シフト記号表（勤務時間帯）'!$D$6:$Z$47,23,FALSE))</f>
        <v/>
      </c>
      <c r="AQ47" s="104" t="str">
        <f>IF(AQ45="","",VLOOKUP(AQ45,'[2]シフト記号表（勤務時間帯）'!$D$6:$Z$47,23,FALSE))</f>
        <v/>
      </c>
      <c r="AR47" s="104" t="str">
        <f>IF(AR45="","",VLOOKUP(AR45,'[2]シフト記号表（勤務時間帯）'!$D$6:$Z$47,23,FALSE))</f>
        <v/>
      </c>
      <c r="AS47" s="104" t="str">
        <f>IF(AS45="","",VLOOKUP(AS45,'[2]シフト記号表（勤務時間帯）'!$D$6:$Z$47,23,FALSE))</f>
        <v/>
      </c>
      <c r="AT47" s="104" t="str">
        <f>IF(AT45="","",VLOOKUP(AT45,'[2]シフト記号表（勤務時間帯）'!$D$6:$Z$47,23,FALSE))</f>
        <v/>
      </c>
      <c r="AU47" s="104" t="str">
        <f>IF(AU45="","",VLOOKUP(AU45,'[2]シフト記号表（勤務時間帯）'!$D$6:$Z$47,23,FALSE))</f>
        <v/>
      </c>
      <c r="AV47" s="105" t="str">
        <f>IF(AV45="","",VLOOKUP(AV45,'[2]シフト記号表（勤務時間帯）'!$D$6:$Z$47,23,FALSE))</f>
        <v/>
      </c>
      <c r="AW47" s="103" t="str">
        <f>IF(AW45="","",VLOOKUP(AW45,'[2]シフト記号表（勤務時間帯）'!$D$6:$Z$47,23,FALSE))</f>
        <v/>
      </c>
      <c r="AX47" s="104" t="str">
        <f>IF(AX45="","",VLOOKUP(AX45,'[2]シフト記号表（勤務時間帯）'!$D$6:$Z$47,23,FALSE))</f>
        <v/>
      </c>
      <c r="AY47" s="104" t="str">
        <f>IF(AY45="","",VLOOKUP(AY45,'[2]シフト記号表（勤務時間帯）'!$D$6:$Z$47,23,FALSE))</f>
        <v/>
      </c>
      <c r="AZ47" s="841">
        <f>IF($BC$3="４週",SUM(U47:AV47),IF($BC$3="暦月",SUM(U47:AY47),""))</f>
        <v>0</v>
      </c>
      <c r="BA47" s="842"/>
      <c r="BB47" s="843">
        <f>IF($BC$3="４週",AZ47/4,IF($BC$3="暦月",(AZ47/($BC$8/7)),""))</f>
        <v>0</v>
      </c>
      <c r="BC47" s="842"/>
      <c r="BD47" s="844"/>
      <c r="BE47" s="845"/>
      <c r="BF47" s="845"/>
      <c r="BG47" s="845"/>
      <c r="BH47" s="846"/>
    </row>
    <row r="48" spans="2:60" ht="20.25" customHeight="1">
      <c r="B48" s="106"/>
      <c r="C48" s="847"/>
      <c r="D48" s="848"/>
      <c r="E48" s="849"/>
      <c r="F48" s="87"/>
      <c r="G48" s="88"/>
      <c r="H48" s="856"/>
      <c r="I48" s="859"/>
      <c r="J48" s="860"/>
      <c r="K48" s="860"/>
      <c r="L48" s="861"/>
      <c r="M48" s="868"/>
      <c r="N48" s="869"/>
      <c r="O48" s="870"/>
      <c r="P48" s="109" t="s">
        <v>555</v>
      </c>
      <c r="Q48" s="116"/>
      <c r="R48" s="116"/>
      <c r="S48" s="117"/>
      <c r="T48" s="122"/>
      <c r="U48" s="113"/>
      <c r="V48" s="114"/>
      <c r="W48" s="114"/>
      <c r="X48" s="114"/>
      <c r="Y48" s="114"/>
      <c r="Z48" s="114"/>
      <c r="AA48" s="115"/>
      <c r="AB48" s="113"/>
      <c r="AC48" s="114"/>
      <c r="AD48" s="114"/>
      <c r="AE48" s="114"/>
      <c r="AF48" s="114"/>
      <c r="AG48" s="114"/>
      <c r="AH48" s="115"/>
      <c r="AI48" s="113"/>
      <c r="AJ48" s="114"/>
      <c r="AK48" s="114"/>
      <c r="AL48" s="114"/>
      <c r="AM48" s="114"/>
      <c r="AN48" s="114"/>
      <c r="AO48" s="115"/>
      <c r="AP48" s="113"/>
      <c r="AQ48" s="114"/>
      <c r="AR48" s="114"/>
      <c r="AS48" s="114"/>
      <c r="AT48" s="114"/>
      <c r="AU48" s="114"/>
      <c r="AV48" s="115"/>
      <c r="AW48" s="113"/>
      <c r="AX48" s="114"/>
      <c r="AY48" s="114"/>
      <c r="AZ48" s="877"/>
      <c r="BA48" s="831"/>
      <c r="BB48" s="830"/>
      <c r="BC48" s="831"/>
      <c r="BD48" s="832"/>
      <c r="BE48" s="833"/>
      <c r="BF48" s="833"/>
      <c r="BG48" s="833"/>
      <c r="BH48" s="834"/>
    </row>
    <row r="49" spans="2:60" ht="20.25" customHeight="1">
      <c r="B49" s="86">
        <f>B46+1</f>
        <v>10</v>
      </c>
      <c r="C49" s="850"/>
      <c r="D49" s="851"/>
      <c r="E49" s="852"/>
      <c r="F49" s="87">
        <f>C48</f>
        <v>0</v>
      </c>
      <c r="G49" s="88"/>
      <c r="H49" s="857"/>
      <c r="I49" s="862"/>
      <c r="J49" s="863"/>
      <c r="K49" s="863"/>
      <c r="L49" s="864"/>
      <c r="M49" s="871"/>
      <c r="N49" s="872"/>
      <c r="O49" s="873"/>
      <c r="P49" s="89" t="s">
        <v>556</v>
      </c>
      <c r="Q49" s="90"/>
      <c r="R49" s="90"/>
      <c r="S49" s="91"/>
      <c r="T49" s="92"/>
      <c r="U49" s="93" t="str">
        <f>IF(U48="","",VLOOKUP(U48,'[2]シフト記号表（勤務時間帯）'!$D$6:$X$47,21,FALSE))</f>
        <v/>
      </c>
      <c r="V49" s="94" t="str">
        <f>IF(V48="","",VLOOKUP(V48,'[2]シフト記号表（勤務時間帯）'!$D$6:$X$47,21,FALSE))</f>
        <v/>
      </c>
      <c r="W49" s="94" t="str">
        <f>IF(W48="","",VLOOKUP(W48,'[2]シフト記号表（勤務時間帯）'!$D$6:$X$47,21,FALSE))</f>
        <v/>
      </c>
      <c r="X49" s="94" t="str">
        <f>IF(X48="","",VLOOKUP(X48,'[2]シフト記号表（勤務時間帯）'!$D$6:$X$47,21,FALSE))</f>
        <v/>
      </c>
      <c r="Y49" s="94" t="str">
        <f>IF(Y48="","",VLOOKUP(Y48,'[2]シフト記号表（勤務時間帯）'!$D$6:$X$47,21,FALSE))</f>
        <v/>
      </c>
      <c r="Z49" s="94" t="str">
        <f>IF(Z48="","",VLOOKUP(Z48,'[2]シフト記号表（勤務時間帯）'!$D$6:$X$47,21,FALSE))</f>
        <v/>
      </c>
      <c r="AA49" s="95" t="str">
        <f>IF(AA48="","",VLOOKUP(AA48,'[2]シフト記号表（勤務時間帯）'!$D$6:$X$47,21,FALSE))</f>
        <v/>
      </c>
      <c r="AB49" s="93" t="str">
        <f>IF(AB48="","",VLOOKUP(AB48,'[2]シフト記号表（勤務時間帯）'!$D$6:$X$47,21,FALSE))</f>
        <v/>
      </c>
      <c r="AC49" s="94" t="str">
        <f>IF(AC48="","",VLOOKUP(AC48,'[2]シフト記号表（勤務時間帯）'!$D$6:$X$47,21,FALSE))</f>
        <v/>
      </c>
      <c r="AD49" s="94" t="str">
        <f>IF(AD48="","",VLOOKUP(AD48,'[2]シフト記号表（勤務時間帯）'!$D$6:$X$47,21,FALSE))</f>
        <v/>
      </c>
      <c r="AE49" s="94" t="str">
        <f>IF(AE48="","",VLOOKUP(AE48,'[2]シフト記号表（勤務時間帯）'!$D$6:$X$47,21,FALSE))</f>
        <v/>
      </c>
      <c r="AF49" s="94" t="str">
        <f>IF(AF48="","",VLOOKUP(AF48,'[2]シフト記号表（勤務時間帯）'!$D$6:$X$47,21,FALSE))</f>
        <v/>
      </c>
      <c r="AG49" s="94" t="str">
        <f>IF(AG48="","",VLOOKUP(AG48,'[2]シフト記号表（勤務時間帯）'!$D$6:$X$47,21,FALSE))</f>
        <v/>
      </c>
      <c r="AH49" s="95" t="str">
        <f>IF(AH48="","",VLOOKUP(AH48,'[2]シフト記号表（勤務時間帯）'!$D$6:$X$47,21,FALSE))</f>
        <v/>
      </c>
      <c r="AI49" s="93" t="str">
        <f>IF(AI48="","",VLOOKUP(AI48,'[2]シフト記号表（勤務時間帯）'!$D$6:$X$47,21,FALSE))</f>
        <v/>
      </c>
      <c r="AJ49" s="94" t="str">
        <f>IF(AJ48="","",VLOOKUP(AJ48,'[2]シフト記号表（勤務時間帯）'!$D$6:$X$47,21,FALSE))</f>
        <v/>
      </c>
      <c r="AK49" s="94" t="str">
        <f>IF(AK48="","",VLOOKUP(AK48,'[2]シフト記号表（勤務時間帯）'!$D$6:$X$47,21,FALSE))</f>
        <v/>
      </c>
      <c r="AL49" s="94" t="str">
        <f>IF(AL48="","",VLOOKUP(AL48,'[2]シフト記号表（勤務時間帯）'!$D$6:$X$47,21,FALSE))</f>
        <v/>
      </c>
      <c r="AM49" s="94" t="str">
        <f>IF(AM48="","",VLOOKUP(AM48,'[2]シフト記号表（勤務時間帯）'!$D$6:$X$47,21,FALSE))</f>
        <v/>
      </c>
      <c r="AN49" s="94" t="str">
        <f>IF(AN48="","",VLOOKUP(AN48,'[2]シフト記号表（勤務時間帯）'!$D$6:$X$47,21,FALSE))</f>
        <v/>
      </c>
      <c r="AO49" s="95" t="str">
        <f>IF(AO48="","",VLOOKUP(AO48,'[2]シフト記号表（勤務時間帯）'!$D$6:$X$47,21,FALSE))</f>
        <v/>
      </c>
      <c r="AP49" s="93" t="str">
        <f>IF(AP48="","",VLOOKUP(AP48,'[2]シフト記号表（勤務時間帯）'!$D$6:$X$47,21,FALSE))</f>
        <v/>
      </c>
      <c r="AQ49" s="94" t="str">
        <f>IF(AQ48="","",VLOOKUP(AQ48,'[2]シフト記号表（勤務時間帯）'!$D$6:$X$47,21,FALSE))</f>
        <v/>
      </c>
      <c r="AR49" s="94" t="str">
        <f>IF(AR48="","",VLOOKUP(AR48,'[2]シフト記号表（勤務時間帯）'!$D$6:$X$47,21,FALSE))</f>
        <v/>
      </c>
      <c r="AS49" s="94" t="str">
        <f>IF(AS48="","",VLOOKUP(AS48,'[2]シフト記号表（勤務時間帯）'!$D$6:$X$47,21,FALSE))</f>
        <v/>
      </c>
      <c r="AT49" s="94" t="str">
        <f>IF(AT48="","",VLOOKUP(AT48,'[2]シフト記号表（勤務時間帯）'!$D$6:$X$47,21,FALSE))</f>
        <v/>
      </c>
      <c r="AU49" s="94" t="str">
        <f>IF(AU48="","",VLOOKUP(AU48,'[2]シフト記号表（勤務時間帯）'!$D$6:$X$47,21,FALSE))</f>
        <v/>
      </c>
      <c r="AV49" s="95" t="str">
        <f>IF(AV48="","",VLOOKUP(AV48,'[2]シフト記号表（勤務時間帯）'!$D$6:$X$47,21,FALSE))</f>
        <v/>
      </c>
      <c r="AW49" s="93" t="str">
        <f>IF(AW48="","",VLOOKUP(AW48,'[2]シフト記号表（勤務時間帯）'!$D$6:$X$47,21,FALSE))</f>
        <v/>
      </c>
      <c r="AX49" s="94" t="str">
        <f>IF(AX48="","",VLOOKUP(AX48,'[2]シフト記号表（勤務時間帯）'!$D$6:$X$47,21,FALSE))</f>
        <v/>
      </c>
      <c r="AY49" s="94" t="str">
        <f>IF(AY48="","",VLOOKUP(AY48,'[2]シフト記号表（勤務時間帯）'!$D$6:$X$47,21,FALSE))</f>
        <v/>
      </c>
      <c r="AZ49" s="838">
        <f>IF($BC$3="４週",SUM(U49:AV49),IF($BC$3="暦月",SUM(U49:AY49),""))</f>
        <v>0</v>
      </c>
      <c r="BA49" s="839"/>
      <c r="BB49" s="840">
        <f>IF($BC$3="４週",AZ49/4,IF($BC$3="暦月",(AZ49/($BC$8/7)),""))</f>
        <v>0</v>
      </c>
      <c r="BC49" s="839"/>
      <c r="BD49" s="835"/>
      <c r="BE49" s="836"/>
      <c r="BF49" s="836"/>
      <c r="BG49" s="836"/>
      <c r="BH49" s="837"/>
    </row>
    <row r="50" spans="2:60" ht="20.25" customHeight="1">
      <c r="B50" s="96"/>
      <c r="C50" s="878"/>
      <c r="D50" s="879"/>
      <c r="E50" s="880"/>
      <c r="F50" s="97"/>
      <c r="G50" s="98">
        <f>C48</f>
        <v>0</v>
      </c>
      <c r="H50" s="881"/>
      <c r="I50" s="882"/>
      <c r="J50" s="883"/>
      <c r="K50" s="883"/>
      <c r="L50" s="884"/>
      <c r="M50" s="885"/>
      <c r="N50" s="886"/>
      <c r="O50" s="887"/>
      <c r="P50" s="123" t="s">
        <v>557</v>
      </c>
      <c r="Q50" s="124"/>
      <c r="R50" s="124"/>
      <c r="S50" s="125"/>
      <c r="T50" s="126"/>
      <c r="U50" s="103" t="str">
        <f>IF(U48="","",VLOOKUP(U48,'[2]シフト記号表（勤務時間帯）'!$D$6:$Z$47,23,FALSE))</f>
        <v/>
      </c>
      <c r="V50" s="104" t="str">
        <f>IF(V48="","",VLOOKUP(V48,'[2]シフト記号表（勤務時間帯）'!$D$6:$Z$47,23,FALSE))</f>
        <v/>
      </c>
      <c r="W50" s="104" t="str">
        <f>IF(W48="","",VLOOKUP(W48,'[2]シフト記号表（勤務時間帯）'!$D$6:$Z$47,23,FALSE))</f>
        <v/>
      </c>
      <c r="X50" s="104" t="str">
        <f>IF(X48="","",VLOOKUP(X48,'[2]シフト記号表（勤務時間帯）'!$D$6:$Z$47,23,FALSE))</f>
        <v/>
      </c>
      <c r="Y50" s="104" t="str">
        <f>IF(Y48="","",VLOOKUP(Y48,'[2]シフト記号表（勤務時間帯）'!$D$6:$Z$47,23,FALSE))</f>
        <v/>
      </c>
      <c r="Z50" s="104" t="str">
        <f>IF(Z48="","",VLOOKUP(Z48,'[2]シフト記号表（勤務時間帯）'!$D$6:$Z$47,23,FALSE))</f>
        <v/>
      </c>
      <c r="AA50" s="105" t="str">
        <f>IF(AA48="","",VLOOKUP(AA48,'[2]シフト記号表（勤務時間帯）'!$D$6:$Z$47,23,FALSE))</f>
        <v/>
      </c>
      <c r="AB50" s="103" t="str">
        <f>IF(AB48="","",VLOOKUP(AB48,'[2]シフト記号表（勤務時間帯）'!$D$6:$Z$47,23,FALSE))</f>
        <v/>
      </c>
      <c r="AC50" s="104" t="str">
        <f>IF(AC48="","",VLOOKUP(AC48,'[2]シフト記号表（勤務時間帯）'!$D$6:$Z$47,23,FALSE))</f>
        <v/>
      </c>
      <c r="AD50" s="104" t="str">
        <f>IF(AD48="","",VLOOKUP(AD48,'[2]シフト記号表（勤務時間帯）'!$D$6:$Z$47,23,FALSE))</f>
        <v/>
      </c>
      <c r="AE50" s="104" t="str">
        <f>IF(AE48="","",VLOOKUP(AE48,'[2]シフト記号表（勤務時間帯）'!$D$6:$Z$47,23,FALSE))</f>
        <v/>
      </c>
      <c r="AF50" s="104" t="str">
        <f>IF(AF48="","",VLOOKUP(AF48,'[2]シフト記号表（勤務時間帯）'!$D$6:$Z$47,23,FALSE))</f>
        <v/>
      </c>
      <c r="AG50" s="104" t="str">
        <f>IF(AG48="","",VLOOKUP(AG48,'[2]シフト記号表（勤務時間帯）'!$D$6:$Z$47,23,FALSE))</f>
        <v/>
      </c>
      <c r="AH50" s="105" t="str">
        <f>IF(AH48="","",VLOOKUP(AH48,'[2]シフト記号表（勤務時間帯）'!$D$6:$Z$47,23,FALSE))</f>
        <v/>
      </c>
      <c r="AI50" s="103" t="str">
        <f>IF(AI48="","",VLOOKUP(AI48,'[2]シフト記号表（勤務時間帯）'!$D$6:$Z$47,23,FALSE))</f>
        <v/>
      </c>
      <c r="AJ50" s="104" t="str">
        <f>IF(AJ48="","",VLOOKUP(AJ48,'[2]シフト記号表（勤務時間帯）'!$D$6:$Z$47,23,FALSE))</f>
        <v/>
      </c>
      <c r="AK50" s="104" t="str">
        <f>IF(AK48="","",VLOOKUP(AK48,'[2]シフト記号表（勤務時間帯）'!$D$6:$Z$47,23,FALSE))</f>
        <v/>
      </c>
      <c r="AL50" s="104" t="str">
        <f>IF(AL48="","",VLOOKUP(AL48,'[2]シフト記号表（勤務時間帯）'!$D$6:$Z$47,23,FALSE))</f>
        <v/>
      </c>
      <c r="AM50" s="104" t="str">
        <f>IF(AM48="","",VLOOKUP(AM48,'[2]シフト記号表（勤務時間帯）'!$D$6:$Z$47,23,FALSE))</f>
        <v/>
      </c>
      <c r="AN50" s="104" t="str">
        <f>IF(AN48="","",VLOOKUP(AN48,'[2]シフト記号表（勤務時間帯）'!$D$6:$Z$47,23,FALSE))</f>
        <v/>
      </c>
      <c r="AO50" s="105" t="str">
        <f>IF(AO48="","",VLOOKUP(AO48,'[2]シフト記号表（勤務時間帯）'!$D$6:$Z$47,23,FALSE))</f>
        <v/>
      </c>
      <c r="AP50" s="103" t="str">
        <f>IF(AP48="","",VLOOKUP(AP48,'[2]シフト記号表（勤務時間帯）'!$D$6:$Z$47,23,FALSE))</f>
        <v/>
      </c>
      <c r="AQ50" s="104" t="str">
        <f>IF(AQ48="","",VLOOKUP(AQ48,'[2]シフト記号表（勤務時間帯）'!$D$6:$Z$47,23,FALSE))</f>
        <v/>
      </c>
      <c r="AR50" s="104" t="str">
        <f>IF(AR48="","",VLOOKUP(AR48,'[2]シフト記号表（勤務時間帯）'!$D$6:$Z$47,23,FALSE))</f>
        <v/>
      </c>
      <c r="AS50" s="104" t="str">
        <f>IF(AS48="","",VLOOKUP(AS48,'[2]シフト記号表（勤務時間帯）'!$D$6:$Z$47,23,FALSE))</f>
        <v/>
      </c>
      <c r="AT50" s="104" t="str">
        <f>IF(AT48="","",VLOOKUP(AT48,'[2]シフト記号表（勤務時間帯）'!$D$6:$Z$47,23,FALSE))</f>
        <v/>
      </c>
      <c r="AU50" s="104" t="str">
        <f>IF(AU48="","",VLOOKUP(AU48,'[2]シフト記号表（勤務時間帯）'!$D$6:$Z$47,23,FALSE))</f>
        <v/>
      </c>
      <c r="AV50" s="105" t="str">
        <f>IF(AV48="","",VLOOKUP(AV48,'[2]シフト記号表（勤務時間帯）'!$D$6:$Z$47,23,FALSE))</f>
        <v/>
      </c>
      <c r="AW50" s="103" t="str">
        <f>IF(AW48="","",VLOOKUP(AW48,'[2]シフト記号表（勤務時間帯）'!$D$6:$Z$47,23,FALSE))</f>
        <v/>
      </c>
      <c r="AX50" s="104" t="str">
        <f>IF(AX48="","",VLOOKUP(AX48,'[2]シフト記号表（勤務時間帯）'!$D$6:$Z$47,23,FALSE))</f>
        <v/>
      </c>
      <c r="AY50" s="104" t="str">
        <f>IF(AY48="","",VLOOKUP(AY48,'[2]シフト記号表（勤務時間帯）'!$D$6:$Z$47,23,FALSE))</f>
        <v/>
      </c>
      <c r="AZ50" s="841">
        <f>IF($BC$3="４週",SUM(U50:AV50),IF($BC$3="暦月",SUM(U50:AY50),""))</f>
        <v>0</v>
      </c>
      <c r="BA50" s="842"/>
      <c r="BB50" s="843">
        <f>IF($BC$3="４週",AZ50/4,IF($BC$3="暦月",(AZ50/($BC$8/7)),""))</f>
        <v>0</v>
      </c>
      <c r="BC50" s="842"/>
      <c r="BD50" s="844"/>
      <c r="BE50" s="845"/>
      <c r="BF50" s="845"/>
      <c r="BG50" s="845"/>
      <c r="BH50" s="846"/>
    </row>
    <row r="51" spans="2:60" ht="20.25" customHeight="1">
      <c r="B51" s="106"/>
      <c r="C51" s="847"/>
      <c r="D51" s="848"/>
      <c r="E51" s="849"/>
      <c r="F51" s="87"/>
      <c r="G51" s="88"/>
      <c r="H51" s="856"/>
      <c r="I51" s="859"/>
      <c r="J51" s="860"/>
      <c r="K51" s="860"/>
      <c r="L51" s="861"/>
      <c r="M51" s="868"/>
      <c r="N51" s="869"/>
      <c r="O51" s="870"/>
      <c r="P51" s="109" t="s">
        <v>555</v>
      </c>
      <c r="Q51" s="116"/>
      <c r="R51" s="116"/>
      <c r="S51" s="117"/>
      <c r="T51" s="122"/>
      <c r="U51" s="113"/>
      <c r="V51" s="114"/>
      <c r="W51" s="114"/>
      <c r="X51" s="114"/>
      <c r="Y51" s="114"/>
      <c r="Z51" s="114"/>
      <c r="AA51" s="115"/>
      <c r="AB51" s="113"/>
      <c r="AC51" s="114"/>
      <c r="AD51" s="114"/>
      <c r="AE51" s="114"/>
      <c r="AF51" s="114"/>
      <c r="AG51" s="114"/>
      <c r="AH51" s="115"/>
      <c r="AI51" s="113"/>
      <c r="AJ51" s="114"/>
      <c r="AK51" s="114"/>
      <c r="AL51" s="114"/>
      <c r="AM51" s="114"/>
      <c r="AN51" s="114"/>
      <c r="AO51" s="115"/>
      <c r="AP51" s="113"/>
      <c r="AQ51" s="114"/>
      <c r="AR51" s="114"/>
      <c r="AS51" s="114"/>
      <c r="AT51" s="114"/>
      <c r="AU51" s="114"/>
      <c r="AV51" s="115"/>
      <c r="AW51" s="113"/>
      <c r="AX51" s="114"/>
      <c r="AY51" s="114"/>
      <c r="AZ51" s="877"/>
      <c r="BA51" s="831"/>
      <c r="BB51" s="830"/>
      <c r="BC51" s="831"/>
      <c r="BD51" s="832"/>
      <c r="BE51" s="833"/>
      <c r="BF51" s="833"/>
      <c r="BG51" s="833"/>
      <c r="BH51" s="834"/>
    </row>
    <row r="52" spans="2:60" ht="20.25" customHeight="1">
      <c r="B52" s="86">
        <f>B49+1</f>
        <v>11</v>
      </c>
      <c r="C52" s="850"/>
      <c r="D52" s="851"/>
      <c r="E52" s="852"/>
      <c r="F52" s="87">
        <f>C51</f>
        <v>0</v>
      </c>
      <c r="G52" s="88"/>
      <c r="H52" s="857"/>
      <c r="I52" s="862"/>
      <c r="J52" s="863"/>
      <c r="K52" s="863"/>
      <c r="L52" s="864"/>
      <c r="M52" s="871"/>
      <c r="N52" s="872"/>
      <c r="O52" s="873"/>
      <c r="P52" s="89" t="s">
        <v>556</v>
      </c>
      <c r="Q52" s="90"/>
      <c r="R52" s="90"/>
      <c r="S52" s="91"/>
      <c r="T52" s="92"/>
      <c r="U52" s="93" t="str">
        <f>IF(U51="","",VLOOKUP(U51,'[2]シフト記号表（勤務時間帯）'!$D$6:$X$47,21,FALSE))</f>
        <v/>
      </c>
      <c r="V52" s="94" t="str">
        <f>IF(V51="","",VLOOKUP(V51,'[2]シフト記号表（勤務時間帯）'!$D$6:$X$47,21,FALSE))</f>
        <v/>
      </c>
      <c r="W52" s="94" t="str">
        <f>IF(W51="","",VLOOKUP(W51,'[2]シフト記号表（勤務時間帯）'!$D$6:$X$47,21,FALSE))</f>
        <v/>
      </c>
      <c r="X52" s="94" t="str">
        <f>IF(X51="","",VLOOKUP(X51,'[2]シフト記号表（勤務時間帯）'!$D$6:$X$47,21,FALSE))</f>
        <v/>
      </c>
      <c r="Y52" s="94" t="str">
        <f>IF(Y51="","",VLOOKUP(Y51,'[2]シフト記号表（勤務時間帯）'!$D$6:$X$47,21,FALSE))</f>
        <v/>
      </c>
      <c r="Z52" s="94" t="str">
        <f>IF(Z51="","",VLOOKUP(Z51,'[2]シフト記号表（勤務時間帯）'!$D$6:$X$47,21,FALSE))</f>
        <v/>
      </c>
      <c r="AA52" s="95" t="str">
        <f>IF(AA51="","",VLOOKUP(AA51,'[2]シフト記号表（勤務時間帯）'!$D$6:$X$47,21,FALSE))</f>
        <v/>
      </c>
      <c r="AB52" s="93" t="str">
        <f>IF(AB51="","",VLOOKUP(AB51,'[2]シフト記号表（勤務時間帯）'!$D$6:$X$47,21,FALSE))</f>
        <v/>
      </c>
      <c r="AC52" s="94" t="str">
        <f>IF(AC51="","",VLOOKUP(AC51,'[2]シフト記号表（勤務時間帯）'!$D$6:$X$47,21,FALSE))</f>
        <v/>
      </c>
      <c r="AD52" s="94" t="str">
        <f>IF(AD51="","",VLOOKUP(AD51,'[2]シフト記号表（勤務時間帯）'!$D$6:$X$47,21,FALSE))</f>
        <v/>
      </c>
      <c r="AE52" s="94" t="str">
        <f>IF(AE51="","",VLOOKUP(AE51,'[2]シフト記号表（勤務時間帯）'!$D$6:$X$47,21,FALSE))</f>
        <v/>
      </c>
      <c r="AF52" s="94" t="str">
        <f>IF(AF51="","",VLOOKUP(AF51,'[2]シフト記号表（勤務時間帯）'!$D$6:$X$47,21,FALSE))</f>
        <v/>
      </c>
      <c r="AG52" s="94" t="str">
        <f>IF(AG51="","",VLOOKUP(AG51,'[2]シフト記号表（勤務時間帯）'!$D$6:$X$47,21,FALSE))</f>
        <v/>
      </c>
      <c r="AH52" s="95" t="str">
        <f>IF(AH51="","",VLOOKUP(AH51,'[2]シフト記号表（勤務時間帯）'!$D$6:$X$47,21,FALSE))</f>
        <v/>
      </c>
      <c r="AI52" s="93" t="str">
        <f>IF(AI51="","",VLOOKUP(AI51,'[2]シフト記号表（勤務時間帯）'!$D$6:$X$47,21,FALSE))</f>
        <v/>
      </c>
      <c r="AJ52" s="94" t="str">
        <f>IF(AJ51="","",VLOOKUP(AJ51,'[2]シフト記号表（勤務時間帯）'!$D$6:$X$47,21,FALSE))</f>
        <v/>
      </c>
      <c r="AK52" s="94" t="str">
        <f>IF(AK51="","",VLOOKUP(AK51,'[2]シフト記号表（勤務時間帯）'!$D$6:$X$47,21,FALSE))</f>
        <v/>
      </c>
      <c r="AL52" s="94" t="str">
        <f>IF(AL51="","",VLOOKUP(AL51,'[2]シフト記号表（勤務時間帯）'!$D$6:$X$47,21,FALSE))</f>
        <v/>
      </c>
      <c r="AM52" s="94" t="str">
        <f>IF(AM51="","",VLOOKUP(AM51,'[2]シフト記号表（勤務時間帯）'!$D$6:$X$47,21,FALSE))</f>
        <v/>
      </c>
      <c r="AN52" s="94" t="str">
        <f>IF(AN51="","",VLOOKUP(AN51,'[2]シフト記号表（勤務時間帯）'!$D$6:$X$47,21,FALSE))</f>
        <v/>
      </c>
      <c r="AO52" s="95" t="str">
        <f>IF(AO51="","",VLOOKUP(AO51,'[2]シフト記号表（勤務時間帯）'!$D$6:$X$47,21,FALSE))</f>
        <v/>
      </c>
      <c r="AP52" s="93" t="str">
        <f>IF(AP51="","",VLOOKUP(AP51,'[2]シフト記号表（勤務時間帯）'!$D$6:$X$47,21,FALSE))</f>
        <v/>
      </c>
      <c r="AQ52" s="94" t="str">
        <f>IF(AQ51="","",VLOOKUP(AQ51,'[2]シフト記号表（勤務時間帯）'!$D$6:$X$47,21,FALSE))</f>
        <v/>
      </c>
      <c r="AR52" s="94" t="str">
        <f>IF(AR51="","",VLOOKUP(AR51,'[2]シフト記号表（勤務時間帯）'!$D$6:$X$47,21,FALSE))</f>
        <v/>
      </c>
      <c r="AS52" s="94" t="str">
        <f>IF(AS51="","",VLOOKUP(AS51,'[2]シフト記号表（勤務時間帯）'!$D$6:$X$47,21,FALSE))</f>
        <v/>
      </c>
      <c r="AT52" s="94" t="str">
        <f>IF(AT51="","",VLOOKUP(AT51,'[2]シフト記号表（勤務時間帯）'!$D$6:$X$47,21,FALSE))</f>
        <v/>
      </c>
      <c r="AU52" s="94" t="str">
        <f>IF(AU51="","",VLOOKUP(AU51,'[2]シフト記号表（勤務時間帯）'!$D$6:$X$47,21,FALSE))</f>
        <v/>
      </c>
      <c r="AV52" s="95" t="str">
        <f>IF(AV51="","",VLOOKUP(AV51,'[2]シフト記号表（勤務時間帯）'!$D$6:$X$47,21,FALSE))</f>
        <v/>
      </c>
      <c r="AW52" s="93" t="str">
        <f>IF(AW51="","",VLOOKUP(AW51,'[2]シフト記号表（勤務時間帯）'!$D$6:$X$47,21,FALSE))</f>
        <v/>
      </c>
      <c r="AX52" s="94" t="str">
        <f>IF(AX51="","",VLOOKUP(AX51,'[2]シフト記号表（勤務時間帯）'!$D$6:$X$47,21,FALSE))</f>
        <v/>
      </c>
      <c r="AY52" s="94" t="str">
        <f>IF(AY51="","",VLOOKUP(AY51,'[2]シフト記号表（勤務時間帯）'!$D$6:$X$47,21,FALSE))</f>
        <v/>
      </c>
      <c r="AZ52" s="838">
        <f>IF($BC$3="４週",SUM(U52:AV52),IF($BC$3="暦月",SUM(U52:AY52),""))</f>
        <v>0</v>
      </c>
      <c r="BA52" s="839"/>
      <c r="BB52" s="840">
        <f>IF($BC$3="４週",AZ52/4,IF($BC$3="暦月",(AZ52/($BC$8/7)),""))</f>
        <v>0</v>
      </c>
      <c r="BC52" s="839"/>
      <c r="BD52" s="835"/>
      <c r="BE52" s="836"/>
      <c r="BF52" s="836"/>
      <c r="BG52" s="836"/>
      <c r="BH52" s="837"/>
    </row>
    <row r="53" spans="2:60" ht="20.25" customHeight="1">
      <c r="B53" s="96"/>
      <c r="C53" s="878"/>
      <c r="D53" s="879"/>
      <c r="E53" s="880"/>
      <c r="F53" s="97"/>
      <c r="G53" s="98">
        <f>C51</f>
        <v>0</v>
      </c>
      <c r="H53" s="881"/>
      <c r="I53" s="882"/>
      <c r="J53" s="883"/>
      <c r="K53" s="883"/>
      <c r="L53" s="884"/>
      <c r="M53" s="885"/>
      <c r="N53" s="886"/>
      <c r="O53" s="887"/>
      <c r="P53" s="123" t="s">
        <v>557</v>
      </c>
      <c r="Q53" s="124"/>
      <c r="R53" s="124"/>
      <c r="S53" s="125"/>
      <c r="T53" s="126"/>
      <c r="U53" s="103" t="str">
        <f>IF(U51="","",VLOOKUP(U51,'[2]シフト記号表（勤務時間帯）'!$D$6:$Z$47,23,FALSE))</f>
        <v/>
      </c>
      <c r="V53" s="104" t="str">
        <f>IF(V51="","",VLOOKUP(V51,'[2]シフト記号表（勤務時間帯）'!$D$6:$Z$47,23,FALSE))</f>
        <v/>
      </c>
      <c r="W53" s="104" t="str">
        <f>IF(W51="","",VLOOKUP(W51,'[2]シフト記号表（勤務時間帯）'!$D$6:$Z$47,23,FALSE))</f>
        <v/>
      </c>
      <c r="X53" s="104" t="str">
        <f>IF(X51="","",VLOOKUP(X51,'[2]シフト記号表（勤務時間帯）'!$D$6:$Z$47,23,FALSE))</f>
        <v/>
      </c>
      <c r="Y53" s="104" t="str">
        <f>IF(Y51="","",VLOOKUP(Y51,'[2]シフト記号表（勤務時間帯）'!$D$6:$Z$47,23,FALSE))</f>
        <v/>
      </c>
      <c r="Z53" s="104" t="str">
        <f>IF(Z51="","",VLOOKUP(Z51,'[2]シフト記号表（勤務時間帯）'!$D$6:$Z$47,23,FALSE))</f>
        <v/>
      </c>
      <c r="AA53" s="105" t="str">
        <f>IF(AA51="","",VLOOKUP(AA51,'[2]シフト記号表（勤務時間帯）'!$D$6:$Z$47,23,FALSE))</f>
        <v/>
      </c>
      <c r="AB53" s="103" t="str">
        <f>IF(AB51="","",VLOOKUP(AB51,'[2]シフト記号表（勤務時間帯）'!$D$6:$Z$47,23,FALSE))</f>
        <v/>
      </c>
      <c r="AC53" s="104" t="str">
        <f>IF(AC51="","",VLOOKUP(AC51,'[2]シフト記号表（勤務時間帯）'!$D$6:$Z$47,23,FALSE))</f>
        <v/>
      </c>
      <c r="AD53" s="104" t="str">
        <f>IF(AD51="","",VLOOKUP(AD51,'[2]シフト記号表（勤務時間帯）'!$D$6:$Z$47,23,FALSE))</f>
        <v/>
      </c>
      <c r="AE53" s="104" t="str">
        <f>IF(AE51="","",VLOOKUP(AE51,'[2]シフト記号表（勤務時間帯）'!$D$6:$Z$47,23,FALSE))</f>
        <v/>
      </c>
      <c r="AF53" s="104" t="str">
        <f>IF(AF51="","",VLOOKUP(AF51,'[2]シフト記号表（勤務時間帯）'!$D$6:$Z$47,23,FALSE))</f>
        <v/>
      </c>
      <c r="AG53" s="104" t="str">
        <f>IF(AG51="","",VLOOKUP(AG51,'[2]シフト記号表（勤務時間帯）'!$D$6:$Z$47,23,FALSE))</f>
        <v/>
      </c>
      <c r="AH53" s="105" t="str">
        <f>IF(AH51="","",VLOOKUP(AH51,'[2]シフト記号表（勤務時間帯）'!$D$6:$Z$47,23,FALSE))</f>
        <v/>
      </c>
      <c r="AI53" s="103" t="str">
        <f>IF(AI51="","",VLOOKUP(AI51,'[2]シフト記号表（勤務時間帯）'!$D$6:$Z$47,23,FALSE))</f>
        <v/>
      </c>
      <c r="AJ53" s="104" t="str">
        <f>IF(AJ51="","",VLOOKUP(AJ51,'[2]シフト記号表（勤務時間帯）'!$D$6:$Z$47,23,FALSE))</f>
        <v/>
      </c>
      <c r="AK53" s="104" t="str">
        <f>IF(AK51="","",VLOOKUP(AK51,'[2]シフト記号表（勤務時間帯）'!$D$6:$Z$47,23,FALSE))</f>
        <v/>
      </c>
      <c r="AL53" s="104" t="str">
        <f>IF(AL51="","",VLOOKUP(AL51,'[2]シフト記号表（勤務時間帯）'!$D$6:$Z$47,23,FALSE))</f>
        <v/>
      </c>
      <c r="AM53" s="104" t="str">
        <f>IF(AM51="","",VLOOKUP(AM51,'[2]シフト記号表（勤務時間帯）'!$D$6:$Z$47,23,FALSE))</f>
        <v/>
      </c>
      <c r="AN53" s="104" t="str">
        <f>IF(AN51="","",VLOOKUP(AN51,'[2]シフト記号表（勤務時間帯）'!$D$6:$Z$47,23,FALSE))</f>
        <v/>
      </c>
      <c r="AO53" s="105" t="str">
        <f>IF(AO51="","",VLOOKUP(AO51,'[2]シフト記号表（勤務時間帯）'!$D$6:$Z$47,23,FALSE))</f>
        <v/>
      </c>
      <c r="AP53" s="103" t="str">
        <f>IF(AP51="","",VLOOKUP(AP51,'[2]シフト記号表（勤務時間帯）'!$D$6:$Z$47,23,FALSE))</f>
        <v/>
      </c>
      <c r="AQ53" s="104" t="str">
        <f>IF(AQ51="","",VLOOKUP(AQ51,'[2]シフト記号表（勤務時間帯）'!$D$6:$Z$47,23,FALSE))</f>
        <v/>
      </c>
      <c r="AR53" s="104" t="str">
        <f>IF(AR51="","",VLOOKUP(AR51,'[2]シフト記号表（勤務時間帯）'!$D$6:$Z$47,23,FALSE))</f>
        <v/>
      </c>
      <c r="AS53" s="104" t="str">
        <f>IF(AS51="","",VLOOKUP(AS51,'[2]シフト記号表（勤務時間帯）'!$D$6:$Z$47,23,FALSE))</f>
        <v/>
      </c>
      <c r="AT53" s="104" t="str">
        <f>IF(AT51="","",VLOOKUP(AT51,'[2]シフト記号表（勤務時間帯）'!$D$6:$Z$47,23,FALSE))</f>
        <v/>
      </c>
      <c r="AU53" s="104" t="str">
        <f>IF(AU51="","",VLOOKUP(AU51,'[2]シフト記号表（勤務時間帯）'!$D$6:$Z$47,23,FALSE))</f>
        <v/>
      </c>
      <c r="AV53" s="105" t="str">
        <f>IF(AV51="","",VLOOKUP(AV51,'[2]シフト記号表（勤務時間帯）'!$D$6:$Z$47,23,FALSE))</f>
        <v/>
      </c>
      <c r="AW53" s="103" t="str">
        <f>IF(AW51="","",VLOOKUP(AW51,'[2]シフト記号表（勤務時間帯）'!$D$6:$Z$47,23,FALSE))</f>
        <v/>
      </c>
      <c r="AX53" s="104" t="str">
        <f>IF(AX51="","",VLOOKUP(AX51,'[2]シフト記号表（勤務時間帯）'!$D$6:$Z$47,23,FALSE))</f>
        <v/>
      </c>
      <c r="AY53" s="104" t="str">
        <f>IF(AY51="","",VLOOKUP(AY51,'[2]シフト記号表（勤務時間帯）'!$D$6:$Z$47,23,FALSE))</f>
        <v/>
      </c>
      <c r="AZ53" s="841">
        <f>IF($BC$3="４週",SUM(U53:AV53),IF($BC$3="暦月",SUM(U53:AY53),""))</f>
        <v>0</v>
      </c>
      <c r="BA53" s="842"/>
      <c r="BB53" s="843">
        <f>IF($BC$3="４週",AZ53/4,IF($BC$3="暦月",(AZ53/($BC$8/7)),""))</f>
        <v>0</v>
      </c>
      <c r="BC53" s="842"/>
      <c r="BD53" s="844"/>
      <c r="BE53" s="845"/>
      <c r="BF53" s="845"/>
      <c r="BG53" s="845"/>
      <c r="BH53" s="846"/>
    </row>
    <row r="54" spans="2:60" ht="20.25" customHeight="1">
      <c r="B54" s="106"/>
      <c r="C54" s="847"/>
      <c r="D54" s="848"/>
      <c r="E54" s="849"/>
      <c r="F54" s="87"/>
      <c r="G54" s="88"/>
      <c r="H54" s="856"/>
      <c r="I54" s="859"/>
      <c r="J54" s="860"/>
      <c r="K54" s="860"/>
      <c r="L54" s="861"/>
      <c r="M54" s="868"/>
      <c r="N54" s="869"/>
      <c r="O54" s="870"/>
      <c r="P54" s="109" t="s">
        <v>555</v>
      </c>
      <c r="Q54" s="116"/>
      <c r="R54" s="116"/>
      <c r="S54" s="117"/>
      <c r="T54" s="122"/>
      <c r="U54" s="113"/>
      <c r="V54" s="114"/>
      <c r="W54" s="114"/>
      <c r="X54" s="114"/>
      <c r="Y54" s="114"/>
      <c r="Z54" s="114"/>
      <c r="AA54" s="115"/>
      <c r="AB54" s="113"/>
      <c r="AC54" s="114"/>
      <c r="AD54" s="114"/>
      <c r="AE54" s="114"/>
      <c r="AF54" s="114"/>
      <c r="AG54" s="114"/>
      <c r="AH54" s="115"/>
      <c r="AI54" s="113"/>
      <c r="AJ54" s="114"/>
      <c r="AK54" s="114"/>
      <c r="AL54" s="114"/>
      <c r="AM54" s="114"/>
      <c r="AN54" s="114"/>
      <c r="AO54" s="115"/>
      <c r="AP54" s="113"/>
      <c r="AQ54" s="114"/>
      <c r="AR54" s="114"/>
      <c r="AS54" s="114"/>
      <c r="AT54" s="114"/>
      <c r="AU54" s="114"/>
      <c r="AV54" s="115"/>
      <c r="AW54" s="113"/>
      <c r="AX54" s="114"/>
      <c r="AY54" s="114"/>
      <c r="AZ54" s="877"/>
      <c r="BA54" s="831"/>
      <c r="BB54" s="830"/>
      <c r="BC54" s="831"/>
      <c r="BD54" s="832"/>
      <c r="BE54" s="833"/>
      <c r="BF54" s="833"/>
      <c r="BG54" s="833"/>
      <c r="BH54" s="834"/>
    </row>
    <row r="55" spans="2:60" ht="20.25" customHeight="1">
      <c r="B55" s="86">
        <f>B52+1</f>
        <v>12</v>
      </c>
      <c r="C55" s="850"/>
      <c r="D55" s="851"/>
      <c r="E55" s="852"/>
      <c r="F55" s="87">
        <f>C54</f>
        <v>0</v>
      </c>
      <c r="G55" s="88"/>
      <c r="H55" s="857"/>
      <c r="I55" s="862"/>
      <c r="J55" s="863"/>
      <c r="K55" s="863"/>
      <c r="L55" s="864"/>
      <c r="M55" s="871"/>
      <c r="N55" s="872"/>
      <c r="O55" s="873"/>
      <c r="P55" s="89" t="s">
        <v>556</v>
      </c>
      <c r="Q55" s="90"/>
      <c r="R55" s="90"/>
      <c r="S55" s="91"/>
      <c r="T55" s="92"/>
      <c r="U55" s="93" t="str">
        <f>IF(U54="","",VLOOKUP(U54,'[2]シフト記号表（勤務時間帯）'!$D$6:$X$47,21,FALSE))</f>
        <v/>
      </c>
      <c r="V55" s="94" t="str">
        <f>IF(V54="","",VLOOKUP(V54,'[2]シフト記号表（勤務時間帯）'!$D$6:$X$47,21,FALSE))</f>
        <v/>
      </c>
      <c r="W55" s="94" t="str">
        <f>IF(W54="","",VLOOKUP(W54,'[2]シフト記号表（勤務時間帯）'!$D$6:$X$47,21,FALSE))</f>
        <v/>
      </c>
      <c r="X55" s="94" t="str">
        <f>IF(X54="","",VLOOKUP(X54,'[2]シフト記号表（勤務時間帯）'!$D$6:$X$47,21,FALSE))</f>
        <v/>
      </c>
      <c r="Y55" s="94" t="str">
        <f>IF(Y54="","",VLOOKUP(Y54,'[2]シフト記号表（勤務時間帯）'!$D$6:$X$47,21,FALSE))</f>
        <v/>
      </c>
      <c r="Z55" s="94" t="str">
        <f>IF(Z54="","",VLOOKUP(Z54,'[2]シフト記号表（勤務時間帯）'!$D$6:$X$47,21,FALSE))</f>
        <v/>
      </c>
      <c r="AA55" s="95" t="str">
        <f>IF(AA54="","",VLOOKUP(AA54,'[2]シフト記号表（勤務時間帯）'!$D$6:$X$47,21,FALSE))</f>
        <v/>
      </c>
      <c r="AB55" s="93" t="str">
        <f>IF(AB54="","",VLOOKUP(AB54,'[2]シフト記号表（勤務時間帯）'!$D$6:$X$47,21,FALSE))</f>
        <v/>
      </c>
      <c r="AC55" s="94" t="str">
        <f>IF(AC54="","",VLOOKUP(AC54,'[2]シフト記号表（勤務時間帯）'!$D$6:$X$47,21,FALSE))</f>
        <v/>
      </c>
      <c r="AD55" s="94" t="str">
        <f>IF(AD54="","",VLOOKUP(AD54,'[2]シフト記号表（勤務時間帯）'!$D$6:$X$47,21,FALSE))</f>
        <v/>
      </c>
      <c r="AE55" s="94" t="str">
        <f>IF(AE54="","",VLOOKUP(AE54,'[2]シフト記号表（勤務時間帯）'!$D$6:$X$47,21,FALSE))</f>
        <v/>
      </c>
      <c r="AF55" s="94" t="str">
        <f>IF(AF54="","",VLOOKUP(AF54,'[2]シフト記号表（勤務時間帯）'!$D$6:$X$47,21,FALSE))</f>
        <v/>
      </c>
      <c r="AG55" s="94" t="str">
        <f>IF(AG54="","",VLOOKUP(AG54,'[2]シフト記号表（勤務時間帯）'!$D$6:$X$47,21,FALSE))</f>
        <v/>
      </c>
      <c r="AH55" s="95" t="str">
        <f>IF(AH54="","",VLOOKUP(AH54,'[2]シフト記号表（勤務時間帯）'!$D$6:$X$47,21,FALSE))</f>
        <v/>
      </c>
      <c r="AI55" s="93" t="str">
        <f>IF(AI54="","",VLOOKUP(AI54,'[2]シフト記号表（勤務時間帯）'!$D$6:$X$47,21,FALSE))</f>
        <v/>
      </c>
      <c r="AJ55" s="94" t="str">
        <f>IF(AJ54="","",VLOOKUP(AJ54,'[2]シフト記号表（勤務時間帯）'!$D$6:$X$47,21,FALSE))</f>
        <v/>
      </c>
      <c r="AK55" s="94" t="str">
        <f>IF(AK54="","",VLOOKUP(AK54,'[2]シフト記号表（勤務時間帯）'!$D$6:$X$47,21,FALSE))</f>
        <v/>
      </c>
      <c r="AL55" s="94" t="str">
        <f>IF(AL54="","",VLOOKUP(AL54,'[2]シフト記号表（勤務時間帯）'!$D$6:$X$47,21,FALSE))</f>
        <v/>
      </c>
      <c r="AM55" s="94" t="str">
        <f>IF(AM54="","",VLOOKUP(AM54,'[2]シフト記号表（勤務時間帯）'!$D$6:$X$47,21,FALSE))</f>
        <v/>
      </c>
      <c r="AN55" s="94" t="str">
        <f>IF(AN54="","",VLOOKUP(AN54,'[2]シフト記号表（勤務時間帯）'!$D$6:$X$47,21,FALSE))</f>
        <v/>
      </c>
      <c r="AO55" s="95" t="str">
        <f>IF(AO54="","",VLOOKUP(AO54,'[2]シフト記号表（勤務時間帯）'!$D$6:$X$47,21,FALSE))</f>
        <v/>
      </c>
      <c r="AP55" s="93" t="str">
        <f>IF(AP54="","",VLOOKUP(AP54,'[2]シフト記号表（勤務時間帯）'!$D$6:$X$47,21,FALSE))</f>
        <v/>
      </c>
      <c r="AQ55" s="94" t="str">
        <f>IF(AQ54="","",VLOOKUP(AQ54,'[2]シフト記号表（勤務時間帯）'!$D$6:$X$47,21,FALSE))</f>
        <v/>
      </c>
      <c r="AR55" s="94" t="str">
        <f>IF(AR54="","",VLOOKUP(AR54,'[2]シフト記号表（勤務時間帯）'!$D$6:$X$47,21,FALSE))</f>
        <v/>
      </c>
      <c r="AS55" s="94" t="str">
        <f>IF(AS54="","",VLOOKUP(AS54,'[2]シフト記号表（勤務時間帯）'!$D$6:$X$47,21,FALSE))</f>
        <v/>
      </c>
      <c r="AT55" s="94" t="str">
        <f>IF(AT54="","",VLOOKUP(AT54,'[2]シフト記号表（勤務時間帯）'!$D$6:$X$47,21,FALSE))</f>
        <v/>
      </c>
      <c r="AU55" s="94" t="str">
        <f>IF(AU54="","",VLOOKUP(AU54,'[2]シフト記号表（勤務時間帯）'!$D$6:$X$47,21,FALSE))</f>
        <v/>
      </c>
      <c r="AV55" s="95" t="str">
        <f>IF(AV54="","",VLOOKUP(AV54,'[2]シフト記号表（勤務時間帯）'!$D$6:$X$47,21,FALSE))</f>
        <v/>
      </c>
      <c r="AW55" s="93" t="str">
        <f>IF(AW54="","",VLOOKUP(AW54,'[2]シフト記号表（勤務時間帯）'!$D$6:$X$47,21,FALSE))</f>
        <v/>
      </c>
      <c r="AX55" s="94" t="str">
        <f>IF(AX54="","",VLOOKUP(AX54,'[2]シフト記号表（勤務時間帯）'!$D$6:$X$47,21,FALSE))</f>
        <v/>
      </c>
      <c r="AY55" s="94" t="str">
        <f>IF(AY54="","",VLOOKUP(AY54,'[2]シフト記号表（勤務時間帯）'!$D$6:$X$47,21,FALSE))</f>
        <v/>
      </c>
      <c r="AZ55" s="838">
        <f>IF($BC$3="４週",SUM(U55:AV55),IF($BC$3="暦月",SUM(U55:AY55),""))</f>
        <v>0</v>
      </c>
      <c r="BA55" s="839"/>
      <c r="BB55" s="840">
        <f>IF($BC$3="４週",AZ55/4,IF($BC$3="暦月",(AZ55/($BC$8/7)),""))</f>
        <v>0</v>
      </c>
      <c r="BC55" s="839"/>
      <c r="BD55" s="835"/>
      <c r="BE55" s="836"/>
      <c r="BF55" s="836"/>
      <c r="BG55" s="836"/>
      <c r="BH55" s="837"/>
    </row>
    <row r="56" spans="2:60" ht="20.25" customHeight="1">
      <c r="B56" s="96"/>
      <c r="C56" s="878"/>
      <c r="D56" s="879"/>
      <c r="E56" s="880"/>
      <c r="F56" s="97"/>
      <c r="G56" s="98">
        <f>C54</f>
        <v>0</v>
      </c>
      <c r="H56" s="881"/>
      <c r="I56" s="882"/>
      <c r="J56" s="883"/>
      <c r="K56" s="883"/>
      <c r="L56" s="884"/>
      <c r="M56" s="885"/>
      <c r="N56" s="886"/>
      <c r="O56" s="887"/>
      <c r="P56" s="123" t="s">
        <v>557</v>
      </c>
      <c r="Q56" s="124"/>
      <c r="R56" s="124"/>
      <c r="S56" s="125"/>
      <c r="T56" s="126"/>
      <c r="U56" s="103" t="str">
        <f>IF(U54="","",VLOOKUP(U54,'[2]シフト記号表（勤務時間帯）'!$D$6:$Z$47,23,FALSE))</f>
        <v/>
      </c>
      <c r="V56" s="104" t="str">
        <f>IF(V54="","",VLOOKUP(V54,'[2]シフト記号表（勤務時間帯）'!$D$6:$Z$47,23,FALSE))</f>
        <v/>
      </c>
      <c r="W56" s="104" t="str">
        <f>IF(W54="","",VLOOKUP(W54,'[2]シフト記号表（勤務時間帯）'!$D$6:$Z$47,23,FALSE))</f>
        <v/>
      </c>
      <c r="X56" s="104" t="str">
        <f>IF(X54="","",VLOOKUP(X54,'[2]シフト記号表（勤務時間帯）'!$D$6:$Z$47,23,FALSE))</f>
        <v/>
      </c>
      <c r="Y56" s="104" t="str">
        <f>IF(Y54="","",VLOOKUP(Y54,'[2]シフト記号表（勤務時間帯）'!$D$6:$Z$47,23,FALSE))</f>
        <v/>
      </c>
      <c r="Z56" s="104" t="str">
        <f>IF(Z54="","",VLOOKUP(Z54,'[2]シフト記号表（勤務時間帯）'!$D$6:$Z$47,23,FALSE))</f>
        <v/>
      </c>
      <c r="AA56" s="105" t="str">
        <f>IF(AA54="","",VLOOKUP(AA54,'[2]シフト記号表（勤務時間帯）'!$D$6:$Z$47,23,FALSE))</f>
        <v/>
      </c>
      <c r="AB56" s="103" t="str">
        <f>IF(AB54="","",VLOOKUP(AB54,'[2]シフト記号表（勤務時間帯）'!$D$6:$Z$47,23,FALSE))</f>
        <v/>
      </c>
      <c r="AC56" s="104" t="str">
        <f>IF(AC54="","",VLOOKUP(AC54,'[2]シフト記号表（勤務時間帯）'!$D$6:$Z$47,23,FALSE))</f>
        <v/>
      </c>
      <c r="AD56" s="104" t="str">
        <f>IF(AD54="","",VLOOKUP(AD54,'[2]シフト記号表（勤務時間帯）'!$D$6:$Z$47,23,FALSE))</f>
        <v/>
      </c>
      <c r="AE56" s="104" t="str">
        <f>IF(AE54="","",VLOOKUP(AE54,'[2]シフト記号表（勤務時間帯）'!$D$6:$Z$47,23,FALSE))</f>
        <v/>
      </c>
      <c r="AF56" s="104" t="str">
        <f>IF(AF54="","",VLOOKUP(AF54,'[2]シフト記号表（勤務時間帯）'!$D$6:$Z$47,23,FALSE))</f>
        <v/>
      </c>
      <c r="AG56" s="104" t="str">
        <f>IF(AG54="","",VLOOKUP(AG54,'[2]シフト記号表（勤務時間帯）'!$D$6:$Z$47,23,FALSE))</f>
        <v/>
      </c>
      <c r="AH56" s="105" t="str">
        <f>IF(AH54="","",VLOOKUP(AH54,'[2]シフト記号表（勤務時間帯）'!$D$6:$Z$47,23,FALSE))</f>
        <v/>
      </c>
      <c r="AI56" s="103" t="str">
        <f>IF(AI54="","",VLOOKUP(AI54,'[2]シフト記号表（勤務時間帯）'!$D$6:$Z$47,23,FALSE))</f>
        <v/>
      </c>
      <c r="AJ56" s="104" t="str">
        <f>IF(AJ54="","",VLOOKUP(AJ54,'[2]シフト記号表（勤務時間帯）'!$D$6:$Z$47,23,FALSE))</f>
        <v/>
      </c>
      <c r="AK56" s="104" t="str">
        <f>IF(AK54="","",VLOOKUP(AK54,'[2]シフト記号表（勤務時間帯）'!$D$6:$Z$47,23,FALSE))</f>
        <v/>
      </c>
      <c r="AL56" s="104" t="str">
        <f>IF(AL54="","",VLOOKUP(AL54,'[2]シフト記号表（勤務時間帯）'!$D$6:$Z$47,23,FALSE))</f>
        <v/>
      </c>
      <c r="AM56" s="104" t="str">
        <f>IF(AM54="","",VLOOKUP(AM54,'[2]シフト記号表（勤務時間帯）'!$D$6:$Z$47,23,FALSE))</f>
        <v/>
      </c>
      <c r="AN56" s="104" t="str">
        <f>IF(AN54="","",VLOOKUP(AN54,'[2]シフト記号表（勤務時間帯）'!$D$6:$Z$47,23,FALSE))</f>
        <v/>
      </c>
      <c r="AO56" s="105" t="str">
        <f>IF(AO54="","",VLOOKUP(AO54,'[2]シフト記号表（勤務時間帯）'!$D$6:$Z$47,23,FALSE))</f>
        <v/>
      </c>
      <c r="AP56" s="103" t="str">
        <f>IF(AP54="","",VLOOKUP(AP54,'[2]シフト記号表（勤務時間帯）'!$D$6:$Z$47,23,FALSE))</f>
        <v/>
      </c>
      <c r="AQ56" s="104" t="str">
        <f>IF(AQ54="","",VLOOKUP(AQ54,'[2]シフト記号表（勤務時間帯）'!$D$6:$Z$47,23,FALSE))</f>
        <v/>
      </c>
      <c r="AR56" s="104" t="str">
        <f>IF(AR54="","",VLOOKUP(AR54,'[2]シフト記号表（勤務時間帯）'!$D$6:$Z$47,23,FALSE))</f>
        <v/>
      </c>
      <c r="AS56" s="104" t="str">
        <f>IF(AS54="","",VLOOKUP(AS54,'[2]シフト記号表（勤務時間帯）'!$D$6:$Z$47,23,FALSE))</f>
        <v/>
      </c>
      <c r="AT56" s="104" t="str">
        <f>IF(AT54="","",VLOOKUP(AT54,'[2]シフト記号表（勤務時間帯）'!$D$6:$Z$47,23,FALSE))</f>
        <v/>
      </c>
      <c r="AU56" s="104" t="str">
        <f>IF(AU54="","",VLOOKUP(AU54,'[2]シフト記号表（勤務時間帯）'!$D$6:$Z$47,23,FALSE))</f>
        <v/>
      </c>
      <c r="AV56" s="105" t="str">
        <f>IF(AV54="","",VLOOKUP(AV54,'[2]シフト記号表（勤務時間帯）'!$D$6:$Z$47,23,FALSE))</f>
        <v/>
      </c>
      <c r="AW56" s="103" t="str">
        <f>IF(AW54="","",VLOOKUP(AW54,'[2]シフト記号表（勤務時間帯）'!$D$6:$Z$47,23,FALSE))</f>
        <v/>
      </c>
      <c r="AX56" s="104" t="str">
        <f>IF(AX54="","",VLOOKUP(AX54,'[2]シフト記号表（勤務時間帯）'!$D$6:$Z$47,23,FALSE))</f>
        <v/>
      </c>
      <c r="AY56" s="104" t="str">
        <f>IF(AY54="","",VLOOKUP(AY54,'[2]シフト記号表（勤務時間帯）'!$D$6:$Z$47,23,FALSE))</f>
        <v/>
      </c>
      <c r="AZ56" s="841">
        <f>IF($BC$3="４週",SUM(U56:AV56),IF($BC$3="暦月",SUM(U56:AY56),""))</f>
        <v>0</v>
      </c>
      <c r="BA56" s="842"/>
      <c r="BB56" s="843">
        <f>IF($BC$3="４週",AZ56/4,IF($BC$3="暦月",(AZ56/($BC$8/7)),""))</f>
        <v>0</v>
      </c>
      <c r="BC56" s="842"/>
      <c r="BD56" s="844"/>
      <c r="BE56" s="845"/>
      <c r="BF56" s="845"/>
      <c r="BG56" s="845"/>
      <c r="BH56" s="846"/>
    </row>
    <row r="57" spans="2:60" ht="20.25" customHeight="1">
      <c r="B57" s="106"/>
      <c r="C57" s="847"/>
      <c r="D57" s="848"/>
      <c r="E57" s="849"/>
      <c r="F57" s="87"/>
      <c r="G57" s="88"/>
      <c r="H57" s="856"/>
      <c r="I57" s="859"/>
      <c r="J57" s="860"/>
      <c r="K57" s="860"/>
      <c r="L57" s="861"/>
      <c r="M57" s="868"/>
      <c r="N57" s="869"/>
      <c r="O57" s="870"/>
      <c r="P57" s="109" t="s">
        <v>555</v>
      </c>
      <c r="Q57" s="116"/>
      <c r="R57" s="116"/>
      <c r="S57" s="117"/>
      <c r="T57" s="122"/>
      <c r="U57" s="113"/>
      <c r="V57" s="114"/>
      <c r="W57" s="114"/>
      <c r="X57" s="114"/>
      <c r="Y57" s="114"/>
      <c r="Z57" s="114"/>
      <c r="AA57" s="115"/>
      <c r="AB57" s="113"/>
      <c r="AC57" s="114"/>
      <c r="AD57" s="114"/>
      <c r="AE57" s="114"/>
      <c r="AF57" s="114"/>
      <c r="AG57" s="114"/>
      <c r="AH57" s="115"/>
      <c r="AI57" s="113"/>
      <c r="AJ57" s="114"/>
      <c r="AK57" s="114"/>
      <c r="AL57" s="114"/>
      <c r="AM57" s="114"/>
      <c r="AN57" s="114"/>
      <c r="AO57" s="115"/>
      <c r="AP57" s="113"/>
      <c r="AQ57" s="114"/>
      <c r="AR57" s="114"/>
      <c r="AS57" s="114"/>
      <c r="AT57" s="114"/>
      <c r="AU57" s="114"/>
      <c r="AV57" s="115"/>
      <c r="AW57" s="113"/>
      <c r="AX57" s="114"/>
      <c r="AY57" s="114"/>
      <c r="AZ57" s="877"/>
      <c r="BA57" s="831"/>
      <c r="BB57" s="830"/>
      <c r="BC57" s="831"/>
      <c r="BD57" s="832"/>
      <c r="BE57" s="833"/>
      <c r="BF57" s="833"/>
      <c r="BG57" s="833"/>
      <c r="BH57" s="834"/>
    </row>
    <row r="58" spans="2:60" ht="20.25" customHeight="1">
      <c r="B58" s="86">
        <f>B55+1</f>
        <v>13</v>
      </c>
      <c r="C58" s="850"/>
      <c r="D58" s="851"/>
      <c r="E58" s="852"/>
      <c r="F58" s="87">
        <f>C57</f>
        <v>0</v>
      </c>
      <c r="G58" s="88"/>
      <c r="H58" s="857"/>
      <c r="I58" s="862"/>
      <c r="J58" s="863"/>
      <c r="K58" s="863"/>
      <c r="L58" s="864"/>
      <c r="M58" s="871"/>
      <c r="N58" s="872"/>
      <c r="O58" s="873"/>
      <c r="P58" s="89" t="s">
        <v>556</v>
      </c>
      <c r="Q58" s="90"/>
      <c r="R58" s="90"/>
      <c r="S58" s="91"/>
      <c r="T58" s="92"/>
      <c r="U58" s="93" t="str">
        <f>IF(U57="","",VLOOKUP(U57,'[2]シフト記号表（勤務時間帯）'!$D$6:$X$47,21,FALSE))</f>
        <v/>
      </c>
      <c r="V58" s="94" t="str">
        <f>IF(V57="","",VLOOKUP(V57,'[2]シフト記号表（勤務時間帯）'!$D$6:$X$47,21,FALSE))</f>
        <v/>
      </c>
      <c r="W58" s="94" t="str">
        <f>IF(W57="","",VLOOKUP(W57,'[2]シフト記号表（勤務時間帯）'!$D$6:$X$47,21,FALSE))</f>
        <v/>
      </c>
      <c r="X58" s="94" t="str">
        <f>IF(X57="","",VLOOKUP(X57,'[2]シフト記号表（勤務時間帯）'!$D$6:$X$47,21,FALSE))</f>
        <v/>
      </c>
      <c r="Y58" s="94" t="str">
        <f>IF(Y57="","",VLOOKUP(Y57,'[2]シフト記号表（勤務時間帯）'!$D$6:$X$47,21,FALSE))</f>
        <v/>
      </c>
      <c r="Z58" s="94" t="str">
        <f>IF(Z57="","",VLOOKUP(Z57,'[2]シフト記号表（勤務時間帯）'!$D$6:$X$47,21,FALSE))</f>
        <v/>
      </c>
      <c r="AA58" s="95" t="str">
        <f>IF(AA57="","",VLOOKUP(AA57,'[2]シフト記号表（勤務時間帯）'!$D$6:$X$47,21,FALSE))</f>
        <v/>
      </c>
      <c r="AB58" s="93" t="str">
        <f>IF(AB57="","",VLOOKUP(AB57,'[2]シフト記号表（勤務時間帯）'!$D$6:$X$47,21,FALSE))</f>
        <v/>
      </c>
      <c r="AC58" s="94" t="str">
        <f>IF(AC57="","",VLOOKUP(AC57,'[2]シフト記号表（勤務時間帯）'!$D$6:$X$47,21,FALSE))</f>
        <v/>
      </c>
      <c r="AD58" s="94" t="str">
        <f>IF(AD57="","",VLOOKUP(AD57,'[2]シフト記号表（勤務時間帯）'!$D$6:$X$47,21,FALSE))</f>
        <v/>
      </c>
      <c r="AE58" s="94" t="str">
        <f>IF(AE57="","",VLOOKUP(AE57,'[2]シフト記号表（勤務時間帯）'!$D$6:$X$47,21,FALSE))</f>
        <v/>
      </c>
      <c r="AF58" s="94" t="str">
        <f>IF(AF57="","",VLOOKUP(AF57,'[2]シフト記号表（勤務時間帯）'!$D$6:$X$47,21,FALSE))</f>
        <v/>
      </c>
      <c r="AG58" s="94" t="str">
        <f>IF(AG57="","",VLOOKUP(AG57,'[2]シフト記号表（勤務時間帯）'!$D$6:$X$47,21,FALSE))</f>
        <v/>
      </c>
      <c r="AH58" s="95" t="str">
        <f>IF(AH57="","",VLOOKUP(AH57,'[2]シフト記号表（勤務時間帯）'!$D$6:$X$47,21,FALSE))</f>
        <v/>
      </c>
      <c r="AI58" s="93" t="str">
        <f>IF(AI57="","",VLOOKUP(AI57,'[2]シフト記号表（勤務時間帯）'!$D$6:$X$47,21,FALSE))</f>
        <v/>
      </c>
      <c r="AJ58" s="94" t="str">
        <f>IF(AJ57="","",VLOOKUP(AJ57,'[2]シフト記号表（勤務時間帯）'!$D$6:$X$47,21,FALSE))</f>
        <v/>
      </c>
      <c r="AK58" s="94" t="str">
        <f>IF(AK57="","",VLOOKUP(AK57,'[2]シフト記号表（勤務時間帯）'!$D$6:$X$47,21,FALSE))</f>
        <v/>
      </c>
      <c r="AL58" s="94" t="str">
        <f>IF(AL57="","",VLOOKUP(AL57,'[2]シフト記号表（勤務時間帯）'!$D$6:$X$47,21,FALSE))</f>
        <v/>
      </c>
      <c r="AM58" s="94" t="str">
        <f>IF(AM57="","",VLOOKUP(AM57,'[2]シフト記号表（勤務時間帯）'!$D$6:$X$47,21,FALSE))</f>
        <v/>
      </c>
      <c r="AN58" s="94" t="str">
        <f>IF(AN57="","",VLOOKUP(AN57,'[2]シフト記号表（勤務時間帯）'!$D$6:$X$47,21,FALSE))</f>
        <v/>
      </c>
      <c r="AO58" s="95" t="str">
        <f>IF(AO57="","",VLOOKUP(AO57,'[2]シフト記号表（勤務時間帯）'!$D$6:$X$47,21,FALSE))</f>
        <v/>
      </c>
      <c r="AP58" s="93" t="str">
        <f>IF(AP57="","",VLOOKUP(AP57,'[2]シフト記号表（勤務時間帯）'!$D$6:$X$47,21,FALSE))</f>
        <v/>
      </c>
      <c r="AQ58" s="94" t="str">
        <f>IF(AQ57="","",VLOOKUP(AQ57,'[2]シフト記号表（勤務時間帯）'!$D$6:$X$47,21,FALSE))</f>
        <v/>
      </c>
      <c r="AR58" s="94" t="str">
        <f>IF(AR57="","",VLOOKUP(AR57,'[2]シフト記号表（勤務時間帯）'!$D$6:$X$47,21,FALSE))</f>
        <v/>
      </c>
      <c r="AS58" s="94" t="str">
        <f>IF(AS57="","",VLOOKUP(AS57,'[2]シフト記号表（勤務時間帯）'!$D$6:$X$47,21,FALSE))</f>
        <v/>
      </c>
      <c r="AT58" s="94" t="str">
        <f>IF(AT57="","",VLOOKUP(AT57,'[2]シフト記号表（勤務時間帯）'!$D$6:$X$47,21,FALSE))</f>
        <v/>
      </c>
      <c r="AU58" s="94" t="str">
        <f>IF(AU57="","",VLOOKUP(AU57,'[2]シフト記号表（勤務時間帯）'!$D$6:$X$47,21,FALSE))</f>
        <v/>
      </c>
      <c r="AV58" s="95" t="str">
        <f>IF(AV57="","",VLOOKUP(AV57,'[2]シフト記号表（勤務時間帯）'!$D$6:$X$47,21,FALSE))</f>
        <v/>
      </c>
      <c r="AW58" s="93" t="str">
        <f>IF(AW57="","",VLOOKUP(AW57,'[2]シフト記号表（勤務時間帯）'!$D$6:$X$47,21,FALSE))</f>
        <v/>
      </c>
      <c r="AX58" s="94" t="str">
        <f>IF(AX57="","",VLOOKUP(AX57,'[2]シフト記号表（勤務時間帯）'!$D$6:$X$47,21,FALSE))</f>
        <v/>
      </c>
      <c r="AY58" s="94" t="str">
        <f>IF(AY57="","",VLOOKUP(AY57,'[2]シフト記号表（勤務時間帯）'!$D$6:$X$47,21,FALSE))</f>
        <v/>
      </c>
      <c r="AZ58" s="838">
        <f>IF($BC$3="４週",SUM(U58:AV58),IF($BC$3="暦月",SUM(U58:AY58),""))</f>
        <v>0</v>
      </c>
      <c r="BA58" s="839"/>
      <c r="BB58" s="840">
        <f>IF($BC$3="４週",AZ58/4,IF($BC$3="暦月",(AZ58/($BC$8/7)),""))</f>
        <v>0</v>
      </c>
      <c r="BC58" s="839"/>
      <c r="BD58" s="835"/>
      <c r="BE58" s="836"/>
      <c r="BF58" s="836"/>
      <c r="BG58" s="836"/>
      <c r="BH58" s="837"/>
    </row>
    <row r="59" spans="2:60" ht="20.25" customHeight="1">
      <c r="B59" s="96"/>
      <c r="C59" s="878"/>
      <c r="D59" s="879"/>
      <c r="E59" s="880"/>
      <c r="F59" s="97"/>
      <c r="G59" s="98">
        <f>C57</f>
        <v>0</v>
      </c>
      <c r="H59" s="881"/>
      <c r="I59" s="882"/>
      <c r="J59" s="883"/>
      <c r="K59" s="883"/>
      <c r="L59" s="884"/>
      <c r="M59" s="885"/>
      <c r="N59" s="886"/>
      <c r="O59" s="887"/>
      <c r="P59" s="123" t="s">
        <v>557</v>
      </c>
      <c r="Q59" s="124"/>
      <c r="R59" s="124"/>
      <c r="S59" s="125"/>
      <c r="T59" s="126"/>
      <c r="U59" s="103" t="str">
        <f>IF(U57="","",VLOOKUP(U57,'[2]シフト記号表（勤務時間帯）'!$D$6:$Z$47,23,FALSE))</f>
        <v/>
      </c>
      <c r="V59" s="104" t="str">
        <f>IF(V57="","",VLOOKUP(V57,'[2]シフト記号表（勤務時間帯）'!$D$6:$Z$47,23,FALSE))</f>
        <v/>
      </c>
      <c r="W59" s="104" t="str">
        <f>IF(W57="","",VLOOKUP(W57,'[2]シフト記号表（勤務時間帯）'!$D$6:$Z$47,23,FALSE))</f>
        <v/>
      </c>
      <c r="X59" s="104" t="str">
        <f>IF(X57="","",VLOOKUP(X57,'[2]シフト記号表（勤務時間帯）'!$D$6:$Z$47,23,FALSE))</f>
        <v/>
      </c>
      <c r="Y59" s="104" t="str">
        <f>IF(Y57="","",VLOOKUP(Y57,'[2]シフト記号表（勤務時間帯）'!$D$6:$Z$47,23,FALSE))</f>
        <v/>
      </c>
      <c r="Z59" s="104" t="str">
        <f>IF(Z57="","",VLOOKUP(Z57,'[2]シフト記号表（勤務時間帯）'!$D$6:$Z$47,23,FALSE))</f>
        <v/>
      </c>
      <c r="AA59" s="105" t="str">
        <f>IF(AA57="","",VLOOKUP(AA57,'[2]シフト記号表（勤務時間帯）'!$D$6:$Z$47,23,FALSE))</f>
        <v/>
      </c>
      <c r="AB59" s="103" t="str">
        <f>IF(AB57="","",VLOOKUP(AB57,'[2]シフト記号表（勤務時間帯）'!$D$6:$Z$47,23,FALSE))</f>
        <v/>
      </c>
      <c r="AC59" s="104" t="str">
        <f>IF(AC57="","",VLOOKUP(AC57,'[2]シフト記号表（勤務時間帯）'!$D$6:$Z$47,23,FALSE))</f>
        <v/>
      </c>
      <c r="AD59" s="104" t="str">
        <f>IF(AD57="","",VLOOKUP(AD57,'[2]シフト記号表（勤務時間帯）'!$D$6:$Z$47,23,FALSE))</f>
        <v/>
      </c>
      <c r="AE59" s="104" t="str">
        <f>IF(AE57="","",VLOOKUP(AE57,'[2]シフト記号表（勤務時間帯）'!$D$6:$Z$47,23,FALSE))</f>
        <v/>
      </c>
      <c r="AF59" s="104" t="str">
        <f>IF(AF57="","",VLOOKUP(AF57,'[2]シフト記号表（勤務時間帯）'!$D$6:$Z$47,23,FALSE))</f>
        <v/>
      </c>
      <c r="AG59" s="104" t="str">
        <f>IF(AG57="","",VLOOKUP(AG57,'[2]シフト記号表（勤務時間帯）'!$D$6:$Z$47,23,FALSE))</f>
        <v/>
      </c>
      <c r="AH59" s="105" t="str">
        <f>IF(AH57="","",VLOOKUP(AH57,'[2]シフト記号表（勤務時間帯）'!$D$6:$Z$47,23,FALSE))</f>
        <v/>
      </c>
      <c r="AI59" s="103" t="str">
        <f>IF(AI57="","",VLOOKUP(AI57,'[2]シフト記号表（勤務時間帯）'!$D$6:$Z$47,23,FALSE))</f>
        <v/>
      </c>
      <c r="AJ59" s="104" t="str">
        <f>IF(AJ57="","",VLOOKUP(AJ57,'[2]シフト記号表（勤務時間帯）'!$D$6:$Z$47,23,FALSE))</f>
        <v/>
      </c>
      <c r="AK59" s="104" t="str">
        <f>IF(AK57="","",VLOOKUP(AK57,'[2]シフト記号表（勤務時間帯）'!$D$6:$Z$47,23,FALSE))</f>
        <v/>
      </c>
      <c r="AL59" s="104" t="str">
        <f>IF(AL57="","",VLOOKUP(AL57,'[2]シフト記号表（勤務時間帯）'!$D$6:$Z$47,23,FALSE))</f>
        <v/>
      </c>
      <c r="AM59" s="104" t="str">
        <f>IF(AM57="","",VLOOKUP(AM57,'[2]シフト記号表（勤務時間帯）'!$D$6:$Z$47,23,FALSE))</f>
        <v/>
      </c>
      <c r="AN59" s="104" t="str">
        <f>IF(AN57="","",VLOOKUP(AN57,'[2]シフト記号表（勤務時間帯）'!$D$6:$Z$47,23,FALSE))</f>
        <v/>
      </c>
      <c r="AO59" s="105" t="str">
        <f>IF(AO57="","",VLOOKUP(AO57,'[2]シフト記号表（勤務時間帯）'!$D$6:$Z$47,23,FALSE))</f>
        <v/>
      </c>
      <c r="AP59" s="103" t="str">
        <f>IF(AP57="","",VLOOKUP(AP57,'[2]シフト記号表（勤務時間帯）'!$D$6:$Z$47,23,FALSE))</f>
        <v/>
      </c>
      <c r="AQ59" s="104" t="str">
        <f>IF(AQ57="","",VLOOKUP(AQ57,'[2]シフト記号表（勤務時間帯）'!$D$6:$Z$47,23,FALSE))</f>
        <v/>
      </c>
      <c r="AR59" s="104" t="str">
        <f>IF(AR57="","",VLOOKUP(AR57,'[2]シフト記号表（勤務時間帯）'!$D$6:$Z$47,23,FALSE))</f>
        <v/>
      </c>
      <c r="AS59" s="104" t="str">
        <f>IF(AS57="","",VLOOKUP(AS57,'[2]シフト記号表（勤務時間帯）'!$D$6:$Z$47,23,FALSE))</f>
        <v/>
      </c>
      <c r="AT59" s="104" t="str">
        <f>IF(AT57="","",VLOOKUP(AT57,'[2]シフト記号表（勤務時間帯）'!$D$6:$Z$47,23,FALSE))</f>
        <v/>
      </c>
      <c r="AU59" s="104" t="str">
        <f>IF(AU57="","",VLOOKUP(AU57,'[2]シフト記号表（勤務時間帯）'!$D$6:$Z$47,23,FALSE))</f>
        <v/>
      </c>
      <c r="AV59" s="105" t="str">
        <f>IF(AV57="","",VLOOKUP(AV57,'[2]シフト記号表（勤務時間帯）'!$D$6:$Z$47,23,FALSE))</f>
        <v/>
      </c>
      <c r="AW59" s="103" t="str">
        <f>IF(AW57="","",VLOOKUP(AW57,'[2]シフト記号表（勤務時間帯）'!$D$6:$Z$47,23,FALSE))</f>
        <v/>
      </c>
      <c r="AX59" s="104" t="str">
        <f>IF(AX57="","",VLOOKUP(AX57,'[2]シフト記号表（勤務時間帯）'!$D$6:$Z$47,23,FALSE))</f>
        <v/>
      </c>
      <c r="AY59" s="104" t="str">
        <f>IF(AY57="","",VLOOKUP(AY57,'[2]シフト記号表（勤務時間帯）'!$D$6:$Z$47,23,FALSE))</f>
        <v/>
      </c>
      <c r="AZ59" s="841">
        <f>IF($BC$3="４週",SUM(U59:AV59),IF($BC$3="暦月",SUM(U59:AY59),""))</f>
        <v>0</v>
      </c>
      <c r="BA59" s="842"/>
      <c r="BB59" s="843">
        <f>IF($BC$3="４週",AZ59/4,IF($BC$3="暦月",(AZ59/($BC$8/7)),""))</f>
        <v>0</v>
      </c>
      <c r="BC59" s="842"/>
      <c r="BD59" s="844"/>
      <c r="BE59" s="845"/>
      <c r="BF59" s="845"/>
      <c r="BG59" s="845"/>
      <c r="BH59" s="846"/>
    </row>
    <row r="60" spans="2:60" ht="20.25" customHeight="1">
      <c r="B60" s="106"/>
      <c r="C60" s="847"/>
      <c r="D60" s="848"/>
      <c r="E60" s="849"/>
      <c r="F60" s="87"/>
      <c r="G60" s="88"/>
      <c r="H60" s="856"/>
      <c r="I60" s="859"/>
      <c r="J60" s="860"/>
      <c r="K60" s="860"/>
      <c r="L60" s="861"/>
      <c r="M60" s="868"/>
      <c r="N60" s="869"/>
      <c r="O60" s="870"/>
      <c r="P60" s="109" t="s">
        <v>555</v>
      </c>
      <c r="Q60" s="116"/>
      <c r="R60" s="116"/>
      <c r="S60" s="117"/>
      <c r="T60" s="122"/>
      <c r="U60" s="113"/>
      <c r="V60" s="114"/>
      <c r="W60" s="114"/>
      <c r="X60" s="114"/>
      <c r="Y60" s="114"/>
      <c r="Z60" s="114"/>
      <c r="AA60" s="115"/>
      <c r="AB60" s="113"/>
      <c r="AC60" s="114"/>
      <c r="AD60" s="114"/>
      <c r="AE60" s="114"/>
      <c r="AF60" s="114"/>
      <c r="AG60" s="114"/>
      <c r="AH60" s="115"/>
      <c r="AI60" s="113"/>
      <c r="AJ60" s="114"/>
      <c r="AK60" s="114"/>
      <c r="AL60" s="114"/>
      <c r="AM60" s="114"/>
      <c r="AN60" s="114"/>
      <c r="AO60" s="115"/>
      <c r="AP60" s="113"/>
      <c r="AQ60" s="114"/>
      <c r="AR60" s="114"/>
      <c r="AS60" s="114"/>
      <c r="AT60" s="114"/>
      <c r="AU60" s="114"/>
      <c r="AV60" s="115"/>
      <c r="AW60" s="113"/>
      <c r="AX60" s="114"/>
      <c r="AY60" s="114"/>
      <c r="AZ60" s="877"/>
      <c r="BA60" s="831"/>
      <c r="BB60" s="830"/>
      <c r="BC60" s="831"/>
      <c r="BD60" s="832"/>
      <c r="BE60" s="833"/>
      <c r="BF60" s="833"/>
      <c r="BG60" s="833"/>
      <c r="BH60" s="834"/>
    </row>
    <row r="61" spans="2:60" ht="20.25" customHeight="1">
      <c r="B61" s="86">
        <f>B58+1</f>
        <v>14</v>
      </c>
      <c r="C61" s="850"/>
      <c r="D61" s="851"/>
      <c r="E61" s="852"/>
      <c r="F61" s="87">
        <f>C60</f>
        <v>0</v>
      </c>
      <c r="G61" s="88"/>
      <c r="H61" s="857"/>
      <c r="I61" s="862"/>
      <c r="J61" s="863"/>
      <c r="K61" s="863"/>
      <c r="L61" s="864"/>
      <c r="M61" s="871"/>
      <c r="N61" s="872"/>
      <c r="O61" s="873"/>
      <c r="P61" s="89" t="s">
        <v>556</v>
      </c>
      <c r="Q61" s="90"/>
      <c r="R61" s="90"/>
      <c r="S61" s="91"/>
      <c r="T61" s="92"/>
      <c r="U61" s="93" t="str">
        <f>IF(U60="","",VLOOKUP(U60,'[2]シフト記号表（勤務時間帯）'!$D$6:$X$47,21,FALSE))</f>
        <v/>
      </c>
      <c r="V61" s="94" t="str">
        <f>IF(V60="","",VLOOKUP(V60,'[2]シフト記号表（勤務時間帯）'!$D$6:$X$47,21,FALSE))</f>
        <v/>
      </c>
      <c r="W61" s="94" t="str">
        <f>IF(W60="","",VLOOKUP(W60,'[2]シフト記号表（勤務時間帯）'!$D$6:$X$47,21,FALSE))</f>
        <v/>
      </c>
      <c r="X61" s="94" t="str">
        <f>IF(X60="","",VLOOKUP(X60,'[2]シフト記号表（勤務時間帯）'!$D$6:$X$47,21,FALSE))</f>
        <v/>
      </c>
      <c r="Y61" s="94" t="str">
        <f>IF(Y60="","",VLOOKUP(Y60,'[2]シフト記号表（勤務時間帯）'!$D$6:$X$47,21,FALSE))</f>
        <v/>
      </c>
      <c r="Z61" s="94" t="str">
        <f>IF(Z60="","",VLOOKUP(Z60,'[2]シフト記号表（勤務時間帯）'!$D$6:$X$47,21,FALSE))</f>
        <v/>
      </c>
      <c r="AA61" s="95" t="str">
        <f>IF(AA60="","",VLOOKUP(AA60,'[2]シフト記号表（勤務時間帯）'!$D$6:$X$47,21,FALSE))</f>
        <v/>
      </c>
      <c r="AB61" s="93" t="str">
        <f>IF(AB60="","",VLOOKUP(AB60,'[2]シフト記号表（勤務時間帯）'!$D$6:$X$47,21,FALSE))</f>
        <v/>
      </c>
      <c r="AC61" s="94" t="str">
        <f>IF(AC60="","",VLOOKUP(AC60,'[2]シフト記号表（勤務時間帯）'!$D$6:$X$47,21,FALSE))</f>
        <v/>
      </c>
      <c r="AD61" s="94" t="str">
        <f>IF(AD60="","",VLOOKUP(AD60,'[2]シフト記号表（勤務時間帯）'!$D$6:$X$47,21,FALSE))</f>
        <v/>
      </c>
      <c r="AE61" s="94" t="str">
        <f>IF(AE60="","",VLOOKUP(AE60,'[2]シフト記号表（勤務時間帯）'!$D$6:$X$47,21,FALSE))</f>
        <v/>
      </c>
      <c r="AF61" s="94" t="str">
        <f>IF(AF60="","",VLOOKUP(AF60,'[2]シフト記号表（勤務時間帯）'!$D$6:$X$47,21,FALSE))</f>
        <v/>
      </c>
      <c r="AG61" s="94" t="str">
        <f>IF(AG60="","",VLOOKUP(AG60,'[2]シフト記号表（勤務時間帯）'!$D$6:$X$47,21,FALSE))</f>
        <v/>
      </c>
      <c r="AH61" s="95" t="str">
        <f>IF(AH60="","",VLOOKUP(AH60,'[2]シフト記号表（勤務時間帯）'!$D$6:$X$47,21,FALSE))</f>
        <v/>
      </c>
      <c r="AI61" s="93" t="str">
        <f>IF(AI60="","",VLOOKUP(AI60,'[2]シフト記号表（勤務時間帯）'!$D$6:$X$47,21,FALSE))</f>
        <v/>
      </c>
      <c r="AJ61" s="94" t="str">
        <f>IF(AJ60="","",VLOOKUP(AJ60,'[2]シフト記号表（勤務時間帯）'!$D$6:$X$47,21,FALSE))</f>
        <v/>
      </c>
      <c r="AK61" s="94" t="str">
        <f>IF(AK60="","",VLOOKUP(AK60,'[2]シフト記号表（勤務時間帯）'!$D$6:$X$47,21,FALSE))</f>
        <v/>
      </c>
      <c r="AL61" s="94" t="str">
        <f>IF(AL60="","",VLOOKUP(AL60,'[2]シフト記号表（勤務時間帯）'!$D$6:$X$47,21,FALSE))</f>
        <v/>
      </c>
      <c r="AM61" s="94" t="str">
        <f>IF(AM60="","",VLOOKUP(AM60,'[2]シフト記号表（勤務時間帯）'!$D$6:$X$47,21,FALSE))</f>
        <v/>
      </c>
      <c r="AN61" s="94" t="str">
        <f>IF(AN60="","",VLOOKUP(AN60,'[2]シフト記号表（勤務時間帯）'!$D$6:$X$47,21,FALSE))</f>
        <v/>
      </c>
      <c r="AO61" s="95" t="str">
        <f>IF(AO60="","",VLOOKUP(AO60,'[2]シフト記号表（勤務時間帯）'!$D$6:$X$47,21,FALSE))</f>
        <v/>
      </c>
      <c r="AP61" s="93" t="str">
        <f>IF(AP60="","",VLOOKUP(AP60,'[2]シフト記号表（勤務時間帯）'!$D$6:$X$47,21,FALSE))</f>
        <v/>
      </c>
      <c r="AQ61" s="94" t="str">
        <f>IF(AQ60="","",VLOOKUP(AQ60,'[2]シフト記号表（勤務時間帯）'!$D$6:$X$47,21,FALSE))</f>
        <v/>
      </c>
      <c r="AR61" s="94" t="str">
        <f>IF(AR60="","",VLOOKUP(AR60,'[2]シフト記号表（勤務時間帯）'!$D$6:$X$47,21,FALSE))</f>
        <v/>
      </c>
      <c r="AS61" s="94" t="str">
        <f>IF(AS60="","",VLOOKUP(AS60,'[2]シフト記号表（勤務時間帯）'!$D$6:$X$47,21,FALSE))</f>
        <v/>
      </c>
      <c r="AT61" s="94" t="str">
        <f>IF(AT60="","",VLOOKUP(AT60,'[2]シフト記号表（勤務時間帯）'!$D$6:$X$47,21,FALSE))</f>
        <v/>
      </c>
      <c r="AU61" s="94" t="str">
        <f>IF(AU60="","",VLOOKUP(AU60,'[2]シフト記号表（勤務時間帯）'!$D$6:$X$47,21,FALSE))</f>
        <v/>
      </c>
      <c r="AV61" s="95" t="str">
        <f>IF(AV60="","",VLOOKUP(AV60,'[2]シフト記号表（勤務時間帯）'!$D$6:$X$47,21,FALSE))</f>
        <v/>
      </c>
      <c r="AW61" s="93" t="str">
        <f>IF(AW60="","",VLOOKUP(AW60,'[2]シフト記号表（勤務時間帯）'!$D$6:$X$47,21,FALSE))</f>
        <v/>
      </c>
      <c r="AX61" s="94" t="str">
        <f>IF(AX60="","",VLOOKUP(AX60,'[2]シフト記号表（勤務時間帯）'!$D$6:$X$47,21,FALSE))</f>
        <v/>
      </c>
      <c r="AY61" s="94" t="str">
        <f>IF(AY60="","",VLOOKUP(AY60,'[2]シフト記号表（勤務時間帯）'!$D$6:$X$47,21,FALSE))</f>
        <v/>
      </c>
      <c r="AZ61" s="838">
        <f>IF($BC$3="４週",SUM(U61:AV61),IF($BC$3="暦月",SUM(U61:AY61),""))</f>
        <v>0</v>
      </c>
      <c r="BA61" s="839"/>
      <c r="BB61" s="840">
        <f>IF($BC$3="４週",AZ61/4,IF($BC$3="暦月",(AZ61/($BC$8/7)),""))</f>
        <v>0</v>
      </c>
      <c r="BC61" s="839"/>
      <c r="BD61" s="835"/>
      <c r="BE61" s="836"/>
      <c r="BF61" s="836"/>
      <c r="BG61" s="836"/>
      <c r="BH61" s="837"/>
    </row>
    <row r="62" spans="2:60" ht="20.25" customHeight="1">
      <c r="B62" s="96"/>
      <c r="C62" s="878"/>
      <c r="D62" s="879"/>
      <c r="E62" s="880"/>
      <c r="F62" s="97"/>
      <c r="G62" s="98">
        <f>C60</f>
        <v>0</v>
      </c>
      <c r="H62" s="881"/>
      <c r="I62" s="882"/>
      <c r="J62" s="883"/>
      <c r="K62" s="883"/>
      <c r="L62" s="884"/>
      <c r="M62" s="885"/>
      <c r="N62" s="886"/>
      <c r="O62" s="887"/>
      <c r="P62" s="123" t="s">
        <v>557</v>
      </c>
      <c r="Q62" s="124"/>
      <c r="R62" s="124"/>
      <c r="S62" s="125"/>
      <c r="T62" s="126"/>
      <c r="U62" s="103" t="str">
        <f>IF(U60="","",VLOOKUP(U60,'[2]シフト記号表（勤務時間帯）'!$D$6:$Z$47,23,FALSE))</f>
        <v/>
      </c>
      <c r="V62" s="104" t="str">
        <f>IF(V60="","",VLOOKUP(V60,'[2]シフト記号表（勤務時間帯）'!$D$6:$Z$47,23,FALSE))</f>
        <v/>
      </c>
      <c r="W62" s="104" t="str">
        <f>IF(W60="","",VLOOKUP(W60,'[2]シフト記号表（勤務時間帯）'!$D$6:$Z$47,23,FALSE))</f>
        <v/>
      </c>
      <c r="X62" s="104" t="str">
        <f>IF(X60="","",VLOOKUP(X60,'[2]シフト記号表（勤務時間帯）'!$D$6:$Z$47,23,FALSE))</f>
        <v/>
      </c>
      <c r="Y62" s="104" t="str">
        <f>IF(Y60="","",VLOOKUP(Y60,'[2]シフト記号表（勤務時間帯）'!$D$6:$Z$47,23,FALSE))</f>
        <v/>
      </c>
      <c r="Z62" s="104" t="str">
        <f>IF(Z60="","",VLOOKUP(Z60,'[2]シフト記号表（勤務時間帯）'!$D$6:$Z$47,23,FALSE))</f>
        <v/>
      </c>
      <c r="AA62" s="105" t="str">
        <f>IF(AA60="","",VLOOKUP(AA60,'[2]シフト記号表（勤務時間帯）'!$D$6:$Z$47,23,FALSE))</f>
        <v/>
      </c>
      <c r="AB62" s="103" t="str">
        <f>IF(AB60="","",VLOOKUP(AB60,'[2]シフト記号表（勤務時間帯）'!$D$6:$Z$47,23,FALSE))</f>
        <v/>
      </c>
      <c r="AC62" s="104" t="str">
        <f>IF(AC60="","",VLOOKUP(AC60,'[2]シフト記号表（勤務時間帯）'!$D$6:$Z$47,23,FALSE))</f>
        <v/>
      </c>
      <c r="AD62" s="104" t="str">
        <f>IF(AD60="","",VLOOKUP(AD60,'[2]シフト記号表（勤務時間帯）'!$D$6:$Z$47,23,FALSE))</f>
        <v/>
      </c>
      <c r="AE62" s="104" t="str">
        <f>IF(AE60="","",VLOOKUP(AE60,'[2]シフト記号表（勤務時間帯）'!$D$6:$Z$47,23,FALSE))</f>
        <v/>
      </c>
      <c r="AF62" s="104" t="str">
        <f>IF(AF60="","",VLOOKUP(AF60,'[2]シフト記号表（勤務時間帯）'!$D$6:$Z$47,23,FALSE))</f>
        <v/>
      </c>
      <c r="AG62" s="104" t="str">
        <f>IF(AG60="","",VLOOKUP(AG60,'[2]シフト記号表（勤務時間帯）'!$D$6:$Z$47,23,FALSE))</f>
        <v/>
      </c>
      <c r="AH62" s="105" t="str">
        <f>IF(AH60="","",VLOOKUP(AH60,'[2]シフト記号表（勤務時間帯）'!$D$6:$Z$47,23,FALSE))</f>
        <v/>
      </c>
      <c r="AI62" s="103" t="str">
        <f>IF(AI60="","",VLOOKUP(AI60,'[2]シフト記号表（勤務時間帯）'!$D$6:$Z$47,23,FALSE))</f>
        <v/>
      </c>
      <c r="AJ62" s="104" t="str">
        <f>IF(AJ60="","",VLOOKUP(AJ60,'[2]シフト記号表（勤務時間帯）'!$D$6:$Z$47,23,FALSE))</f>
        <v/>
      </c>
      <c r="AK62" s="104" t="str">
        <f>IF(AK60="","",VLOOKUP(AK60,'[2]シフト記号表（勤務時間帯）'!$D$6:$Z$47,23,FALSE))</f>
        <v/>
      </c>
      <c r="AL62" s="104" t="str">
        <f>IF(AL60="","",VLOOKUP(AL60,'[2]シフト記号表（勤務時間帯）'!$D$6:$Z$47,23,FALSE))</f>
        <v/>
      </c>
      <c r="AM62" s="104" t="str">
        <f>IF(AM60="","",VLOOKUP(AM60,'[2]シフト記号表（勤務時間帯）'!$D$6:$Z$47,23,FALSE))</f>
        <v/>
      </c>
      <c r="AN62" s="104" t="str">
        <f>IF(AN60="","",VLOOKUP(AN60,'[2]シフト記号表（勤務時間帯）'!$D$6:$Z$47,23,FALSE))</f>
        <v/>
      </c>
      <c r="AO62" s="105" t="str">
        <f>IF(AO60="","",VLOOKUP(AO60,'[2]シフト記号表（勤務時間帯）'!$D$6:$Z$47,23,FALSE))</f>
        <v/>
      </c>
      <c r="AP62" s="103" t="str">
        <f>IF(AP60="","",VLOOKUP(AP60,'[2]シフト記号表（勤務時間帯）'!$D$6:$Z$47,23,FALSE))</f>
        <v/>
      </c>
      <c r="AQ62" s="104" t="str">
        <f>IF(AQ60="","",VLOOKUP(AQ60,'[2]シフト記号表（勤務時間帯）'!$D$6:$Z$47,23,FALSE))</f>
        <v/>
      </c>
      <c r="AR62" s="104" t="str">
        <f>IF(AR60="","",VLOOKUP(AR60,'[2]シフト記号表（勤務時間帯）'!$D$6:$Z$47,23,FALSE))</f>
        <v/>
      </c>
      <c r="AS62" s="104" t="str">
        <f>IF(AS60="","",VLOOKUP(AS60,'[2]シフト記号表（勤務時間帯）'!$D$6:$Z$47,23,FALSE))</f>
        <v/>
      </c>
      <c r="AT62" s="104" t="str">
        <f>IF(AT60="","",VLOOKUP(AT60,'[2]シフト記号表（勤務時間帯）'!$D$6:$Z$47,23,FALSE))</f>
        <v/>
      </c>
      <c r="AU62" s="104" t="str">
        <f>IF(AU60="","",VLOOKUP(AU60,'[2]シフト記号表（勤務時間帯）'!$D$6:$Z$47,23,FALSE))</f>
        <v/>
      </c>
      <c r="AV62" s="105" t="str">
        <f>IF(AV60="","",VLOOKUP(AV60,'[2]シフト記号表（勤務時間帯）'!$D$6:$Z$47,23,FALSE))</f>
        <v/>
      </c>
      <c r="AW62" s="103" t="str">
        <f>IF(AW60="","",VLOOKUP(AW60,'[2]シフト記号表（勤務時間帯）'!$D$6:$Z$47,23,FALSE))</f>
        <v/>
      </c>
      <c r="AX62" s="104" t="str">
        <f>IF(AX60="","",VLOOKUP(AX60,'[2]シフト記号表（勤務時間帯）'!$D$6:$Z$47,23,FALSE))</f>
        <v/>
      </c>
      <c r="AY62" s="104" t="str">
        <f>IF(AY60="","",VLOOKUP(AY60,'[2]シフト記号表（勤務時間帯）'!$D$6:$Z$47,23,FALSE))</f>
        <v/>
      </c>
      <c r="AZ62" s="841">
        <f>IF($BC$3="４週",SUM(U62:AV62),IF($BC$3="暦月",SUM(U62:AY62),""))</f>
        <v>0</v>
      </c>
      <c r="BA62" s="842"/>
      <c r="BB62" s="843">
        <f>IF($BC$3="４週",AZ62/4,IF($BC$3="暦月",(AZ62/($BC$8/7)),""))</f>
        <v>0</v>
      </c>
      <c r="BC62" s="842"/>
      <c r="BD62" s="844"/>
      <c r="BE62" s="845"/>
      <c r="BF62" s="845"/>
      <c r="BG62" s="845"/>
      <c r="BH62" s="846"/>
    </row>
    <row r="63" spans="2:60" ht="20.25" customHeight="1">
      <c r="B63" s="106"/>
      <c r="C63" s="847"/>
      <c r="D63" s="848"/>
      <c r="E63" s="849"/>
      <c r="F63" s="87"/>
      <c r="G63" s="88"/>
      <c r="H63" s="856"/>
      <c r="I63" s="859"/>
      <c r="J63" s="860"/>
      <c r="K63" s="860"/>
      <c r="L63" s="861"/>
      <c r="M63" s="868"/>
      <c r="N63" s="869"/>
      <c r="O63" s="870"/>
      <c r="P63" s="109" t="s">
        <v>555</v>
      </c>
      <c r="Q63" s="116"/>
      <c r="R63" s="116"/>
      <c r="S63" s="117"/>
      <c r="T63" s="122"/>
      <c r="U63" s="113"/>
      <c r="V63" s="114"/>
      <c r="W63" s="114"/>
      <c r="X63" s="114"/>
      <c r="Y63" s="114"/>
      <c r="Z63" s="114"/>
      <c r="AA63" s="115"/>
      <c r="AB63" s="113"/>
      <c r="AC63" s="114"/>
      <c r="AD63" s="114"/>
      <c r="AE63" s="114"/>
      <c r="AF63" s="114"/>
      <c r="AG63" s="114"/>
      <c r="AH63" s="115"/>
      <c r="AI63" s="113"/>
      <c r="AJ63" s="114"/>
      <c r="AK63" s="114"/>
      <c r="AL63" s="114"/>
      <c r="AM63" s="114"/>
      <c r="AN63" s="114"/>
      <c r="AO63" s="115"/>
      <c r="AP63" s="113"/>
      <c r="AQ63" s="114"/>
      <c r="AR63" s="114"/>
      <c r="AS63" s="114"/>
      <c r="AT63" s="114"/>
      <c r="AU63" s="114"/>
      <c r="AV63" s="115"/>
      <c r="AW63" s="113"/>
      <c r="AX63" s="114"/>
      <c r="AY63" s="114"/>
      <c r="AZ63" s="877"/>
      <c r="BA63" s="831"/>
      <c r="BB63" s="830"/>
      <c r="BC63" s="831"/>
      <c r="BD63" s="832"/>
      <c r="BE63" s="833"/>
      <c r="BF63" s="833"/>
      <c r="BG63" s="833"/>
      <c r="BH63" s="834"/>
    </row>
    <row r="64" spans="2:60" ht="20.25" customHeight="1">
      <c r="B64" s="86">
        <f>B61+1</f>
        <v>15</v>
      </c>
      <c r="C64" s="850"/>
      <c r="D64" s="851"/>
      <c r="E64" s="852"/>
      <c r="F64" s="87">
        <f>C63</f>
        <v>0</v>
      </c>
      <c r="G64" s="88"/>
      <c r="H64" s="857"/>
      <c r="I64" s="862"/>
      <c r="J64" s="863"/>
      <c r="K64" s="863"/>
      <c r="L64" s="864"/>
      <c r="M64" s="871"/>
      <c r="N64" s="872"/>
      <c r="O64" s="873"/>
      <c r="P64" s="89" t="s">
        <v>556</v>
      </c>
      <c r="Q64" s="90"/>
      <c r="R64" s="90"/>
      <c r="S64" s="91"/>
      <c r="T64" s="92"/>
      <c r="U64" s="93" t="str">
        <f>IF(U63="","",VLOOKUP(U63,'[2]シフト記号表（勤務時間帯）'!$D$6:$X$47,21,FALSE))</f>
        <v/>
      </c>
      <c r="V64" s="94" t="str">
        <f>IF(V63="","",VLOOKUP(V63,'[2]シフト記号表（勤務時間帯）'!$D$6:$X$47,21,FALSE))</f>
        <v/>
      </c>
      <c r="W64" s="94" t="str">
        <f>IF(W63="","",VLOOKUP(W63,'[2]シフト記号表（勤務時間帯）'!$D$6:$X$47,21,FALSE))</f>
        <v/>
      </c>
      <c r="X64" s="94" t="str">
        <f>IF(X63="","",VLOOKUP(X63,'[2]シフト記号表（勤務時間帯）'!$D$6:$X$47,21,FALSE))</f>
        <v/>
      </c>
      <c r="Y64" s="94" t="str">
        <f>IF(Y63="","",VLOOKUP(Y63,'[2]シフト記号表（勤務時間帯）'!$D$6:$X$47,21,FALSE))</f>
        <v/>
      </c>
      <c r="Z64" s="94" t="str">
        <f>IF(Z63="","",VLOOKUP(Z63,'[2]シフト記号表（勤務時間帯）'!$D$6:$X$47,21,FALSE))</f>
        <v/>
      </c>
      <c r="AA64" s="95" t="str">
        <f>IF(AA63="","",VLOOKUP(AA63,'[2]シフト記号表（勤務時間帯）'!$D$6:$X$47,21,FALSE))</f>
        <v/>
      </c>
      <c r="AB64" s="93" t="str">
        <f>IF(AB63="","",VLOOKUP(AB63,'[2]シフト記号表（勤務時間帯）'!$D$6:$X$47,21,FALSE))</f>
        <v/>
      </c>
      <c r="AC64" s="94" t="str">
        <f>IF(AC63="","",VLOOKUP(AC63,'[2]シフト記号表（勤務時間帯）'!$D$6:$X$47,21,FALSE))</f>
        <v/>
      </c>
      <c r="AD64" s="94" t="str">
        <f>IF(AD63="","",VLOOKUP(AD63,'[2]シフト記号表（勤務時間帯）'!$D$6:$X$47,21,FALSE))</f>
        <v/>
      </c>
      <c r="AE64" s="94" t="str">
        <f>IF(AE63="","",VLOOKUP(AE63,'[2]シフト記号表（勤務時間帯）'!$D$6:$X$47,21,FALSE))</f>
        <v/>
      </c>
      <c r="AF64" s="94" t="str">
        <f>IF(AF63="","",VLOOKUP(AF63,'[2]シフト記号表（勤務時間帯）'!$D$6:$X$47,21,FALSE))</f>
        <v/>
      </c>
      <c r="AG64" s="94" t="str">
        <f>IF(AG63="","",VLOOKUP(AG63,'[2]シフト記号表（勤務時間帯）'!$D$6:$X$47,21,FALSE))</f>
        <v/>
      </c>
      <c r="AH64" s="95" t="str">
        <f>IF(AH63="","",VLOOKUP(AH63,'[2]シフト記号表（勤務時間帯）'!$D$6:$X$47,21,FALSE))</f>
        <v/>
      </c>
      <c r="AI64" s="93" t="str">
        <f>IF(AI63="","",VLOOKUP(AI63,'[2]シフト記号表（勤務時間帯）'!$D$6:$X$47,21,FALSE))</f>
        <v/>
      </c>
      <c r="AJ64" s="94" t="str">
        <f>IF(AJ63="","",VLOOKUP(AJ63,'[2]シフト記号表（勤務時間帯）'!$D$6:$X$47,21,FALSE))</f>
        <v/>
      </c>
      <c r="AK64" s="94" t="str">
        <f>IF(AK63="","",VLOOKUP(AK63,'[2]シフト記号表（勤務時間帯）'!$D$6:$X$47,21,FALSE))</f>
        <v/>
      </c>
      <c r="AL64" s="94" t="str">
        <f>IF(AL63="","",VLOOKUP(AL63,'[2]シフト記号表（勤務時間帯）'!$D$6:$X$47,21,FALSE))</f>
        <v/>
      </c>
      <c r="AM64" s="94" t="str">
        <f>IF(AM63="","",VLOOKUP(AM63,'[2]シフト記号表（勤務時間帯）'!$D$6:$X$47,21,FALSE))</f>
        <v/>
      </c>
      <c r="AN64" s="94" t="str">
        <f>IF(AN63="","",VLOOKUP(AN63,'[2]シフト記号表（勤務時間帯）'!$D$6:$X$47,21,FALSE))</f>
        <v/>
      </c>
      <c r="AO64" s="95" t="str">
        <f>IF(AO63="","",VLOOKUP(AO63,'[2]シフト記号表（勤務時間帯）'!$D$6:$X$47,21,FALSE))</f>
        <v/>
      </c>
      <c r="AP64" s="93" t="str">
        <f>IF(AP63="","",VLOOKUP(AP63,'[2]シフト記号表（勤務時間帯）'!$D$6:$X$47,21,FALSE))</f>
        <v/>
      </c>
      <c r="AQ64" s="94" t="str">
        <f>IF(AQ63="","",VLOOKUP(AQ63,'[2]シフト記号表（勤務時間帯）'!$D$6:$X$47,21,FALSE))</f>
        <v/>
      </c>
      <c r="AR64" s="94" t="str">
        <f>IF(AR63="","",VLOOKUP(AR63,'[2]シフト記号表（勤務時間帯）'!$D$6:$X$47,21,FALSE))</f>
        <v/>
      </c>
      <c r="AS64" s="94" t="str">
        <f>IF(AS63="","",VLOOKUP(AS63,'[2]シフト記号表（勤務時間帯）'!$D$6:$X$47,21,FALSE))</f>
        <v/>
      </c>
      <c r="AT64" s="94" t="str">
        <f>IF(AT63="","",VLOOKUP(AT63,'[2]シフト記号表（勤務時間帯）'!$D$6:$X$47,21,FALSE))</f>
        <v/>
      </c>
      <c r="AU64" s="94" t="str">
        <f>IF(AU63="","",VLOOKUP(AU63,'[2]シフト記号表（勤務時間帯）'!$D$6:$X$47,21,FALSE))</f>
        <v/>
      </c>
      <c r="AV64" s="95" t="str">
        <f>IF(AV63="","",VLOOKUP(AV63,'[2]シフト記号表（勤務時間帯）'!$D$6:$X$47,21,FALSE))</f>
        <v/>
      </c>
      <c r="AW64" s="93" t="str">
        <f>IF(AW63="","",VLOOKUP(AW63,'[2]シフト記号表（勤務時間帯）'!$D$6:$X$47,21,FALSE))</f>
        <v/>
      </c>
      <c r="AX64" s="94" t="str">
        <f>IF(AX63="","",VLOOKUP(AX63,'[2]シフト記号表（勤務時間帯）'!$D$6:$X$47,21,FALSE))</f>
        <v/>
      </c>
      <c r="AY64" s="94" t="str">
        <f>IF(AY63="","",VLOOKUP(AY63,'[2]シフト記号表（勤務時間帯）'!$D$6:$X$47,21,FALSE))</f>
        <v/>
      </c>
      <c r="AZ64" s="838">
        <f>IF($BC$3="４週",SUM(U64:AV64),IF($BC$3="暦月",SUM(U64:AY64),""))</f>
        <v>0</v>
      </c>
      <c r="BA64" s="839"/>
      <c r="BB64" s="840">
        <f>IF($BC$3="４週",AZ64/4,IF($BC$3="暦月",(AZ64/($BC$8/7)),""))</f>
        <v>0</v>
      </c>
      <c r="BC64" s="839"/>
      <c r="BD64" s="835"/>
      <c r="BE64" s="836"/>
      <c r="BF64" s="836"/>
      <c r="BG64" s="836"/>
      <c r="BH64" s="837"/>
    </row>
    <row r="65" spans="2:60" ht="20.25" customHeight="1">
      <c r="B65" s="96"/>
      <c r="C65" s="878"/>
      <c r="D65" s="879"/>
      <c r="E65" s="880"/>
      <c r="F65" s="97"/>
      <c r="G65" s="98">
        <f>C63</f>
        <v>0</v>
      </c>
      <c r="H65" s="881"/>
      <c r="I65" s="882"/>
      <c r="J65" s="883"/>
      <c r="K65" s="883"/>
      <c r="L65" s="884"/>
      <c r="M65" s="885"/>
      <c r="N65" s="886"/>
      <c r="O65" s="887"/>
      <c r="P65" s="123" t="s">
        <v>557</v>
      </c>
      <c r="Q65" s="124"/>
      <c r="R65" s="124"/>
      <c r="S65" s="125"/>
      <c r="T65" s="126"/>
      <c r="U65" s="103" t="str">
        <f>IF(U63="","",VLOOKUP(U63,'[2]シフト記号表（勤務時間帯）'!$D$6:$Z$47,23,FALSE))</f>
        <v/>
      </c>
      <c r="V65" s="104" t="str">
        <f>IF(V63="","",VLOOKUP(V63,'[2]シフト記号表（勤務時間帯）'!$D$6:$Z$47,23,FALSE))</f>
        <v/>
      </c>
      <c r="W65" s="104" t="str">
        <f>IF(W63="","",VLOOKUP(W63,'[2]シフト記号表（勤務時間帯）'!$D$6:$Z$47,23,FALSE))</f>
        <v/>
      </c>
      <c r="X65" s="104" t="str">
        <f>IF(X63="","",VLOOKUP(X63,'[2]シフト記号表（勤務時間帯）'!$D$6:$Z$47,23,FALSE))</f>
        <v/>
      </c>
      <c r="Y65" s="104" t="str">
        <f>IF(Y63="","",VLOOKUP(Y63,'[2]シフト記号表（勤務時間帯）'!$D$6:$Z$47,23,FALSE))</f>
        <v/>
      </c>
      <c r="Z65" s="104" t="str">
        <f>IF(Z63="","",VLOOKUP(Z63,'[2]シフト記号表（勤務時間帯）'!$D$6:$Z$47,23,FALSE))</f>
        <v/>
      </c>
      <c r="AA65" s="105" t="str">
        <f>IF(AA63="","",VLOOKUP(AA63,'[2]シフト記号表（勤務時間帯）'!$D$6:$Z$47,23,FALSE))</f>
        <v/>
      </c>
      <c r="AB65" s="103" t="str">
        <f>IF(AB63="","",VLOOKUP(AB63,'[2]シフト記号表（勤務時間帯）'!$D$6:$Z$47,23,FALSE))</f>
        <v/>
      </c>
      <c r="AC65" s="104" t="str">
        <f>IF(AC63="","",VLOOKUP(AC63,'[2]シフト記号表（勤務時間帯）'!$D$6:$Z$47,23,FALSE))</f>
        <v/>
      </c>
      <c r="AD65" s="104" t="str">
        <f>IF(AD63="","",VLOOKUP(AD63,'[2]シフト記号表（勤務時間帯）'!$D$6:$Z$47,23,FALSE))</f>
        <v/>
      </c>
      <c r="AE65" s="104" t="str">
        <f>IF(AE63="","",VLOOKUP(AE63,'[2]シフト記号表（勤務時間帯）'!$D$6:$Z$47,23,FALSE))</f>
        <v/>
      </c>
      <c r="AF65" s="104" t="str">
        <f>IF(AF63="","",VLOOKUP(AF63,'[2]シフト記号表（勤務時間帯）'!$D$6:$Z$47,23,FALSE))</f>
        <v/>
      </c>
      <c r="AG65" s="104" t="str">
        <f>IF(AG63="","",VLOOKUP(AG63,'[2]シフト記号表（勤務時間帯）'!$D$6:$Z$47,23,FALSE))</f>
        <v/>
      </c>
      <c r="AH65" s="105" t="str">
        <f>IF(AH63="","",VLOOKUP(AH63,'[2]シフト記号表（勤務時間帯）'!$D$6:$Z$47,23,FALSE))</f>
        <v/>
      </c>
      <c r="AI65" s="103" t="str">
        <f>IF(AI63="","",VLOOKUP(AI63,'[2]シフト記号表（勤務時間帯）'!$D$6:$Z$47,23,FALSE))</f>
        <v/>
      </c>
      <c r="AJ65" s="104" t="str">
        <f>IF(AJ63="","",VLOOKUP(AJ63,'[2]シフト記号表（勤務時間帯）'!$D$6:$Z$47,23,FALSE))</f>
        <v/>
      </c>
      <c r="AK65" s="104" t="str">
        <f>IF(AK63="","",VLOOKUP(AK63,'[2]シフト記号表（勤務時間帯）'!$D$6:$Z$47,23,FALSE))</f>
        <v/>
      </c>
      <c r="AL65" s="104" t="str">
        <f>IF(AL63="","",VLOOKUP(AL63,'[2]シフト記号表（勤務時間帯）'!$D$6:$Z$47,23,FALSE))</f>
        <v/>
      </c>
      <c r="AM65" s="104" t="str">
        <f>IF(AM63="","",VLOOKUP(AM63,'[2]シフト記号表（勤務時間帯）'!$D$6:$Z$47,23,FALSE))</f>
        <v/>
      </c>
      <c r="AN65" s="104" t="str">
        <f>IF(AN63="","",VLOOKUP(AN63,'[2]シフト記号表（勤務時間帯）'!$D$6:$Z$47,23,FALSE))</f>
        <v/>
      </c>
      <c r="AO65" s="105" t="str">
        <f>IF(AO63="","",VLOOKUP(AO63,'[2]シフト記号表（勤務時間帯）'!$D$6:$Z$47,23,FALSE))</f>
        <v/>
      </c>
      <c r="AP65" s="103" t="str">
        <f>IF(AP63="","",VLOOKUP(AP63,'[2]シフト記号表（勤務時間帯）'!$D$6:$Z$47,23,FALSE))</f>
        <v/>
      </c>
      <c r="AQ65" s="104" t="str">
        <f>IF(AQ63="","",VLOOKUP(AQ63,'[2]シフト記号表（勤務時間帯）'!$D$6:$Z$47,23,FALSE))</f>
        <v/>
      </c>
      <c r="AR65" s="104" t="str">
        <f>IF(AR63="","",VLOOKUP(AR63,'[2]シフト記号表（勤務時間帯）'!$D$6:$Z$47,23,FALSE))</f>
        <v/>
      </c>
      <c r="AS65" s="104" t="str">
        <f>IF(AS63="","",VLOOKUP(AS63,'[2]シフト記号表（勤務時間帯）'!$D$6:$Z$47,23,FALSE))</f>
        <v/>
      </c>
      <c r="AT65" s="104" t="str">
        <f>IF(AT63="","",VLOOKUP(AT63,'[2]シフト記号表（勤務時間帯）'!$D$6:$Z$47,23,FALSE))</f>
        <v/>
      </c>
      <c r="AU65" s="104" t="str">
        <f>IF(AU63="","",VLOOKUP(AU63,'[2]シフト記号表（勤務時間帯）'!$D$6:$Z$47,23,FALSE))</f>
        <v/>
      </c>
      <c r="AV65" s="105" t="str">
        <f>IF(AV63="","",VLOOKUP(AV63,'[2]シフト記号表（勤務時間帯）'!$D$6:$Z$47,23,FALSE))</f>
        <v/>
      </c>
      <c r="AW65" s="103" t="str">
        <f>IF(AW63="","",VLOOKUP(AW63,'[2]シフト記号表（勤務時間帯）'!$D$6:$Z$47,23,FALSE))</f>
        <v/>
      </c>
      <c r="AX65" s="104" t="str">
        <f>IF(AX63="","",VLOOKUP(AX63,'[2]シフト記号表（勤務時間帯）'!$D$6:$Z$47,23,FALSE))</f>
        <v/>
      </c>
      <c r="AY65" s="104" t="str">
        <f>IF(AY63="","",VLOOKUP(AY63,'[2]シフト記号表（勤務時間帯）'!$D$6:$Z$47,23,FALSE))</f>
        <v/>
      </c>
      <c r="AZ65" s="841">
        <f>IF($BC$3="４週",SUM(U65:AV65),IF($BC$3="暦月",SUM(U65:AY65),""))</f>
        <v>0</v>
      </c>
      <c r="BA65" s="842"/>
      <c r="BB65" s="843">
        <f>IF($BC$3="４週",AZ65/4,IF($BC$3="暦月",(AZ65/($BC$8/7)),""))</f>
        <v>0</v>
      </c>
      <c r="BC65" s="842"/>
      <c r="BD65" s="844"/>
      <c r="BE65" s="845"/>
      <c r="BF65" s="845"/>
      <c r="BG65" s="845"/>
      <c r="BH65" s="846"/>
    </row>
    <row r="66" spans="2:60" ht="20.25" customHeight="1">
      <c r="B66" s="106"/>
      <c r="C66" s="847"/>
      <c r="D66" s="848"/>
      <c r="E66" s="849"/>
      <c r="F66" s="87"/>
      <c r="G66" s="88"/>
      <c r="H66" s="856"/>
      <c r="I66" s="859"/>
      <c r="J66" s="860"/>
      <c r="K66" s="860"/>
      <c r="L66" s="861"/>
      <c r="M66" s="868"/>
      <c r="N66" s="869"/>
      <c r="O66" s="870"/>
      <c r="P66" s="127" t="s">
        <v>555</v>
      </c>
      <c r="Q66" s="128"/>
      <c r="R66" s="128"/>
      <c r="S66" s="129"/>
      <c r="T66" s="130"/>
      <c r="U66" s="113"/>
      <c r="V66" s="114"/>
      <c r="W66" s="114"/>
      <c r="X66" s="114"/>
      <c r="Y66" s="114"/>
      <c r="Z66" s="114"/>
      <c r="AA66" s="115"/>
      <c r="AB66" s="113"/>
      <c r="AC66" s="114"/>
      <c r="AD66" s="114"/>
      <c r="AE66" s="114"/>
      <c r="AF66" s="114"/>
      <c r="AG66" s="114"/>
      <c r="AH66" s="115"/>
      <c r="AI66" s="113"/>
      <c r="AJ66" s="114"/>
      <c r="AK66" s="114"/>
      <c r="AL66" s="114"/>
      <c r="AM66" s="114"/>
      <c r="AN66" s="114"/>
      <c r="AO66" s="115"/>
      <c r="AP66" s="113"/>
      <c r="AQ66" s="114"/>
      <c r="AR66" s="114"/>
      <c r="AS66" s="114"/>
      <c r="AT66" s="114"/>
      <c r="AU66" s="114"/>
      <c r="AV66" s="115"/>
      <c r="AW66" s="113"/>
      <c r="AX66" s="114"/>
      <c r="AY66" s="114"/>
      <c r="AZ66" s="877"/>
      <c r="BA66" s="831"/>
      <c r="BB66" s="830"/>
      <c r="BC66" s="831"/>
      <c r="BD66" s="832"/>
      <c r="BE66" s="833"/>
      <c r="BF66" s="833"/>
      <c r="BG66" s="833"/>
      <c r="BH66" s="834"/>
    </row>
    <row r="67" spans="2:60" ht="20.25" customHeight="1">
      <c r="B67" s="86">
        <f>B64+1</f>
        <v>16</v>
      </c>
      <c r="C67" s="850"/>
      <c r="D67" s="851"/>
      <c r="E67" s="852"/>
      <c r="F67" s="87">
        <f>C66</f>
        <v>0</v>
      </c>
      <c r="G67" s="88"/>
      <c r="H67" s="857"/>
      <c r="I67" s="862"/>
      <c r="J67" s="863"/>
      <c r="K67" s="863"/>
      <c r="L67" s="864"/>
      <c r="M67" s="871"/>
      <c r="N67" s="872"/>
      <c r="O67" s="873"/>
      <c r="P67" s="89" t="s">
        <v>556</v>
      </c>
      <c r="Q67" s="90"/>
      <c r="R67" s="90"/>
      <c r="S67" s="91"/>
      <c r="T67" s="92"/>
      <c r="U67" s="93" t="str">
        <f>IF(U66="","",VLOOKUP(U66,'[2]シフト記号表（勤務時間帯）'!$D$6:$X$47,21,FALSE))</f>
        <v/>
      </c>
      <c r="V67" s="94" t="str">
        <f>IF(V66="","",VLOOKUP(V66,'[2]シフト記号表（勤務時間帯）'!$D$6:$X$47,21,FALSE))</f>
        <v/>
      </c>
      <c r="W67" s="94" t="str">
        <f>IF(W66="","",VLOOKUP(W66,'[2]シフト記号表（勤務時間帯）'!$D$6:$X$47,21,FALSE))</f>
        <v/>
      </c>
      <c r="X67" s="94" t="str">
        <f>IF(X66="","",VLOOKUP(X66,'[2]シフト記号表（勤務時間帯）'!$D$6:$X$47,21,FALSE))</f>
        <v/>
      </c>
      <c r="Y67" s="94" t="str">
        <f>IF(Y66="","",VLOOKUP(Y66,'[2]シフト記号表（勤務時間帯）'!$D$6:$X$47,21,FALSE))</f>
        <v/>
      </c>
      <c r="Z67" s="94" t="str">
        <f>IF(Z66="","",VLOOKUP(Z66,'[2]シフト記号表（勤務時間帯）'!$D$6:$X$47,21,FALSE))</f>
        <v/>
      </c>
      <c r="AA67" s="95" t="str">
        <f>IF(AA66="","",VLOOKUP(AA66,'[2]シフト記号表（勤務時間帯）'!$D$6:$X$47,21,FALSE))</f>
        <v/>
      </c>
      <c r="AB67" s="93" t="str">
        <f>IF(AB66="","",VLOOKUP(AB66,'[2]シフト記号表（勤務時間帯）'!$D$6:$X$47,21,FALSE))</f>
        <v/>
      </c>
      <c r="AC67" s="94" t="str">
        <f>IF(AC66="","",VLOOKUP(AC66,'[2]シフト記号表（勤務時間帯）'!$D$6:$X$47,21,FALSE))</f>
        <v/>
      </c>
      <c r="AD67" s="94" t="str">
        <f>IF(AD66="","",VLOOKUP(AD66,'[2]シフト記号表（勤務時間帯）'!$D$6:$X$47,21,FALSE))</f>
        <v/>
      </c>
      <c r="AE67" s="94" t="str">
        <f>IF(AE66="","",VLOOKUP(AE66,'[2]シフト記号表（勤務時間帯）'!$D$6:$X$47,21,FALSE))</f>
        <v/>
      </c>
      <c r="AF67" s="94" t="str">
        <f>IF(AF66="","",VLOOKUP(AF66,'[2]シフト記号表（勤務時間帯）'!$D$6:$X$47,21,FALSE))</f>
        <v/>
      </c>
      <c r="AG67" s="94" t="str">
        <f>IF(AG66="","",VLOOKUP(AG66,'[2]シフト記号表（勤務時間帯）'!$D$6:$X$47,21,FALSE))</f>
        <v/>
      </c>
      <c r="AH67" s="95" t="str">
        <f>IF(AH66="","",VLOOKUP(AH66,'[2]シフト記号表（勤務時間帯）'!$D$6:$X$47,21,FALSE))</f>
        <v/>
      </c>
      <c r="AI67" s="93" t="str">
        <f>IF(AI66="","",VLOOKUP(AI66,'[2]シフト記号表（勤務時間帯）'!$D$6:$X$47,21,FALSE))</f>
        <v/>
      </c>
      <c r="AJ67" s="94" t="str">
        <f>IF(AJ66="","",VLOOKUP(AJ66,'[2]シフト記号表（勤務時間帯）'!$D$6:$X$47,21,FALSE))</f>
        <v/>
      </c>
      <c r="AK67" s="94" t="str">
        <f>IF(AK66="","",VLOOKUP(AK66,'[2]シフト記号表（勤務時間帯）'!$D$6:$X$47,21,FALSE))</f>
        <v/>
      </c>
      <c r="AL67" s="94" t="str">
        <f>IF(AL66="","",VLOOKUP(AL66,'[2]シフト記号表（勤務時間帯）'!$D$6:$X$47,21,FALSE))</f>
        <v/>
      </c>
      <c r="AM67" s="94" t="str">
        <f>IF(AM66="","",VLOOKUP(AM66,'[2]シフト記号表（勤務時間帯）'!$D$6:$X$47,21,FALSE))</f>
        <v/>
      </c>
      <c r="AN67" s="94" t="str">
        <f>IF(AN66="","",VLOOKUP(AN66,'[2]シフト記号表（勤務時間帯）'!$D$6:$X$47,21,FALSE))</f>
        <v/>
      </c>
      <c r="AO67" s="95" t="str">
        <f>IF(AO66="","",VLOOKUP(AO66,'[2]シフト記号表（勤務時間帯）'!$D$6:$X$47,21,FALSE))</f>
        <v/>
      </c>
      <c r="AP67" s="93" t="str">
        <f>IF(AP66="","",VLOOKUP(AP66,'[2]シフト記号表（勤務時間帯）'!$D$6:$X$47,21,FALSE))</f>
        <v/>
      </c>
      <c r="AQ67" s="94" t="str">
        <f>IF(AQ66="","",VLOOKUP(AQ66,'[2]シフト記号表（勤務時間帯）'!$D$6:$X$47,21,FALSE))</f>
        <v/>
      </c>
      <c r="AR67" s="94" t="str">
        <f>IF(AR66="","",VLOOKUP(AR66,'[2]シフト記号表（勤務時間帯）'!$D$6:$X$47,21,FALSE))</f>
        <v/>
      </c>
      <c r="AS67" s="94" t="str">
        <f>IF(AS66="","",VLOOKUP(AS66,'[2]シフト記号表（勤務時間帯）'!$D$6:$X$47,21,FALSE))</f>
        <v/>
      </c>
      <c r="AT67" s="94" t="str">
        <f>IF(AT66="","",VLOOKUP(AT66,'[2]シフト記号表（勤務時間帯）'!$D$6:$X$47,21,FALSE))</f>
        <v/>
      </c>
      <c r="AU67" s="94" t="str">
        <f>IF(AU66="","",VLOOKUP(AU66,'[2]シフト記号表（勤務時間帯）'!$D$6:$X$47,21,FALSE))</f>
        <v/>
      </c>
      <c r="AV67" s="95" t="str">
        <f>IF(AV66="","",VLOOKUP(AV66,'[2]シフト記号表（勤務時間帯）'!$D$6:$X$47,21,FALSE))</f>
        <v/>
      </c>
      <c r="AW67" s="93" t="str">
        <f>IF(AW66="","",VLOOKUP(AW66,'[2]シフト記号表（勤務時間帯）'!$D$6:$X$47,21,FALSE))</f>
        <v/>
      </c>
      <c r="AX67" s="94" t="str">
        <f>IF(AX66="","",VLOOKUP(AX66,'[2]シフト記号表（勤務時間帯）'!$D$6:$X$47,21,FALSE))</f>
        <v/>
      </c>
      <c r="AY67" s="94" t="str">
        <f>IF(AY66="","",VLOOKUP(AY66,'[2]シフト記号表（勤務時間帯）'!$D$6:$X$47,21,FALSE))</f>
        <v/>
      </c>
      <c r="AZ67" s="838">
        <f>IF($BC$3="４週",SUM(U67:AV67),IF($BC$3="暦月",SUM(U67:AY67),""))</f>
        <v>0</v>
      </c>
      <c r="BA67" s="839"/>
      <c r="BB67" s="840">
        <f>IF($BC$3="４週",AZ67/4,IF($BC$3="暦月",(AZ67/($BC$8/7)),""))</f>
        <v>0</v>
      </c>
      <c r="BC67" s="839"/>
      <c r="BD67" s="835"/>
      <c r="BE67" s="836"/>
      <c r="BF67" s="836"/>
      <c r="BG67" s="836"/>
      <c r="BH67" s="837"/>
    </row>
    <row r="68" spans="2:60" ht="20.25" customHeight="1" thickBot="1">
      <c r="B68" s="86"/>
      <c r="C68" s="853"/>
      <c r="D68" s="854"/>
      <c r="E68" s="855"/>
      <c r="F68" s="131"/>
      <c r="G68" s="132">
        <f>C66</f>
        <v>0</v>
      </c>
      <c r="H68" s="858"/>
      <c r="I68" s="865"/>
      <c r="J68" s="866"/>
      <c r="K68" s="866"/>
      <c r="L68" s="867"/>
      <c r="M68" s="874"/>
      <c r="N68" s="875"/>
      <c r="O68" s="876"/>
      <c r="P68" s="133" t="s">
        <v>557</v>
      </c>
      <c r="Q68" s="134"/>
      <c r="R68" s="134"/>
      <c r="S68" s="135"/>
      <c r="T68" s="136"/>
      <c r="U68" s="103" t="str">
        <f>IF(U66="","",VLOOKUP(U66,'[2]シフト記号表（勤務時間帯）'!$D$6:$Z$47,23,FALSE))</f>
        <v/>
      </c>
      <c r="V68" s="104" t="str">
        <f>IF(V66="","",VLOOKUP(V66,'[2]シフト記号表（勤務時間帯）'!$D$6:$Z$47,23,FALSE))</f>
        <v/>
      </c>
      <c r="W68" s="104" t="str">
        <f>IF(W66="","",VLOOKUP(W66,'[2]シフト記号表（勤務時間帯）'!$D$6:$Z$47,23,FALSE))</f>
        <v/>
      </c>
      <c r="X68" s="104" t="str">
        <f>IF(X66="","",VLOOKUP(X66,'[2]シフト記号表（勤務時間帯）'!$D$6:$Z$47,23,FALSE))</f>
        <v/>
      </c>
      <c r="Y68" s="104" t="str">
        <f>IF(Y66="","",VLOOKUP(Y66,'[2]シフト記号表（勤務時間帯）'!$D$6:$Z$47,23,FALSE))</f>
        <v/>
      </c>
      <c r="Z68" s="104" t="str">
        <f>IF(Z66="","",VLOOKUP(Z66,'[2]シフト記号表（勤務時間帯）'!$D$6:$Z$47,23,FALSE))</f>
        <v/>
      </c>
      <c r="AA68" s="105" t="str">
        <f>IF(AA66="","",VLOOKUP(AA66,'[2]シフト記号表（勤務時間帯）'!$D$6:$Z$47,23,FALSE))</f>
        <v/>
      </c>
      <c r="AB68" s="103" t="str">
        <f>IF(AB66="","",VLOOKUP(AB66,'[2]シフト記号表（勤務時間帯）'!$D$6:$Z$47,23,FALSE))</f>
        <v/>
      </c>
      <c r="AC68" s="104" t="str">
        <f>IF(AC66="","",VLOOKUP(AC66,'[2]シフト記号表（勤務時間帯）'!$D$6:$Z$47,23,FALSE))</f>
        <v/>
      </c>
      <c r="AD68" s="104" t="str">
        <f>IF(AD66="","",VLOOKUP(AD66,'[2]シフト記号表（勤務時間帯）'!$D$6:$Z$47,23,FALSE))</f>
        <v/>
      </c>
      <c r="AE68" s="104" t="str">
        <f>IF(AE66="","",VLOOKUP(AE66,'[2]シフト記号表（勤務時間帯）'!$D$6:$Z$47,23,FALSE))</f>
        <v/>
      </c>
      <c r="AF68" s="104" t="str">
        <f>IF(AF66="","",VLOOKUP(AF66,'[2]シフト記号表（勤務時間帯）'!$D$6:$Z$47,23,FALSE))</f>
        <v/>
      </c>
      <c r="AG68" s="104" t="str">
        <f>IF(AG66="","",VLOOKUP(AG66,'[2]シフト記号表（勤務時間帯）'!$D$6:$Z$47,23,FALSE))</f>
        <v/>
      </c>
      <c r="AH68" s="105" t="str">
        <f>IF(AH66="","",VLOOKUP(AH66,'[2]シフト記号表（勤務時間帯）'!$D$6:$Z$47,23,FALSE))</f>
        <v/>
      </c>
      <c r="AI68" s="103" t="str">
        <f>IF(AI66="","",VLOOKUP(AI66,'[2]シフト記号表（勤務時間帯）'!$D$6:$Z$47,23,FALSE))</f>
        <v/>
      </c>
      <c r="AJ68" s="104" t="str">
        <f>IF(AJ66="","",VLOOKUP(AJ66,'[2]シフト記号表（勤務時間帯）'!$D$6:$Z$47,23,FALSE))</f>
        <v/>
      </c>
      <c r="AK68" s="104" t="str">
        <f>IF(AK66="","",VLOOKUP(AK66,'[2]シフト記号表（勤務時間帯）'!$D$6:$Z$47,23,FALSE))</f>
        <v/>
      </c>
      <c r="AL68" s="104" t="str">
        <f>IF(AL66="","",VLOOKUP(AL66,'[2]シフト記号表（勤務時間帯）'!$D$6:$Z$47,23,FALSE))</f>
        <v/>
      </c>
      <c r="AM68" s="104" t="str">
        <f>IF(AM66="","",VLOOKUP(AM66,'[2]シフト記号表（勤務時間帯）'!$D$6:$Z$47,23,FALSE))</f>
        <v/>
      </c>
      <c r="AN68" s="104" t="str">
        <f>IF(AN66="","",VLOOKUP(AN66,'[2]シフト記号表（勤務時間帯）'!$D$6:$Z$47,23,FALSE))</f>
        <v/>
      </c>
      <c r="AO68" s="105" t="str">
        <f>IF(AO66="","",VLOOKUP(AO66,'[2]シフト記号表（勤務時間帯）'!$D$6:$Z$47,23,FALSE))</f>
        <v/>
      </c>
      <c r="AP68" s="103" t="str">
        <f>IF(AP66="","",VLOOKUP(AP66,'[2]シフト記号表（勤務時間帯）'!$D$6:$Z$47,23,FALSE))</f>
        <v/>
      </c>
      <c r="AQ68" s="104" t="str">
        <f>IF(AQ66="","",VLOOKUP(AQ66,'[2]シフト記号表（勤務時間帯）'!$D$6:$Z$47,23,FALSE))</f>
        <v/>
      </c>
      <c r="AR68" s="104" t="str">
        <f>IF(AR66="","",VLOOKUP(AR66,'[2]シフト記号表（勤務時間帯）'!$D$6:$Z$47,23,FALSE))</f>
        <v/>
      </c>
      <c r="AS68" s="104" t="str">
        <f>IF(AS66="","",VLOOKUP(AS66,'[2]シフト記号表（勤務時間帯）'!$D$6:$Z$47,23,FALSE))</f>
        <v/>
      </c>
      <c r="AT68" s="104" t="str">
        <f>IF(AT66="","",VLOOKUP(AT66,'[2]シフト記号表（勤務時間帯）'!$D$6:$Z$47,23,FALSE))</f>
        <v/>
      </c>
      <c r="AU68" s="104" t="str">
        <f>IF(AU66="","",VLOOKUP(AU66,'[2]シフト記号表（勤務時間帯）'!$D$6:$Z$47,23,FALSE))</f>
        <v/>
      </c>
      <c r="AV68" s="105" t="str">
        <f>IF(AV66="","",VLOOKUP(AV66,'[2]シフト記号表（勤務時間帯）'!$D$6:$Z$47,23,FALSE))</f>
        <v/>
      </c>
      <c r="AW68" s="103" t="str">
        <f>IF(AW66="","",VLOOKUP(AW66,'[2]シフト記号表（勤務時間帯）'!$D$6:$Z$47,23,FALSE))</f>
        <v/>
      </c>
      <c r="AX68" s="104" t="str">
        <f>IF(AX66="","",VLOOKUP(AX66,'[2]シフト記号表（勤務時間帯）'!$D$6:$Z$47,23,FALSE))</f>
        <v/>
      </c>
      <c r="AY68" s="104" t="str">
        <f>IF(AY66="","",VLOOKUP(AY66,'[2]シフト記号表（勤務時間帯）'!$D$6:$Z$47,23,FALSE))</f>
        <v/>
      </c>
      <c r="AZ68" s="841">
        <f>IF($BC$3="４週",SUM(U68:AV68),IF($BC$3="暦月",SUM(U68:AY68),""))</f>
        <v>0</v>
      </c>
      <c r="BA68" s="842"/>
      <c r="BB68" s="843">
        <f>IF($BC$3="４週",AZ68/4,IF($BC$3="暦月",(AZ68/($BC$8/7)),""))</f>
        <v>0</v>
      </c>
      <c r="BC68" s="842"/>
      <c r="BD68" s="835"/>
      <c r="BE68" s="836"/>
      <c r="BF68" s="836"/>
      <c r="BG68" s="836"/>
      <c r="BH68" s="837"/>
    </row>
    <row r="69" spans="2:60" ht="20.25" customHeight="1">
      <c r="B69" s="801" t="s">
        <v>558</v>
      </c>
      <c r="C69" s="802"/>
      <c r="D69" s="802"/>
      <c r="E69" s="802"/>
      <c r="F69" s="802"/>
      <c r="G69" s="802"/>
      <c r="H69" s="802"/>
      <c r="I69" s="802"/>
      <c r="J69" s="802"/>
      <c r="K69" s="802"/>
      <c r="L69" s="802"/>
      <c r="M69" s="802"/>
      <c r="N69" s="802"/>
      <c r="O69" s="802"/>
      <c r="P69" s="802"/>
      <c r="Q69" s="802"/>
      <c r="R69" s="802"/>
      <c r="S69" s="802"/>
      <c r="T69" s="803"/>
      <c r="U69" s="137"/>
      <c r="V69" s="138"/>
      <c r="W69" s="138"/>
      <c r="X69" s="138"/>
      <c r="Y69" s="138"/>
      <c r="Z69" s="138"/>
      <c r="AA69" s="139"/>
      <c r="AB69" s="140"/>
      <c r="AC69" s="138"/>
      <c r="AD69" s="138"/>
      <c r="AE69" s="138"/>
      <c r="AF69" s="138"/>
      <c r="AG69" s="138"/>
      <c r="AH69" s="139"/>
      <c r="AI69" s="140"/>
      <c r="AJ69" s="138"/>
      <c r="AK69" s="138"/>
      <c r="AL69" s="138"/>
      <c r="AM69" s="138"/>
      <c r="AN69" s="138"/>
      <c r="AO69" s="139"/>
      <c r="AP69" s="140"/>
      <c r="AQ69" s="138"/>
      <c r="AR69" s="138"/>
      <c r="AS69" s="138"/>
      <c r="AT69" s="138"/>
      <c r="AU69" s="138"/>
      <c r="AV69" s="139"/>
      <c r="AW69" s="140"/>
      <c r="AX69" s="138"/>
      <c r="AY69" s="141"/>
      <c r="AZ69" s="804"/>
      <c r="BA69" s="805"/>
      <c r="BB69" s="810"/>
      <c r="BC69" s="811"/>
      <c r="BD69" s="811"/>
      <c r="BE69" s="811"/>
      <c r="BF69" s="811"/>
      <c r="BG69" s="811"/>
      <c r="BH69" s="812"/>
    </row>
    <row r="70" spans="2:60" ht="20.25" customHeight="1">
      <c r="B70" s="819" t="s">
        <v>559</v>
      </c>
      <c r="C70" s="820"/>
      <c r="D70" s="820"/>
      <c r="E70" s="820"/>
      <c r="F70" s="820"/>
      <c r="G70" s="820"/>
      <c r="H70" s="820"/>
      <c r="I70" s="820"/>
      <c r="J70" s="820"/>
      <c r="K70" s="820"/>
      <c r="L70" s="820"/>
      <c r="M70" s="820"/>
      <c r="N70" s="820"/>
      <c r="O70" s="820"/>
      <c r="P70" s="820"/>
      <c r="Q70" s="820"/>
      <c r="R70" s="820"/>
      <c r="S70" s="820"/>
      <c r="T70" s="821"/>
      <c r="U70" s="142"/>
      <c r="V70" s="143"/>
      <c r="W70" s="143"/>
      <c r="X70" s="143"/>
      <c r="Y70" s="143"/>
      <c r="Z70" s="143"/>
      <c r="AA70" s="144"/>
      <c r="AB70" s="145"/>
      <c r="AC70" s="143"/>
      <c r="AD70" s="143"/>
      <c r="AE70" s="143"/>
      <c r="AF70" s="143"/>
      <c r="AG70" s="143"/>
      <c r="AH70" s="144"/>
      <c r="AI70" s="145"/>
      <c r="AJ70" s="143"/>
      <c r="AK70" s="143"/>
      <c r="AL70" s="143"/>
      <c r="AM70" s="143"/>
      <c r="AN70" s="143"/>
      <c r="AO70" s="144"/>
      <c r="AP70" s="145"/>
      <c r="AQ70" s="143"/>
      <c r="AR70" s="143"/>
      <c r="AS70" s="143"/>
      <c r="AT70" s="143"/>
      <c r="AU70" s="143"/>
      <c r="AV70" s="144"/>
      <c r="AW70" s="145"/>
      <c r="AX70" s="143"/>
      <c r="AY70" s="146"/>
      <c r="AZ70" s="806"/>
      <c r="BA70" s="807"/>
      <c r="BB70" s="813"/>
      <c r="BC70" s="814"/>
      <c r="BD70" s="814"/>
      <c r="BE70" s="814"/>
      <c r="BF70" s="814"/>
      <c r="BG70" s="814"/>
      <c r="BH70" s="815"/>
    </row>
    <row r="71" spans="2:60" ht="20.25" customHeight="1">
      <c r="B71" s="819" t="s">
        <v>560</v>
      </c>
      <c r="C71" s="820"/>
      <c r="D71" s="820"/>
      <c r="E71" s="820"/>
      <c r="F71" s="820"/>
      <c r="G71" s="820"/>
      <c r="H71" s="820"/>
      <c r="I71" s="820"/>
      <c r="J71" s="820"/>
      <c r="K71" s="820"/>
      <c r="L71" s="820"/>
      <c r="M71" s="820"/>
      <c r="N71" s="820"/>
      <c r="O71" s="820"/>
      <c r="P71" s="820"/>
      <c r="Q71" s="820"/>
      <c r="R71" s="820"/>
      <c r="S71" s="820"/>
      <c r="T71" s="821"/>
      <c r="U71" s="142"/>
      <c r="V71" s="143"/>
      <c r="W71" s="143"/>
      <c r="X71" s="143"/>
      <c r="Y71" s="143"/>
      <c r="Z71" s="143"/>
      <c r="AA71" s="147"/>
      <c r="AB71" s="148"/>
      <c r="AC71" s="143"/>
      <c r="AD71" s="143"/>
      <c r="AE71" s="143"/>
      <c r="AF71" s="143"/>
      <c r="AG71" s="143"/>
      <c r="AH71" s="147"/>
      <c r="AI71" s="148"/>
      <c r="AJ71" s="143"/>
      <c r="AK71" s="143"/>
      <c r="AL71" s="143"/>
      <c r="AM71" s="143"/>
      <c r="AN71" s="143"/>
      <c r="AO71" s="147"/>
      <c r="AP71" s="148"/>
      <c r="AQ71" s="143"/>
      <c r="AR71" s="143"/>
      <c r="AS71" s="143"/>
      <c r="AT71" s="143"/>
      <c r="AU71" s="143"/>
      <c r="AV71" s="147"/>
      <c r="AW71" s="148"/>
      <c r="AX71" s="143"/>
      <c r="AY71" s="146"/>
      <c r="AZ71" s="808"/>
      <c r="BA71" s="809"/>
      <c r="BB71" s="813"/>
      <c r="BC71" s="814"/>
      <c r="BD71" s="814"/>
      <c r="BE71" s="814"/>
      <c r="BF71" s="814"/>
      <c r="BG71" s="814"/>
      <c r="BH71" s="815"/>
    </row>
    <row r="72" spans="2:60" ht="20.25" customHeight="1">
      <c r="B72" s="822" t="s">
        <v>561</v>
      </c>
      <c r="C72" s="820"/>
      <c r="D72" s="820"/>
      <c r="E72" s="820"/>
      <c r="F72" s="820"/>
      <c r="G72" s="820"/>
      <c r="H72" s="820"/>
      <c r="I72" s="820"/>
      <c r="J72" s="820"/>
      <c r="K72" s="820"/>
      <c r="L72" s="820"/>
      <c r="M72" s="820"/>
      <c r="N72" s="820"/>
      <c r="O72" s="820"/>
      <c r="P72" s="820"/>
      <c r="Q72" s="820"/>
      <c r="R72" s="820"/>
      <c r="S72" s="820"/>
      <c r="T72" s="821"/>
      <c r="U72" s="149" t="str">
        <f t="shared" ref="U72:AY72" si="1">IF(SUMIF($F$21:$F$68,"介護従業者",U21:U68)=0,"",SUMIF($F$21:$F$68,"介護従業者",U21:U68))</f>
        <v/>
      </c>
      <c r="V72" s="150" t="str">
        <f t="shared" si="1"/>
        <v/>
      </c>
      <c r="W72" s="150" t="str">
        <f t="shared" si="1"/>
        <v/>
      </c>
      <c r="X72" s="150" t="str">
        <f t="shared" si="1"/>
        <v/>
      </c>
      <c r="Y72" s="150" t="str">
        <f t="shared" si="1"/>
        <v/>
      </c>
      <c r="Z72" s="150" t="str">
        <f t="shared" si="1"/>
        <v/>
      </c>
      <c r="AA72" s="151" t="str">
        <f t="shared" si="1"/>
        <v/>
      </c>
      <c r="AB72" s="149" t="str">
        <f t="shared" si="1"/>
        <v/>
      </c>
      <c r="AC72" s="150" t="str">
        <f t="shared" si="1"/>
        <v/>
      </c>
      <c r="AD72" s="150" t="str">
        <f t="shared" si="1"/>
        <v/>
      </c>
      <c r="AE72" s="150" t="str">
        <f t="shared" si="1"/>
        <v/>
      </c>
      <c r="AF72" s="150" t="str">
        <f t="shared" si="1"/>
        <v/>
      </c>
      <c r="AG72" s="150" t="str">
        <f t="shared" si="1"/>
        <v/>
      </c>
      <c r="AH72" s="151" t="str">
        <f t="shared" si="1"/>
        <v/>
      </c>
      <c r="AI72" s="149" t="str">
        <f t="shared" si="1"/>
        <v/>
      </c>
      <c r="AJ72" s="150" t="str">
        <f t="shared" si="1"/>
        <v/>
      </c>
      <c r="AK72" s="150" t="str">
        <f t="shared" si="1"/>
        <v/>
      </c>
      <c r="AL72" s="150" t="str">
        <f t="shared" si="1"/>
        <v/>
      </c>
      <c r="AM72" s="150" t="str">
        <f t="shared" si="1"/>
        <v/>
      </c>
      <c r="AN72" s="150" t="str">
        <f t="shared" si="1"/>
        <v/>
      </c>
      <c r="AO72" s="151" t="str">
        <f t="shared" si="1"/>
        <v/>
      </c>
      <c r="AP72" s="149" t="str">
        <f t="shared" si="1"/>
        <v/>
      </c>
      <c r="AQ72" s="150" t="str">
        <f t="shared" si="1"/>
        <v/>
      </c>
      <c r="AR72" s="150" t="str">
        <f t="shared" si="1"/>
        <v/>
      </c>
      <c r="AS72" s="150" t="str">
        <f t="shared" si="1"/>
        <v/>
      </c>
      <c r="AT72" s="150" t="str">
        <f t="shared" si="1"/>
        <v/>
      </c>
      <c r="AU72" s="150" t="str">
        <f t="shared" si="1"/>
        <v/>
      </c>
      <c r="AV72" s="151" t="str">
        <f t="shared" si="1"/>
        <v/>
      </c>
      <c r="AW72" s="149" t="str">
        <f t="shared" si="1"/>
        <v/>
      </c>
      <c r="AX72" s="150" t="str">
        <f t="shared" si="1"/>
        <v/>
      </c>
      <c r="AY72" s="150" t="str">
        <f t="shared" si="1"/>
        <v/>
      </c>
      <c r="AZ72" s="823">
        <f>IF($BC$3="４週",SUM(U72:AV72),IF($BC$3="暦月",SUM(U72:AY72),""))</f>
        <v>0</v>
      </c>
      <c r="BA72" s="824"/>
      <c r="BB72" s="813"/>
      <c r="BC72" s="814"/>
      <c r="BD72" s="814"/>
      <c r="BE72" s="814"/>
      <c r="BF72" s="814"/>
      <c r="BG72" s="814"/>
      <c r="BH72" s="815"/>
    </row>
    <row r="73" spans="2:60" ht="20.25" customHeight="1" thickBot="1">
      <c r="B73" s="825" t="s">
        <v>562</v>
      </c>
      <c r="C73" s="826"/>
      <c r="D73" s="826"/>
      <c r="E73" s="826"/>
      <c r="F73" s="826"/>
      <c r="G73" s="826"/>
      <c r="H73" s="826"/>
      <c r="I73" s="826"/>
      <c r="J73" s="826"/>
      <c r="K73" s="826"/>
      <c r="L73" s="826"/>
      <c r="M73" s="826"/>
      <c r="N73" s="826"/>
      <c r="O73" s="826"/>
      <c r="P73" s="826"/>
      <c r="Q73" s="826"/>
      <c r="R73" s="826"/>
      <c r="S73" s="826"/>
      <c r="T73" s="827"/>
      <c r="U73" s="152" t="str">
        <f t="shared" ref="U73:AY73" si="2">IF(SUMIF($G$21:$G$68,"介護従業者",U21:U68)=0,"",SUMIF($G$21:$G$68,"介護従業者",U21:U68))</f>
        <v/>
      </c>
      <c r="V73" s="153" t="str">
        <f t="shared" si="2"/>
        <v/>
      </c>
      <c r="W73" s="153" t="str">
        <f t="shared" si="2"/>
        <v/>
      </c>
      <c r="X73" s="153" t="str">
        <f t="shared" si="2"/>
        <v/>
      </c>
      <c r="Y73" s="153" t="str">
        <f t="shared" si="2"/>
        <v/>
      </c>
      <c r="Z73" s="153" t="str">
        <f t="shared" si="2"/>
        <v/>
      </c>
      <c r="AA73" s="154" t="str">
        <f t="shared" si="2"/>
        <v/>
      </c>
      <c r="AB73" s="155" t="str">
        <f t="shared" si="2"/>
        <v/>
      </c>
      <c r="AC73" s="153" t="str">
        <f t="shared" si="2"/>
        <v/>
      </c>
      <c r="AD73" s="153" t="str">
        <f t="shared" si="2"/>
        <v/>
      </c>
      <c r="AE73" s="153" t="str">
        <f t="shared" si="2"/>
        <v/>
      </c>
      <c r="AF73" s="153" t="str">
        <f t="shared" si="2"/>
        <v/>
      </c>
      <c r="AG73" s="153" t="str">
        <f t="shared" si="2"/>
        <v/>
      </c>
      <c r="AH73" s="154" t="str">
        <f t="shared" si="2"/>
        <v/>
      </c>
      <c r="AI73" s="155" t="str">
        <f t="shared" si="2"/>
        <v/>
      </c>
      <c r="AJ73" s="153" t="str">
        <f t="shared" si="2"/>
        <v/>
      </c>
      <c r="AK73" s="153" t="str">
        <f t="shared" si="2"/>
        <v/>
      </c>
      <c r="AL73" s="153" t="str">
        <f t="shared" si="2"/>
        <v/>
      </c>
      <c r="AM73" s="153" t="str">
        <f t="shared" si="2"/>
        <v/>
      </c>
      <c r="AN73" s="153" t="str">
        <f t="shared" si="2"/>
        <v/>
      </c>
      <c r="AO73" s="154" t="str">
        <f t="shared" si="2"/>
        <v/>
      </c>
      <c r="AP73" s="155" t="str">
        <f t="shared" si="2"/>
        <v/>
      </c>
      <c r="AQ73" s="153" t="str">
        <f t="shared" si="2"/>
        <v/>
      </c>
      <c r="AR73" s="153" t="str">
        <f t="shared" si="2"/>
        <v/>
      </c>
      <c r="AS73" s="153" t="str">
        <f t="shared" si="2"/>
        <v/>
      </c>
      <c r="AT73" s="153" t="str">
        <f t="shared" si="2"/>
        <v/>
      </c>
      <c r="AU73" s="153" t="str">
        <f t="shared" si="2"/>
        <v/>
      </c>
      <c r="AV73" s="154" t="str">
        <f t="shared" si="2"/>
        <v/>
      </c>
      <c r="AW73" s="155" t="str">
        <f t="shared" si="2"/>
        <v/>
      </c>
      <c r="AX73" s="153" t="str">
        <f t="shared" si="2"/>
        <v/>
      </c>
      <c r="AY73" s="156" t="str">
        <f t="shared" si="2"/>
        <v/>
      </c>
      <c r="AZ73" s="828">
        <f>IF($BC$3="４週",SUM(U73:AV73),IF($BC$3="暦月",SUM(U73:AY73),""))</f>
        <v>0</v>
      </c>
      <c r="BA73" s="829"/>
      <c r="BB73" s="816"/>
      <c r="BC73" s="817"/>
      <c r="BD73" s="817"/>
      <c r="BE73" s="817"/>
      <c r="BF73" s="817"/>
      <c r="BG73" s="817"/>
      <c r="BH73" s="818"/>
    </row>
    <row r="74" spans="2:60" s="157" customFormat="1" ht="20.25" customHeight="1">
      <c r="C74" s="158"/>
      <c r="D74" s="158"/>
      <c r="E74" s="158"/>
      <c r="F74" s="158"/>
      <c r="G74" s="158"/>
      <c r="R74" s="159"/>
      <c r="BH74" s="160"/>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161"/>
      <c r="B128" s="161"/>
      <c r="C128" s="162"/>
      <c r="D128" s="162"/>
      <c r="E128" s="162"/>
      <c r="F128" s="162"/>
      <c r="G128" s="162"/>
      <c r="H128" s="162"/>
      <c r="I128" s="163"/>
      <c r="J128" s="163"/>
      <c r="K128" s="163"/>
      <c r="L128" s="163"/>
      <c r="M128" s="163"/>
      <c r="N128" s="163"/>
      <c r="O128" s="163"/>
      <c r="P128" s="163"/>
      <c r="Q128" s="163"/>
      <c r="R128" s="163"/>
      <c r="S128" s="163"/>
      <c r="T128" s="163"/>
      <c r="U128" s="163"/>
      <c r="V128" s="163"/>
      <c r="W128" s="163"/>
      <c r="X128" s="163"/>
      <c r="Y128" s="163"/>
      <c r="Z128" s="163"/>
      <c r="AA128" s="163"/>
      <c r="AB128" s="163"/>
      <c r="AC128" s="163"/>
      <c r="AD128" s="163"/>
      <c r="AE128" s="163"/>
      <c r="AF128" s="163"/>
      <c r="AG128" s="163"/>
      <c r="AH128" s="163"/>
      <c r="AI128" s="163"/>
      <c r="AJ128" s="163"/>
      <c r="AK128" s="163"/>
      <c r="AL128" s="163"/>
      <c r="AM128" s="163"/>
      <c r="AN128" s="163"/>
      <c r="AO128" s="163"/>
      <c r="AP128" s="163"/>
      <c r="AQ128" s="163"/>
      <c r="AR128" s="163"/>
      <c r="AS128" s="163"/>
      <c r="AT128" s="163"/>
      <c r="AU128" s="163"/>
      <c r="AV128" s="163"/>
      <c r="AW128" s="163"/>
      <c r="AX128" s="164"/>
      <c r="AY128" s="164"/>
      <c r="AZ128" s="164"/>
      <c r="BA128" s="164"/>
      <c r="BB128" s="164"/>
      <c r="BC128" s="164"/>
      <c r="BD128" s="164"/>
      <c r="BE128" s="164"/>
    </row>
    <row r="129" spans="1:57">
      <c r="A129" s="161"/>
      <c r="B129" s="161"/>
      <c r="C129" s="162"/>
      <c r="D129" s="162"/>
      <c r="E129" s="162"/>
      <c r="F129" s="162"/>
      <c r="G129" s="162"/>
      <c r="H129" s="162"/>
      <c r="I129" s="163"/>
      <c r="J129" s="163"/>
      <c r="K129" s="163"/>
      <c r="L129" s="163"/>
      <c r="M129" s="163"/>
      <c r="N129" s="163"/>
      <c r="O129" s="163"/>
      <c r="P129" s="163"/>
      <c r="Q129" s="163"/>
      <c r="R129" s="163"/>
      <c r="S129" s="163"/>
      <c r="T129" s="163"/>
      <c r="U129" s="163"/>
      <c r="V129" s="163"/>
      <c r="W129" s="163"/>
      <c r="X129" s="163"/>
      <c r="Y129" s="163"/>
      <c r="Z129" s="163"/>
      <c r="AA129" s="163"/>
      <c r="AB129" s="163"/>
      <c r="AC129" s="163"/>
      <c r="AD129" s="163"/>
      <c r="AE129" s="163"/>
      <c r="AF129" s="163"/>
      <c r="AG129" s="163"/>
      <c r="AH129" s="163"/>
      <c r="AI129" s="163"/>
      <c r="AJ129" s="163"/>
      <c r="AK129" s="163"/>
      <c r="AL129" s="163"/>
      <c r="AM129" s="163"/>
      <c r="AN129" s="163"/>
      <c r="AO129" s="163"/>
      <c r="AP129" s="163"/>
      <c r="AQ129" s="163"/>
      <c r="AR129" s="163"/>
      <c r="AS129" s="163"/>
      <c r="AT129" s="163"/>
      <c r="AU129" s="163"/>
      <c r="AV129" s="163"/>
      <c r="AW129" s="163"/>
      <c r="AX129" s="164"/>
      <c r="AY129" s="164"/>
      <c r="AZ129" s="164"/>
      <c r="BA129" s="164"/>
      <c r="BB129" s="164"/>
      <c r="BC129" s="164"/>
      <c r="BD129" s="164"/>
      <c r="BE129" s="164"/>
    </row>
    <row r="130" spans="1:57">
      <c r="A130" s="161"/>
      <c r="B130" s="161"/>
      <c r="C130" s="165"/>
      <c r="D130" s="165"/>
      <c r="E130" s="165"/>
      <c r="F130" s="165"/>
      <c r="G130" s="165"/>
      <c r="H130" s="165"/>
      <c r="I130" s="162"/>
      <c r="J130" s="162"/>
      <c r="K130" s="161"/>
      <c r="L130" s="161"/>
      <c r="M130" s="161"/>
      <c r="N130" s="161"/>
      <c r="O130" s="161"/>
      <c r="P130" s="161"/>
    </row>
    <row r="131" spans="1:57">
      <c r="A131" s="161"/>
      <c r="B131" s="161"/>
      <c r="C131" s="165"/>
      <c r="D131" s="165"/>
      <c r="E131" s="165"/>
      <c r="F131" s="165"/>
      <c r="G131" s="165"/>
      <c r="H131" s="165"/>
      <c r="I131" s="162"/>
      <c r="J131" s="162"/>
      <c r="K131" s="161"/>
      <c r="L131" s="161"/>
      <c r="M131" s="161"/>
      <c r="N131" s="161"/>
      <c r="O131" s="161"/>
      <c r="P131" s="161"/>
    </row>
    <row r="132" spans="1:57">
      <c r="C132" s="51"/>
      <c r="D132" s="51"/>
      <c r="E132" s="51"/>
      <c r="F132" s="51"/>
      <c r="G132" s="51"/>
      <c r="H132" s="51"/>
    </row>
    <row r="133" spans="1:57">
      <c r="C133" s="51"/>
      <c r="D133" s="51"/>
      <c r="E133" s="51"/>
      <c r="F133" s="51"/>
      <c r="G133" s="51"/>
      <c r="H133" s="51"/>
    </row>
    <row r="134" spans="1:57">
      <c r="C134" s="51"/>
      <c r="D134" s="51"/>
      <c r="E134" s="51"/>
      <c r="F134" s="51"/>
      <c r="G134" s="51"/>
      <c r="H134" s="51"/>
    </row>
    <row r="135" spans="1:57">
      <c r="C135" s="51"/>
      <c r="D135" s="51"/>
      <c r="E135" s="51"/>
      <c r="F135" s="51"/>
      <c r="G135" s="51"/>
      <c r="H135" s="51"/>
    </row>
  </sheetData>
  <mergeCells count="217">
    <mergeCell ref="U12:V12"/>
    <mergeCell ref="AR1:BG1"/>
    <mergeCell ref="AA2:AB2"/>
    <mergeCell ref="AD2:AE2"/>
    <mergeCell ref="AH2:AI2"/>
    <mergeCell ref="AR2:BG2"/>
    <mergeCell ref="BC3:BF3"/>
    <mergeCell ref="AM13:AN13"/>
    <mergeCell ref="BB13:BD13"/>
    <mergeCell ref="BF13:BH13"/>
    <mergeCell ref="AM14:AN14"/>
    <mergeCell ref="BB14:BD14"/>
    <mergeCell ref="BF14:BH14"/>
    <mergeCell ref="BC4:BF4"/>
    <mergeCell ref="AY6:AZ6"/>
    <mergeCell ref="BC6:BD6"/>
    <mergeCell ref="BC8:BD8"/>
    <mergeCell ref="BC10:BD10"/>
    <mergeCell ref="AZ16:BA20"/>
    <mergeCell ref="BB16:BC20"/>
    <mergeCell ref="BD16:BH20"/>
    <mergeCell ref="U17:AA17"/>
    <mergeCell ref="AB17:AH17"/>
    <mergeCell ref="AI17:AO17"/>
    <mergeCell ref="AP17:AV17"/>
    <mergeCell ref="AW17:AY17"/>
    <mergeCell ref="B16:B20"/>
    <mergeCell ref="C16:E20"/>
    <mergeCell ref="H16:H20"/>
    <mergeCell ref="I16:L20"/>
    <mergeCell ref="M16:O20"/>
    <mergeCell ref="P16:T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8"/>
  <conditionalFormatting sqref="U23:AA23">
    <cfRule type="expression" dxfId="272" priority="176">
      <formula>OR(U$69=$B22,U$70=$B22)</formula>
    </cfRule>
  </conditionalFormatting>
  <conditionalFormatting sqref="U22:AA23 U69:BA73">
    <cfRule type="expression" dxfId="271" priority="175">
      <formula>INDIRECT(ADDRESS(ROW(),COLUMN()))=TRUNC(INDIRECT(ADDRESS(ROW(),COLUMN())))</formula>
    </cfRule>
  </conditionalFormatting>
  <conditionalFormatting sqref="AB40:AH41">
    <cfRule type="expression" dxfId="270" priority="97">
      <formula>INDIRECT(ADDRESS(ROW(),COLUMN()))=TRUNC(INDIRECT(ADDRESS(ROW(),COLUMN())))</formula>
    </cfRule>
  </conditionalFormatting>
  <conditionalFormatting sqref="U40:AA41">
    <cfRule type="expression" dxfId="269" priority="99">
      <formula>INDIRECT(ADDRESS(ROW(),COLUMN()))=TRUNC(INDIRECT(ADDRESS(ROW(),COLUMN())))</formula>
    </cfRule>
  </conditionalFormatting>
  <conditionalFormatting sqref="AZ22:BC23">
    <cfRule type="expression" dxfId="268" priority="174">
      <formula>INDIRECT(ADDRESS(ROW(),COLUMN()))=TRUNC(INDIRECT(ADDRESS(ROW(),COLUMN())))</formula>
    </cfRule>
  </conditionalFormatting>
  <conditionalFormatting sqref="AI40:AO41">
    <cfRule type="expression" dxfId="267" priority="95">
      <formula>INDIRECT(ADDRESS(ROW(),COLUMN()))=TRUNC(INDIRECT(ADDRESS(ROW(),COLUMN())))</formula>
    </cfRule>
  </conditionalFormatting>
  <conditionalFormatting sqref="AZ25:BC26">
    <cfRule type="expression" dxfId="266" priority="173">
      <formula>INDIRECT(ADDRESS(ROW(),COLUMN()))=TRUNC(INDIRECT(ADDRESS(ROW(),COLUMN())))</formula>
    </cfRule>
  </conditionalFormatting>
  <conditionalFormatting sqref="AP37:AV38">
    <cfRule type="expression" dxfId="265" priority="103">
      <formula>INDIRECT(ADDRESS(ROW(),COLUMN()))=TRUNC(INDIRECT(ADDRESS(ROW(),COLUMN())))</formula>
    </cfRule>
  </conditionalFormatting>
  <conditionalFormatting sqref="AW37:AY38">
    <cfRule type="expression" dxfId="264" priority="101">
      <formula>INDIRECT(ADDRESS(ROW(),COLUMN()))=TRUNC(INDIRECT(ADDRESS(ROW(),COLUMN())))</formula>
    </cfRule>
  </conditionalFormatting>
  <conditionalFormatting sqref="AZ28:BC29">
    <cfRule type="expression" dxfId="263" priority="172">
      <formula>INDIRECT(ADDRESS(ROW(),COLUMN()))=TRUNC(INDIRECT(ADDRESS(ROW(),COLUMN())))</formula>
    </cfRule>
  </conditionalFormatting>
  <conditionalFormatting sqref="AB37:AH38">
    <cfRule type="expression" dxfId="262" priority="107">
      <formula>INDIRECT(ADDRESS(ROW(),COLUMN()))=TRUNC(INDIRECT(ADDRESS(ROW(),COLUMN())))</formula>
    </cfRule>
  </conditionalFormatting>
  <conditionalFormatting sqref="AI37:AO38">
    <cfRule type="expression" dxfId="261" priority="105">
      <formula>INDIRECT(ADDRESS(ROW(),COLUMN()))=TRUNC(INDIRECT(ADDRESS(ROW(),COLUMN())))</formula>
    </cfRule>
  </conditionalFormatting>
  <conditionalFormatting sqref="AZ31:BC32">
    <cfRule type="expression" dxfId="260" priority="171">
      <formula>INDIRECT(ADDRESS(ROW(),COLUMN()))=TRUNC(INDIRECT(ADDRESS(ROW(),COLUMN())))</formula>
    </cfRule>
  </conditionalFormatting>
  <conditionalFormatting sqref="AW34:AY35">
    <cfRule type="expression" dxfId="259" priority="111">
      <formula>INDIRECT(ADDRESS(ROW(),COLUMN()))=TRUNC(INDIRECT(ADDRESS(ROW(),COLUMN())))</formula>
    </cfRule>
  </conditionalFormatting>
  <conditionalFormatting sqref="U37:AA38">
    <cfRule type="expression" dxfId="258" priority="109">
      <formula>INDIRECT(ADDRESS(ROW(),COLUMN()))=TRUNC(INDIRECT(ADDRESS(ROW(),COLUMN())))</formula>
    </cfRule>
  </conditionalFormatting>
  <conditionalFormatting sqref="AZ34:BC35">
    <cfRule type="expression" dxfId="257" priority="170">
      <formula>INDIRECT(ADDRESS(ROW(),COLUMN()))=TRUNC(INDIRECT(ADDRESS(ROW(),COLUMN())))</formula>
    </cfRule>
  </conditionalFormatting>
  <conditionalFormatting sqref="AI34:AO35">
    <cfRule type="expression" dxfId="256" priority="115">
      <formula>INDIRECT(ADDRESS(ROW(),COLUMN()))=TRUNC(INDIRECT(ADDRESS(ROW(),COLUMN())))</formula>
    </cfRule>
  </conditionalFormatting>
  <conditionalFormatting sqref="AP34:AV35">
    <cfRule type="expression" dxfId="255" priority="113">
      <formula>INDIRECT(ADDRESS(ROW(),COLUMN()))=TRUNC(INDIRECT(ADDRESS(ROW(),COLUMN())))</formula>
    </cfRule>
  </conditionalFormatting>
  <conditionalFormatting sqref="AZ37:BC38">
    <cfRule type="expression" dxfId="254" priority="169">
      <formula>INDIRECT(ADDRESS(ROW(),COLUMN()))=TRUNC(INDIRECT(ADDRESS(ROW(),COLUMN())))</formula>
    </cfRule>
  </conditionalFormatting>
  <conditionalFormatting sqref="U34:AA35">
    <cfRule type="expression" dxfId="253" priority="119">
      <formula>INDIRECT(ADDRESS(ROW(),COLUMN()))=TRUNC(INDIRECT(ADDRESS(ROW(),COLUMN())))</formula>
    </cfRule>
  </conditionalFormatting>
  <conditionalFormatting sqref="AB34:AH35">
    <cfRule type="expression" dxfId="252" priority="117">
      <formula>INDIRECT(ADDRESS(ROW(),COLUMN()))=TRUNC(INDIRECT(ADDRESS(ROW(),COLUMN())))</formula>
    </cfRule>
  </conditionalFormatting>
  <conditionalFormatting sqref="AZ40:BC41">
    <cfRule type="expression" dxfId="251" priority="168">
      <formula>INDIRECT(ADDRESS(ROW(),COLUMN()))=TRUNC(INDIRECT(ADDRESS(ROW(),COLUMN())))</formula>
    </cfRule>
  </conditionalFormatting>
  <conditionalFormatting sqref="AP31:AV32">
    <cfRule type="expression" dxfId="250" priority="123">
      <formula>INDIRECT(ADDRESS(ROW(),COLUMN()))=TRUNC(INDIRECT(ADDRESS(ROW(),COLUMN())))</formula>
    </cfRule>
  </conditionalFormatting>
  <conditionalFormatting sqref="AW31:AY32">
    <cfRule type="expression" dxfId="249" priority="121">
      <formula>INDIRECT(ADDRESS(ROW(),COLUMN()))=TRUNC(INDIRECT(ADDRESS(ROW(),COLUMN())))</formula>
    </cfRule>
  </conditionalFormatting>
  <conditionalFormatting sqref="AZ43:BC44">
    <cfRule type="expression" dxfId="248" priority="167">
      <formula>INDIRECT(ADDRESS(ROW(),COLUMN()))=TRUNC(INDIRECT(ADDRESS(ROW(),COLUMN())))</formula>
    </cfRule>
  </conditionalFormatting>
  <conditionalFormatting sqref="AB31:AH32">
    <cfRule type="expression" dxfId="247" priority="127">
      <formula>INDIRECT(ADDRESS(ROW(),COLUMN()))=TRUNC(INDIRECT(ADDRESS(ROW(),COLUMN())))</formula>
    </cfRule>
  </conditionalFormatting>
  <conditionalFormatting sqref="AI31:AO32">
    <cfRule type="expression" dxfId="246" priority="125">
      <formula>INDIRECT(ADDRESS(ROW(),COLUMN()))=TRUNC(INDIRECT(ADDRESS(ROW(),COLUMN())))</formula>
    </cfRule>
  </conditionalFormatting>
  <conditionalFormatting sqref="AZ46:BC47">
    <cfRule type="expression" dxfId="245" priority="166">
      <formula>INDIRECT(ADDRESS(ROW(),COLUMN()))=TRUNC(INDIRECT(ADDRESS(ROW(),COLUMN())))</formula>
    </cfRule>
  </conditionalFormatting>
  <conditionalFormatting sqref="AW28:AY29">
    <cfRule type="expression" dxfId="244" priority="131">
      <formula>INDIRECT(ADDRESS(ROW(),COLUMN()))=TRUNC(INDIRECT(ADDRESS(ROW(),COLUMN())))</formula>
    </cfRule>
  </conditionalFormatting>
  <conditionalFormatting sqref="U31:AA32">
    <cfRule type="expression" dxfId="243" priority="129">
      <formula>INDIRECT(ADDRESS(ROW(),COLUMN()))=TRUNC(INDIRECT(ADDRESS(ROW(),COLUMN())))</formula>
    </cfRule>
  </conditionalFormatting>
  <conditionalFormatting sqref="AZ49:BC50">
    <cfRule type="expression" dxfId="242" priority="165">
      <formula>INDIRECT(ADDRESS(ROW(),COLUMN()))=TRUNC(INDIRECT(ADDRESS(ROW(),COLUMN())))</formula>
    </cfRule>
  </conditionalFormatting>
  <conditionalFormatting sqref="AI28:AO29">
    <cfRule type="expression" dxfId="241" priority="135">
      <formula>INDIRECT(ADDRESS(ROW(),COLUMN()))=TRUNC(INDIRECT(ADDRESS(ROW(),COLUMN())))</formula>
    </cfRule>
  </conditionalFormatting>
  <conditionalFormatting sqref="AP28:AV29">
    <cfRule type="expression" dxfId="240" priority="133">
      <formula>INDIRECT(ADDRESS(ROW(),COLUMN()))=TRUNC(INDIRECT(ADDRESS(ROW(),COLUMN())))</formula>
    </cfRule>
  </conditionalFormatting>
  <conditionalFormatting sqref="AZ52:BC53">
    <cfRule type="expression" dxfId="239" priority="164">
      <formula>INDIRECT(ADDRESS(ROW(),COLUMN()))=TRUNC(INDIRECT(ADDRESS(ROW(),COLUMN())))</formula>
    </cfRule>
  </conditionalFormatting>
  <conditionalFormatting sqref="U28:AA29">
    <cfRule type="expression" dxfId="238" priority="139">
      <formula>INDIRECT(ADDRESS(ROW(),COLUMN()))=TRUNC(INDIRECT(ADDRESS(ROW(),COLUMN())))</formula>
    </cfRule>
  </conditionalFormatting>
  <conditionalFormatting sqref="AB28:AH29">
    <cfRule type="expression" dxfId="237" priority="137">
      <formula>INDIRECT(ADDRESS(ROW(),COLUMN()))=TRUNC(INDIRECT(ADDRESS(ROW(),COLUMN())))</formula>
    </cfRule>
  </conditionalFormatting>
  <conditionalFormatting sqref="AZ55:BC56">
    <cfRule type="expression" dxfId="236" priority="163">
      <formula>INDIRECT(ADDRESS(ROW(),COLUMN()))=TRUNC(INDIRECT(ADDRESS(ROW(),COLUMN())))</formula>
    </cfRule>
  </conditionalFormatting>
  <conditionalFormatting sqref="AP25:AV26">
    <cfRule type="expression" dxfId="235" priority="143">
      <formula>INDIRECT(ADDRESS(ROW(),COLUMN()))=TRUNC(INDIRECT(ADDRESS(ROW(),COLUMN())))</formula>
    </cfRule>
  </conditionalFormatting>
  <conditionalFormatting sqref="AW25:AY26">
    <cfRule type="expression" dxfId="234" priority="141">
      <formula>INDIRECT(ADDRESS(ROW(),COLUMN()))=TRUNC(INDIRECT(ADDRESS(ROW(),COLUMN())))</formula>
    </cfRule>
  </conditionalFormatting>
  <conditionalFormatting sqref="AZ58:BC59">
    <cfRule type="expression" dxfId="233" priority="162">
      <formula>INDIRECT(ADDRESS(ROW(),COLUMN()))=TRUNC(INDIRECT(ADDRESS(ROW(),COLUMN())))</formula>
    </cfRule>
  </conditionalFormatting>
  <conditionalFormatting sqref="AB25:AH26">
    <cfRule type="expression" dxfId="232" priority="147">
      <formula>INDIRECT(ADDRESS(ROW(),COLUMN()))=TRUNC(INDIRECT(ADDRESS(ROW(),COLUMN())))</formula>
    </cfRule>
  </conditionalFormatting>
  <conditionalFormatting sqref="AI25:AO26">
    <cfRule type="expression" dxfId="231" priority="145">
      <formula>INDIRECT(ADDRESS(ROW(),COLUMN()))=TRUNC(INDIRECT(ADDRESS(ROW(),COLUMN())))</formula>
    </cfRule>
  </conditionalFormatting>
  <conditionalFormatting sqref="AZ61:BC62">
    <cfRule type="expression" dxfId="230" priority="161">
      <formula>INDIRECT(ADDRESS(ROW(),COLUMN()))=TRUNC(INDIRECT(ADDRESS(ROW(),COLUMN())))</formula>
    </cfRule>
  </conditionalFormatting>
  <conditionalFormatting sqref="AW22:AY23">
    <cfRule type="expression" dxfId="229" priority="151">
      <formula>INDIRECT(ADDRESS(ROW(),COLUMN()))=TRUNC(INDIRECT(ADDRESS(ROW(),COLUMN())))</formula>
    </cfRule>
  </conditionalFormatting>
  <conditionalFormatting sqref="U25:AA26">
    <cfRule type="expression" dxfId="228" priority="149">
      <formula>INDIRECT(ADDRESS(ROW(),COLUMN()))=TRUNC(INDIRECT(ADDRESS(ROW(),COLUMN())))</formula>
    </cfRule>
  </conditionalFormatting>
  <conditionalFormatting sqref="AZ64:BC65">
    <cfRule type="expression" dxfId="227" priority="160">
      <formula>INDIRECT(ADDRESS(ROW(),COLUMN()))=TRUNC(INDIRECT(ADDRESS(ROW(),COLUMN())))</formula>
    </cfRule>
  </conditionalFormatting>
  <conditionalFormatting sqref="AI22:AO23">
    <cfRule type="expression" dxfId="226" priority="155">
      <formula>INDIRECT(ADDRESS(ROW(),COLUMN()))=TRUNC(INDIRECT(ADDRESS(ROW(),COLUMN())))</formula>
    </cfRule>
  </conditionalFormatting>
  <conditionalFormatting sqref="AP22:AV23">
    <cfRule type="expression" dxfId="225" priority="153">
      <formula>INDIRECT(ADDRESS(ROW(),COLUMN()))=TRUNC(INDIRECT(ADDRESS(ROW(),COLUMN())))</formula>
    </cfRule>
  </conditionalFormatting>
  <conditionalFormatting sqref="AZ67:BC68">
    <cfRule type="expression" dxfId="224" priority="159">
      <formula>INDIRECT(ADDRESS(ROW(),COLUMN()))=TRUNC(INDIRECT(ADDRESS(ROW(),COLUMN())))</formula>
    </cfRule>
  </conditionalFormatting>
  <conditionalFormatting sqref="AB23:AH23">
    <cfRule type="expression" dxfId="223" priority="158">
      <formula>OR(AB$69=$B22,AB$70=$B22)</formula>
    </cfRule>
  </conditionalFormatting>
  <conditionalFormatting sqref="AB22:AH23">
    <cfRule type="expression" dxfId="222" priority="157">
      <formula>INDIRECT(ADDRESS(ROW(),COLUMN()))=TRUNC(INDIRECT(ADDRESS(ROW(),COLUMN())))</formula>
    </cfRule>
  </conditionalFormatting>
  <conditionalFormatting sqref="AI23:AO23">
    <cfRule type="expression" dxfId="221" priority="156">
      <formula>OR(AI$69=$B22,AI$70=$B22)</formula>
    </cfRule>
  </conditionalFormatting>
  <conditionalFormatting sqref="AP23:AV23">
    <cfRule type="expression" dxfId="220" priority="154">
      <formula>OR(AP$69=$B22,AP$70=$B22)</formula>
    </cfRule>
  </conditionalFormatting>
  <conditionalFormatting sqref="AW23:AY23">
    <cfRule type="expression" dxfId="219" priority="152">
      <formula>OR(AW$69=$B22,AW$70=$B22)</formula>
    </cfRule>
  </conditionalFormatting>
  <conditionalFormatting sqref="U26:AA26">
    <cfRule type="expression" dxfId="218" priority="150">
      <formula>OR(U$69=$B25,U$70=$B25)</formula>
    </cfRule>
  </conditionalFormatting>
  <conditionalFormatting sqref="AB26:AH26">
    <cfRule type="expression" dxfId="217" priority="148">
      <formula>OR(AB$69=$B25,AB$70=$B25)</formula>
    </cfRule>
  </conditionalFormatting>
  <conditionalFormatting sqref="AI26:AO26">
    <cfRule type="expression" dxfId="216" priority="146">
      <formula>OR(AI$69=$B25,AI$70=$B25)</formula>
    </cfRule>
  </conditionalFormatting>
  <conditionalFormatting sqref="AP26:AV26">
    <cfRule type="expression" dxfId="215" priority="144">
      <formula>OR(AP$69=$B25,AP$70=$B25)</formula>
    </cfRule>
  </conditionalFormatting>
  <conditionalFormatting sqref="AW26:AY26">
    <cfRule type="expression" dxfId="214" priority="142">
      <formula>OR(AW$69=$B25,AW$70=$B25)</formula>
    </cfRule>
  </conditionalFormatting>
  <conditionalFormatting sqref="U29:AA29">
    <cfRule type="expression" dxfId="213" priority="140">
      <formula>OR(U$69=$B28,U$70=$B28)</formula>
    </cfRule>
  </conditionalFormatting>
  <conditionalFormatting sqref="AB29:AH29">
    <cfRule type="expression" dxfId="212" priority="138">
      <formula>OR(AB$69=$B28,AB$70=$B28)</formula>
    </cfRule>
  </conditionalFormatting>
  <conditionalFormatting sqref="AI29:AO29">
    <cfRule type="expression" dxfId="211" priority="136">
      <formula>OR(AI$69=$B28,AI$70=$B28)</formula>
    </cfRule>
  </conditionalFormatting>
  <conditionalFormatting sqref="AP29:AV29">
    <cfRule type="expression" dxfId="210" priority="134">
      <formula>OR(AP$69=$B28,AP$70=$B28)</formula>
    </cfRule>
  </conditionalFormatting>
  <conditionalFormatting sqref="AW29:AY29">
    <cfRule type="expression" dxfId="209" priority="132">
      <formula>OR(AW$69=$B28,AW$70=$B28)</formula>
    </cfRule>
  </conditionalFormatting>
  <conditionalFormatting sqref="U32:AA32">
    <cfRule type="expression" dxfId="208" priority="130">
      <formula>OR(U$69=$B31,U$70=$B31)</formula>
    </cfRule>
  </conditionalFormatting>
  <conditionalFormatting sqref="AB32:AH32">
    <cfRule type="expression" dxfId="207" priority="128">
      <formula>OR(AB$69=$B31,AB$70=$B31)</formula>
    </cfRule>
  </conditionalFormatting>
  <conditionalFormatting sqref="AI32:AO32">
    <cfRule type="expression" dxfId="206" priority="126">
      <formula>OR(AI$69=$B31,AI$70=$B31)</formula>
    </cfRule>
  </conditionalFormatting>
  <conditionalFormatting sqref="AP32:AV32">
    <cfRule type="expression" dxfId="205" priority="124">
      <formula>OR(AP$69=$B31,AP$70=$B31)</formula>
    </cfRule>
  </conditionalFormatting>
  <conditionalFormatting sqref="AW32:AY32">
    <cfRule type="expression" dxfId="204" priority="122">
      <formula>OR(AW$69=$B31,AW$70=$B31)</formula>
    </cfRule>
  </conditionalFormatting>
  <conditionalFormatting sqref="U35:AA35">
    <cfRule type="expression" dxfId="203" priority="120">
      <formula>OR(U$69=$B34,U$70=$B34)</formula>
    </cfRule>
  </conditionalFormatting>
  <conditionalFormatting sqref="AB35:AH35">
    <cfRule type="expression" dxfId="202" priority="118">
      <formula>OR(AB$69=$B34,AB$70=$B34)</formula>
    </cfRule>
  </conditionalFormatting>
  <conditionalFormatting sqref="AI35:AO35">
    <cfRule type="expression" dxfId="201" priority="116">
      <formula>OR(AI$69=$B34,AI$70=$B34)</formula>
    </cfRule>
  </conditionalFormatting>
  <conditionalFormatting sqref="AP35:AV35">
    <cfRule type="expression" dxfId="200" priority="114">
      <formula>OR(AP$69=$B34,AP$70=$B34)</formula>
    </cfRule>
  </conditionalFormatting>
  <conditionalFormatting sqref="AW35:AY35">
    <cfRule type="expression" dxfId="199" priority="112">
      <formula>OR(AW$69=$B34,AW$70=$B34)</formula>
    </cfRule>
  </conditionalFormatting>
  <conditionalFormatting sqref="U38:AA38">
    <cfRule type="expression" dxfId="198" priority="110">
      <formula>OR(U$69=$B37,U$70=$B37)</formula>
    </cfRule>
  </conditionalFormatting>
  <conditionalFormatting sqref="AB38:AH38">
    <cfRule type="expression" dxfId="197" priority="108">
      <formula>OR(AB$69=$B37,AB$70=$B37)</formula>
    </cfRule>
  </conditionalFormatting>
  <conditionalFormatting sqref="AI38:AO38">
    <cfRule type="expression" dxfId="196" priority="106">
      <formula>OR(AI$69=$B37,AI$70=$B37)</formula>
    </cfRule>
  </conditionalFormatting>
  <conditionalFormatting sqref="AP38:AV38">
    <cfRule type="expression" dxfId="195" priority="104">
      <formula>OR(AP$69=$B37,AP$70=$B37)</formula>
    </cfRule>
  </conditionalFormatting>
  <conditionalFormatting sqref="AW38:AY38">
    <cfRule type="expression" dxfId="194" priority="102">
      <formula>OR(AW$69=$B37,AW$70=$B37)</formula>
    </cfRule>
  </conditionalFormatting>
  <conditionalFormatting sqref="U41:AA41">
    <cfRule type="expression" dxfId="193" priority="100">
      <formula>OR(U$69=$B40,U$70=$B40)</formula>
    </cfRule>
  </conditionalFormatting>
  <conditionalFormatting sqref="AB41:AH41">
    <cfRule type="expression" dxfId="192" priority="98">
      <formula>OR(AB$69=$B40,AB$70=$B40)</formula>
    </cfRule>
  </conditionalFormatting>
  <conditionalFormatting sqref="AI41:AO41">
    <cfRule type="expression" dxfId="191" priority="96">
      <formula>OR(AI$69=$B40,AI$70=$B40)</formula>
    </cfRule>
  </conditionalFormatting>
  <conditionalFormatting sqref="AP41:AV41">
    <cfRule type="expression" dxfId="190" priority="94">
      <formula>OR(AP$69=$B40,AP$70=$B40)</formula>
    </cfRule>
  </conditionalFormatting>
  <conditionalFormatting sqref="AP40:AV41">
    <cfRule type="expression" dxfId="189" priority="93">
      <formula>INDIRECT(ADDRESS(ROW(),COLUMN()))=TRUNC(INDIRECT(ADDRESS(ROW(),COLUMN())))</formula>
    </cfRule>
  </conditionalFormatting>
  <conditionalFormatting sqref="AW41:AY41">
    <cfRule type="expression" dxfId="188" priority="92">
      <formula>OR(AW$69=$B40,AW$70=$B40)</formula>
    </cfRule>
  </conditionalFormatting>
  <conditionalFormatting sqref="AW40:AY41">
    <cfRule type="expression" dxfId="187" priority="91">
      <formula>INDIRECT(ADDRESS(ROW(),COLUMN()))=TRUNC(INDIRECT(ADDRESS(ROW(),COLUMN())))</formula>
    </cfRule>
  </conditionalFormatting>
  <conditionalFormatting sqref="U44:AA44">
    <cfRule type="expression" dxfId="186" priority="90">
      <formula>OR(U$69=$B43,U$70=$B43)</formula>
    </cfRule>
  </conditionalFormatting>
  <conditionalFormatting sqref="U43:AA44">
    <cfRule type="expression" dxfId="185" priority="89">
      <formula>INDIRECT(ADDRESS(ROW(),COLUMN()))=TRUNC(INDIRECT(ADDRESS(ROW(),COLUMN())))</formula>
    </cfRule>
  </conditionalFormatting>
  <conditionalFormatting sqref="AB44:AH44">
    <cfRule type="expression" dxfId="184" priority="88">
      <formula>OR(AB$69=$B43,AB$70=$B43)</formula>
    </cfRule>
  </conditionalFormatting>
  <conditionalFormatting sqref="AB43:AH44">
    <cfRule type="expression" dxfId="183" priority="87">
      <formula>INDIRECT(ADDRESS(ROW(),COLUMN()))=TRUNC(INDIRECT(ADDRESS(ROW(),COLUMN())))</formula>
    </cfRule>
  </conditionalFormatting>
  <conditionalFormatting sqref="AI44:AO44">
    <cfRule type="expression" dxfId="182" priority="86">
      <formula>OR(AI$69=$B43,AI$70=$B43)</formula>
    </cfRule>
  </conditionalFormatting>
  <conditionalFormatting sqref="AI43:AO44">
    <cfRule type="expression" dxfId="181" priority="85">
      <formula>INDIRECT(ADDRESS(ROW(),COLUMN()))=TRUNC(INDIRECT(ADDRESS(ROW(),COLUMN())))</formula>
    </cfRule>
  </conditionalFormatting>
  <conditionalFormatting sqref="AP44:AV44">
    <cfRule type="expression" dxfId="180" priority="84">
      <formula>OR(AP$69=$B43,AP$70=$B43)</formula>
    </cfRule>
  </conditionalFormatting>
  <conditionalFormatting sqref="AP43:AV44">
    <cfRule type="expression" dxfId="179" priority="83">
      <formula>INDIRECT(ADDRESS(ROW(),COLUMN()))=TRUNC(INDIRECT(ADDRESS(ROW(),COLUMN())))</formula>
    </cfRule>
  </conditionalFormatting>
  <conditionalFormatting sqref="AW44:AY44">
    <cfRule type="expression" dxfId="178" priority="82">
      <formula>OR(AW$69=$B43,AW$70=$B43)</formula>
    </cfRule>
  </conditionalFormatting>
  <conditionalFormatting sqref="AW43:AY44">
    <cfRule type="expression" dxfId="177" priority="81">
      <formula>INDIRECT(ADDRESS(ROW(),COLUMN()))=TRUNC(INDIRECT(ADDRESS(ROW(),COLUMN())))</formula>
    </cfRule>
  </conditionalFormatting>
  <conditionalFormatting sqref="U47:AA47">
    <cfRule type="expression" dxfId="176" priority="80">
      <formula>OR(U$69=$B46,U$70=$B46)</formula>
    </cfRule>
  </conditionalFormatting>
  <conditionalFormatting sqref="U46:AA47">
    <cfRule type="expression" dxfId="175" priority="79">
      <formula>INDIRECT(ADDRESS(ROW(),COLUMN()))=TRUNC(INDIRECT(ADDRESS(ROW(),COLUMN())))</formula>
    </cfRule>
  </conditionalFormatting>
  <conditionalFormatting sqref="AB47:AH47">
    <cfRule type="expression" dxfId="174" priority="78">
      <formula>OR(AB$69=$B46,AB$70=$B46)</formula>
    </cfRule>
  </conditionalFormatting>
  <conditionalFormatting sqref="AB46:AH47">
    <cfRule type="expression" dxfId="173" priority="77">
      <formula>INDIRECT(ADDRESS(ROW(),COLUMN()))=TRUNC(INDIRECT(ADDRESS(ROW(),COLUMN())))</formula>
    </cfRule>
  </conditionalFormatting>
  <conditionalFormatting sqref="AI47:AO47">
    <cfRule type="expression" dxfId="172" priority="76">
      <formula>OR(AI$69=$B46,AI$70=$B46)</formula>
    </cfRule>
  </conditionalFormatting>
  <conditionalFormatting sqref="AI46:AO47">
    <cfRule type="expression" dxfId="171" priority="75">
      <formula>INDIRECT(ADDRESS(ROW(),COLUMN()))=TRUNC(INDIRECT(ADDRESS(ROW(),COLUMN())))</formula>
    </cfRule>
  </conditionalFormatting>
  <conditionalFormatting sqref="AP47:AV47">
    <cfRule type="expression" dxfId="170" priority="74">
      <formula>OR(AP$69=$B46,AP$70=$B46)</formula>
    </cfRule>
  </conditionalFormatting>
  <conditionalFormatting sqref="AP46:AV47">
    <cfRule type="expression" dxfId="169" priority="73">
      <formula>INDIRECT(ADDRESS(ROW(),COLUMN()))=TRUNC(INDIRECT(ADDRESS(ROW(),COLUMN())))</formula>
    </cfRule>
  </conditionalFormatting>
  <conditionalFormatting sqref="AW47:AY47">
    <cfRule type="expression" dxfId="168" priority="72">
      <formula>OR(AW$69=$B46,AW$70=$B46)</formula>
    </cfRule>
  </conditionalFormatting>
  <conditionalFormatting sqref="AW46:AY47">
    <cfRule type="expression" dxfId="167" priority="71">
      <formula>INDIRECT(ADDRESS(ROW(),COLUMN()))=TRUNC(INDIRECT(ADDRESS(ROW(),COLUMN())))</formula>
    </cfRule>
  </conditionalFormatting>
  <conditionalFormatting sqref="U50:AA50">
    <cfRule type="expression" dxfId="166" priority="70">
      <formula>OR(U$69=$B49,U$70=$B49)</formula>
    </cfRule>
  </conditionalFormatting>
  <conditionalFormatting sqref="U49:AA50">
    <cfRule type="expression" dxfId="165" priority="69">
      <formula>INDIRECT(ADDRESS(ROW(),COLUMN()))=TRUNC(INDIRECT(ADDRESS(ROW(),COLUMN())))</formula>
    </cfRule>
  </conditionalFormatting>
  <conditionalFormatting sqref="AB50:AH50">
    <cfRule type="expression" dxfId="164" priority="68">
      <formula>OR(AB$69=$B49,AB$70=$B49)</formula>
    </cfRule>
  </conditionalFormatting>
  <conditionalFormatting sqref="AB49:AH50">
    <cfRule type="expression" dxfId="163" priority="67">
      <formula>INDIRECT(ADDRESS(ROW(),COLUMN()))=TRUNC(INDIRECT(ADDRESS(ROW(),COLUMN())))</formula>
    </cfRule>
  </conditionalFormatting>
  <conditionalFormatting sqref="AI50:AO50">
    <cfRule type="expression" dxfId="162" priority="66">
      <formula>OR(AI$69=$B49,AI$70=$B49)</formula>
    </cfRule>
  </conditionalFormatting>
  <conditionalFormatting sqref="AI49:AO50">
    <cfRule type="expression" dxfId="161" priority="65">
      <formula>INDIRECT(ADDRESS(ROW(),COLUMN()))=TRUNC(INDIRECT(ADDRESS(ROW(),COLUMN())))</formula>
    </cfRule>
  </conditionalFormatting>
  <conditionalFormatting sqref="AP50:AV50">
    <cfRule type="expression" dxfId="160" priority="64">
      <formula>OR(AP$69=$B49,AP$70=$B49)</formula>
    </cfRule>
  </conditionalFormatting>
  <conditionalFormatting sqref="AP49:AV50">
    <cfRule type="expression" dxfId="159" priority="63">
      <formula>INDIRECT(ADDRESS(ROW(),COLUMN()))=TRUNC(INDIRECT(ADDRESS(ROW(),COLUMN())))</formula>
    </cfRule>
  </conditionalFormatting>
  <conditionalFormatting sqref="AW50:AY50">
    <cfRule type="expression" dxfId="158" priority="62">
      <formula>OR(AW$69=$B49,AW$70=$B49)</formula>
    </cfRule>
  </conditionalFormatting>
  <conditionalFormatting sqref="AW49:AY50">
    <cfRule type="expression" dxfId="157" priority="61">
      <formula>INDIRECT(ADDRESS(ROW(),COLUMN()))=TRUNC(INDIRECT(ADDRESS(ROW(),COLUMN())))</formula>
    </cfRule>
  </conditionalFormatting>
  <conditionalFormatting sqref="U53:AA53">
    <cfRule type="expression" dxfId="156" priority="60">
      <formula>OR(U$69=$B52,U$70=$B52)</formula>
    </cfRule>
  </conditionalFormatting>
  <conditionalFormatting sqref="U52:AA53">
    <cfRule type="expression" dxfId="155" priority="59">
      <formula>INDIRECT(ADDRESS(ROW(),COLUMN()))=TRUNC(INDIRECT(ADDRESS(ROW(),COLUMN())))</formula>
    </cfRule>
  </conditionalFormatting>
  <conditionalFormatting sqref="AB53:AH53">
    <cfRule type="expression" dxfId="154" priority="58">
      <formula>OR(AB$69=$B52,AB$70=$B52)</formula>
    </cfRule>
  </conditionalFormatting>
  <conditionalFormatting sqref="AB52:AH53">
    <cfRule type="expression" dxfId="153" priority="57">
      <formula>INDIRECT(ADDRESS(ROW(),COLUMN()))=TRUNC(INDIRECT(ADDRESS(ROW(),COLUMN())))</formula>
    </cfRule>
  </conditionalFormatting>
  <conditionalFormatting sqref="AI53:AO53">
    <cfRule type="expression" dxfId="152" priority="56">
      <formula>OR(AI$69=$B52,AI$70=$B52)</formula>
    </cfRule>
  </conditionalFormatting>
  <conditionalFormatting sqref="AI52:AO53">
    <cfRule type="expression" dxfId="151" priority="55">
      <formula>INDIRECT(ADDRESS(ROW(),COLUMN()))=TRUNC(INDIRECT(ADDRESS(ROW(),COLUMN())))</formula>
    </cfRule>
  </conditionalFormatting>
  <conditionalFormatting sqref="AP53:AV53">
    <cfRule type="expression" dxfId="150" priority="54">
      <formula>OR(AP$69=$B52,AP$70=$B52)</formula>
    </cfRule>
  </conditionalFormatting>
  <conditionalFormatting sqref="AP52:AV53">
    <cfRule type="expression" dxfId="149" priority="53">
      <formula>INDIRECT(ADDRESS(ROW(),COLUMN()))=TRUNC(INDIRECT(ADDRESS(ROW(),COLUMN())))</formula>
    </cfRule>
  </conditionalFormatting>
  <conditionalFormatting sqref="AW53:AY53">
    <cfRule type="expression" dxfId="148" priority="52">
      <formula>OR(AW$69=$B52,AW$70=$B52)</formula>
    </cfRule>
  </conditionalFormatting>
  <conditionalFormatting sqref="AW52:AY53">
    <cfRule type="expression" dxfId="147" priority="51">
      <formula>INDIRECT(ADDRESS(ROW(),COLUMN()))=TRUNC(INDIRECT(ADDRESS(ROW(),COLUMN())))</formula>
    </cfRule>
  </conditionalFormatting>
  <conditionalFormatting sqref="U56:AA56">
    <cfRule type="expression" dxfId="146" priority="50">
      <formula>OR(U$69=$B55,U$70=$B55)</formula>
    </cfRule>
  </conditionalFormatting>
  <conditionalFormatting sqref="U55:AA56">
    <cfRule type="expression" dxfId="145" priority="49">
      <formula>INDIRECT(ADDRESS(ROW(),COLUMN()))=TRUNC(INDIRECT(ADDRESS(ROW(),COLUMN())))</formula>
    </cfRule>
  </conditionalFormatting>
  <conditionalFormatting sqref="AB56:AH56">
    <cfRule type="expression" dxfId="144" priority="48">
      <formula>OR(AB$69=$B55,AB$70=$B55)</formula>
    </cfRule>
  </conditionalFormatting>
  <conditionalFormatting sqref="AB55:AH56">
    <cfRule type="expression" dxfId="143" priority="47">
      <formula>INDIRECT(ADDRESS(ROW(),COLUMN()))=TRUNC(INDIRECT(ADDRESS(ROW(),COLUMN())))</formula>
    </cfRule>
  </conditionalFormatting>
  <conditionalFormatting sqref="AI56:AO56">
    <cfRule type="expression" dxfId="142" priority="46">
      <formula>OR(AI$69=$B55,AI$70=$B55)</formula>
    </cfRule>
  </conditionalFormatting>
  <conditionalFormatting sqref="AI55:AO56">
    <cfRule type="expression" dxfId="141" priority="45">
      <formula>INDIRECT(ADDRESS(ROW(),COLUMN()))=TRUNC(INDIRECT(ADDRESS(ROW(),COLUMN())))</formula>
    </cfRule>
  </conditionalFormatting>
  <conditionalFormatting sqref="AP56:AV56">
    <cfRule type="expression" dxfId="140" priority="44">
      <formula>OR(AP$69=$B55,AP$70=$B55)</formula>
    </cfRule>
  </conditionalFormatting>
  <conditionalFormatting sqref="AP55:AV56">
    <cfRule type="expression" dxfId="139" priority="43">
      <formula>INDIRECT(ADDRESS(ROW(),COLUMN()))=TRUNC(INDIRECT(ADDRESS(ROW(),COLUMN())))</formula>
    </cfRule>
  </conditionalFormatting>
  <conditionalFormatting sqref="AW56:AY56">
    <cfRule type="expression" dxfId="138" priority="42">
      <formula>OR(AW$69=$B55,AW$70=$B55)</formula>
    </cfRule>
  </conditionalFormatting>
  <conditionalFormatting sqref="AW55:AY56">
    <cfRule type="expression" dxfId="137" priority="41">
      <formula>INDIRECT(ADDRESS(ROW(),COLUMN()))=TRUNC(INDIRECT(ADDRESS(ROW(),COLUMN())))</formula>
    </cfRule>
  </conditionalFormatting>
  <conditionalFormatting sqref="U59:AA59">
    <cfRule type="expression" dxfId="136" priority="40">
      <formula>OR(U$69=$B58,U$70=$B58)</formula>
    </cfRule>
  </conditionalFormatting>
  <conditionalFormatting sqref="U58:AA59">
    <cfRule type="expression" dxfId="135" priority="39">
      <formula>INDIRECT(ADDRESS(ROW(),COLUMN()))=TRUNC(INDIRECT(ADDRESS(ROW(),COLUMN())))</formula>
    </cfRule>
  </conditionalFormatting>
  <conditionalFormatting sqref="AB59:AH59">
    <cfRule type="expression" dxfId="134" priority="38">
      <formula>OR(AB$69=$B58,AB$70=$B58)</formula>
    </cfRule>
  </conditionalFormatting>
  <conditionalFormatting sqref="AB58:AH59">
    <cfRule type="expression" dxfId="133" priority="37">
      <formula>INDIRECT(ADDRESS(ROW(),COLUMN()))=TRUNC(INDIRECT(ADDRESS(ROW(),COLUMN())))</formula>
    </cfRule>
  </conditionalFormatting>
  <conditionalFormatting sqref="AI59:AO59">
    <cfRule type="expression" dxfId="132" priority="36">
      <formula>OR(AI$69=$B58,AI$70=$B58)</formula>
    </cfRule>
  </conditionalFormatting>
  <conditionalFormatting sqref="AI58:AO59">
    <cfRule type="expression" dxfId="131" priority="35">
      <formula>INDIRECT(ADDRESS(ROW(),COLUMN()))=TRUNC(INDIRECT(ADDRESS(ROW(),COLUMN())))</formula>
    </cfRule>
  </conditionalFormatting>
  <conditionalFormatting sqref="AP59:AV59">
    <cfRule type="expression" dxfId="130" priority="34">
      <formula>OR(AP$69=$B58,AP$70=$B58)</formula>
    </cfRule>
  </conditionalFormatting>
  <conditionalFormatting sqref="AP58:AV59">
    <cfRule type="expression" dxfId="129" priority="33">
      <formula>INDIRECT(ADDRESS(ROW(),COLUMN()))=TRUNC(INDIRECT(ADDRESS(ROW(),COLUMN())))</formula>
    </cfRule>
  </conditionalFormatting>
  <conditionalFormatting sqref="AW59:AY59">
    <cfRule type="expression" dxfId="128" priority="32">
      <formula>OR(AW$69=$B58,AW$70=$B58)</formula>
    </cfRule>
  </conditionalFormatting>
  <conditionalFormatting sqref="AW58:AY59">
    <cfRule type="expression" dxfId="127" priority="31">
      <formula>INDIRECT(ADDRESS(ROW(),COLUMN()))=TRUNC(INDIRECT(ADDRESS(ROW(),COLUMN())))</formula>
    </cfRule>
  </conditionalFormatting>
  <conditionalFormatting sqref="U62:AA62">
    <cfRule type="expression" dxfId="126" priority="30">
      <formula>OR(U$69=$B61,U$70=$B61)</formula>
    </cfRule>
  </conditionalFormatting>
  <conditionalFormatting sqref="U61:AA62">
    <cfRule type="expression" dxfId="125" priority="29">
      <formula>INDIRECT(ADDRESS(ROW(),COLUMN()))=TRUNC(INDIRECT(ADDRESS(ROW(),COLUMN())))</formula>
    </cfRule>
  </conditionalFormatting>
  <conditionalFormatting sqref="AB62:AH62">
    <cfRule type="expression" dxfId="124" priority="28">
      <formula>OR(AB$69=$B61,AB$70=$B61)</formula>
    </cfRule>
  </conditionalFormatting>
  <conditionalFormatting sqref="AB61:AH62">
    <cfRule type="expression" dxfId="123" priority="27">
      <formula>INDIRECT(ADDRESS(ROW(),COLUMN()))=TRUNC(INDIRECT(ADDRESS(ROW(),COLUMN())))</formula>
    </cfRule>
  </conditionalFormatting>
  <conditionalFormatting sqref="AI62:AO62">
    <cfRule type="expression" dxfId="122" priority="26">
      <formula>OR(AI$69=$B61,AI$70=$B61)</formula>
    </cfRule>
  </conditionalFormatting>
  <conditionalFormatting sqref="AI61:AO62">
    <cfRule type="expression" dxfId="121" priority="25">
      <formula>INDIRECT(ADDRESS(ROW(),COLUMN()))=TRUNC(INDIRECT(ADDRESS(ROW(),COLUMN())))</formula>
    </cfRule>
  </conditionalFormatting>
  <conditionalFormatting sqref="AP62:AV62">
    <cfRule type="expression" dxfId="120" priority="24">
      <formula>OR(AP$69=$B61,AP$70=$B61)</formula>
    </cfRule>
  </conditionalFormatting>
  <conditionalFormatting sqref="AP61:AV62">
    <cfRule type="expression" dxfId="119" priority="23">
      <formula>INDIRECT(ADDRESS(ROW(),COLUMN()))=TRUNC(INDIRECT(ADDRESS(ROW(),COLUMN())))</formula>
    </cfRule>
  </conditionalFormatting>
  <conditionalFormatting sqref="AW62:AY62">
    <cfRule type="expression" dxfId="118" priority="22">
      <formula>OR(AW$69=$B61,AW$70=$B61)</formula>
    </cfRule>
  </conditionalFormatting>
  <conditionalFormatting sqref="AW61:AY62">
    <cfRule type="expression" dxfId="117" priority="21">
      <formula>INDIRECT(ADDRESS(ROW(),COLUMN()))=TRUNC(INDIRECT(ADDRESS(ROW(),COLUMN())))</formula>
    </cfRule>
  </conditionalFormatting>
  <conditionalFormatting sqref="U65:AA65">
    <cfRule type="expression" dxfId="116" priority="20">
      <formula>OR(U$69=$B64,U$70=$B64)</formula>
    </cfRule>
  </conditionalFormatting>
  <conditionalFormatting sqref="U64:AA65">
    <cfRule type="expression" dxfId="115" priority="19">
      <formula>INDIRECT(ADDRESS(ROW(),COLUMN()))=TRUNC(INDIRECT(ADDRESS(ROW(),COLUMN())))</formula>
    </cfRule>
  </conditionalFormatting>
  <conditionalFormatting sqref="AB65:AH65">
    <cfRule type="expression" dxfId="114" priority="18">
      <formula>OR(AB$69=$B64,AB$70=$B64)</formula>
    </cfRule>
  </conditionalFormatting>
  <conditionalFormatting sqref="AB64:AH65">
    <cfRule type="expression" dxfId="113" priority="17">
      <formula>INDIRECT(ADDRESS(ROW(),COLUMN()))=TRUNC(INDIRECT(ADDRESS(ROW(),COLUMN())))</formula>
    </cfRule>
  </conditionalFormatting>
  <conditionalFormatting sqref="AI65:AO65">
    <cfRule type="expression" dxfId="112" priority="16">
      <formula>OR(AI$69=$B64,AI$70=$B64)</formula>
    </cfRule>
  </conditionalFormatting>
  <conditionalFormatting sqref="AI64:AO65">
    <cfRule type="expression" dxfId="111" priority="15">
      <formula>INDIRECT(ADDRESS(ROW(),COLUMN()))=TRUNC(INDIRECT(ADDRESS(ROW(),COLUMN())))</formula>
    </cfRule>
  </conditionalFormatting>
  <conditionalFormatting sqref="AP65:AV65">
    <cfRule type="expression" dxfId="110" priority="14">
      <formula>OR(AP$69=$B64,AP$70=$B64)</formula>
    </cfRule>
  </conditionalFormatting>
  <conditionalFormatting sqref="AP64:AV65">
    <cfRule type="expression" dxfId="109" priority="13">
      <formula>INDIRECT(ADDRESS(ROW(),COLUMN()))=TRUNC(INDIRECT(ADDRESS(ROW(),COLUMN())))</formula>
    </cfRule>
  </conditionalFormatting>
  <conditionalFormatting sqref="AW65:AY65">
    <cfRule type="expression" dxfId="108" priority="12">
      <formula>OR(AW$69=$B64,AW$70=$B64)</formula>
    </cfRule>
  </conditionalFormatting>
  <conditionalFormatting sqref="AW64:AY65">
    <cfRule type="expression" dxfId="107" priority="11">
      <formula>INDIRECT(ADDRESS(ROW(),COLUMN()))=TRUNC(INDIRECT(ADDRESS(ROW(),COLUMN())))</formula>
    </cfRule>
  </conditionalFormatting>
  <conditionalFormatting sqref="U68:AA68">
    <cfRule type="expression" dxfId="106" priority="10">
      <formula>OR(U$69=$B67,U$70=$B67)</formula>
    </cfRule>
  </conditionalFormatting>
  <conditionalFormatting sqref="U67:AA68">
    <cfRule type="expression" dxfId="105" priority="9">
      <formula>INDIRECT(ADDRESS(ROW(),COLUMN()))=TRUNC(INDIRECT(ADDRESS(ROW(),COLUMN())))</formula>
    </cfRule>
  </conditionalFormatting>
  <conditionalFormatting sqref="AB68:AH68">
    <cfRule type="expression" dxfId="104" priority="8">
      <formula>OR(AB$69=$B67,AB$70=$B67)</formula>
    </cfRule>
  </conditionalFormatting>
  <conditionalFormatting sqref="AB67:AH68">
    <cfRule type="expression" dxfId="103" priority="7">
      <formula>INDIRECT(ADDRESS(ROW(),COLUMN()))=TRUNC(INDIRECT(ADDRESS(ROW(),COLUMN())))</formula>
    </cfRule>
  </conditionalFormatting>
  <conditionalFormatting sqref="AI68:AO68">
    <cfRule type="expression" dxfId="102" priority="6">
      <formula>OR(AI$69=$B67,AI$70=$B67)</formula>
    </cfRule>
  </conditionalFormatting>
  <conditionalFormatting sqref="AI67:AO68">
    <cfRule type="expression" dxfId="101" priority="5">
      <formula>INDIRECT(ADDRESS(ROW(),COLUMN()))=TRUNC(INDIRECT(ADDRESS(ROW(),COLUMN())))</formula>
    </cfRule>
  </conditionalFormatting>
  <conditionalFormatting sqref="AP68:AV68">
    <cfRule type="expression" dxfId="100" priority="4">
      <formula>OR(AP$69=$B67,AP$70=$B67)</formula>
    </cfRule>
  </conditionalFormatting>
  <conditionalFormatting sqref="AP67:AV68">
    <cfRule type="expression" dxfId="99" priority="3">
      <formula>INDIRECT(ADDRESS(ROW(),COLUMN()))=TRUNC(INDIRECT(ADDRESS(ROW(),COLUMN())))</formula>
    </cfRule>
  </conditionalFormatting>
  <conditionalFormatting sqref="AW68:AY68">
    <cfRule type="expression" dxfId="98" priority="2">
      <formula>OR(AW$69=$B67,AW$70=$B67)</formula>
    </cfRule>
  </conditionalFormatting>
  <conditionalFormatting sqref="AW67:AY68">
    <cfRule type="expression" dxfId="97" priority="1">
      <formula>INDIRECT(ADDRESS(ROW(),COLUMN()))=TRUNC(INDIRECT(ADDRESS(ROW(),COLUMN())))</formula>
    </cfRule>
  </conditionalFormatting>
  <dataValidations count="9">
    <dataValidation allowBlank="1" showInputMessage="1" showErrorMessage="1" error="入力可能範囲　32～40" sqref="BC10" xr:uid="{18C51FCB-2DE5-43DC-A265-4E9B24359086}"/>
    <dataValidation type="list" allowBlank="1" showInputMessage="1" sqref="U21:AY21 U24:AY24 U27:AY27 U30:AY30 U33:AY33 U36:AY36 U39:AY39 U42:AY42 U45:AY45 U48:AY48 U51:AY51 U54:AY54 U57:AY57 U60:AY60 U63:AY63 U66:AY66" xr:uid="{E7773A29-2705-40A2-8FB9-FBBD62AD8686}">
      <formula1>シフト記号表</formula1>
    </dataValidation>
    <dataValidation type="list" errorStyle="warning" allowBlank="1" showInputMessage="1" error="リストにない場合のみ、入力してください。" sqref="I21:L68" xr:uid="{D9669CFE-BB6C-487F-821E-49C5FDC9096E}">
      <formula1>INDIRECT(C21)</formula1>
    </dataValidation>
    <dataValidation type="list" allowBlank="1" showInputMessage="1" sqref="H21:H68" xr:uid="{7522E82A-EB71-44FC-BCF7-BE196DAC8360}">
      <formula1>"A, B, C, D"</formula1>
    </dataValidation>
    <dataValidation type="list" allowBlank="1" showInputMessage="1" sqref="C21:E68" xr:uid="{6C5BF5CA-A0C9-4589-BE58-CF3F312480AE}">
      <formula1>職種</formula1>
    </dataValidation>
    <dataValidation type="list" allowBlank="1" showInputMessage="1" showErrorMessage="1" sqref="BC3:BF3" xr:uid="{E9DCAD91-E25D-4DFC-878B-14AEF31792E5}">
      <formula1>"４週,暦月"</formula1>
    </dataValidation>
    <dataValidation type="decimal" allowBlank="1" showInputMessage="1" showErrorMessage="1" error="入力可能範囲　32～40" sqref="AY6:AZ6" xr:uid="{7EB305FC-5C5E-46A0-B2BA-7C5340587FD8}">
      <formula1>32</formula1>
      <formula2>40</formula2>
    </dataValidation>
    <dataValidation type="list" allowBlank="1" showInputMessage="1" showErrorMessage="1" sqref="AD3:AD4" xr:uid="{6A0420AD-F260-4FB3-8020-FCB8FBF31F15}">
      <formula1>#REF!</formula1>
    </dataValidation>
    <dataValidation type="list" allowBlank="1" showInputMessage="1" showErrorMessage="1" sqref="BC4:BF4" xr:uid="{974AB196-AE93-4FF1-9D84-7FBA44B372B0}">
      <formula1>"予定,実績,予定・実績"</formula1>
    </dataValidation>
  </dataValidations>
  <pageMargins left="0.7" right="0.7" top="0.75" bottom="0.75" header="0.3" footer="0.3"/>
  <pageSetup paperSize="9" scale="38" orientation="landscape" r:id="rId1"/>
  <extLst>
    <ext xmlns:x14="http://schemas.microsoft.com/office/spreadsheetml/2009/9/main" uri="{CCE6A557-97BC-4b89-ADB6-D9C93CAAB3DF}">
      <x14:dataValidations xmlns:xm="http://schemas.microsoft.com/office/excel/2006/main" count="1">
        <x14:dataValidation type="list" allowBlank="1" showInputMessage="1" xr:uid="{9CE04509-8EE6-49EC-B24C-451847FA6156}">
          <x14:formula1>
            <xm:f>'C:\Users\A16P175\AppData\Local\Temp\7zOC60332B9\[t-yousiki1-04.xlsx]プルダウン・リスト'!#REF!</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A00A8-483B-4C83-8D45-7347069D4615}">
  <dimension ref="B1:AB52"/>
  <sheetViews>
    <sheetView zoomScale="50" zoomScaleNormal="50" workbookViewId="0">
      <selection activeCell="K11" sqref="K11"/>
    </sheetView>
  </sheetViews>
  <sheetFormatPr defaultColWidth="9" defaultRowHeight="19.2"/>
  <cols>
    <col min="1" max="1" width="1.6640625" style="181" customWidth="1"/>
    <col min="2" max="2" width="5.6640625" style="180" customWidth="1"/>
    <col min="3" max="3" width="10.6640625" style="180" customWidth="1"/>
    <col min="4" max="4" width="10.6640625" style="180" hidden="1" customWidth="1"/>
    <col min="5" max="5" width="3.33203125" style="180" bestFit="1" customWidth="1"/>
    <col min="6" max="6" width="15.6640625" style="181" customWidth="1"/>
    <col min="7" max="7" width="3.33203125" style="181" bestFit="1" customWidth="1"/>
    <col min="8" max="8" width="15.6640625" style="181" customWidth="1"/>
    <col min="9" max="9" width="3.33203125" style="181" bestFit="1" customWidth="1"/>
    <col min="10" max="10" width="15.6640625" style="180" customWidth="1"/>
    <col min="11" max="11" width="3.33203125" style="181" bestFit="1" customWidth="1"/>
    <col min="12" max="12" width="15.6640625" style="181" customWidth="1"/>
    <col min="13" max="13" width="5" style="181" customWidth="1"/>
    <col min="14" max="14" width="15.6640625" style="181" customWidth="1"/>
    <col min="15" max="15" width="3.33203125" style="181" customWidth="1"/>
    <col min="16" max="16" width="15.6640625" style="181" customWidth="1"/>
    <col min="17" max="17" width="3.33203125" style="181" customWidth="1"/>
    <col min="18" max="18" width="15.6640625" style="181" customWidth="1"/>
    <col min="19" max="19" width="3.33203125" style="181" customWidth="1"/>
    <col min="20" max="20" width="15.6640625" style="181" customWidth="1"/>
    <col min="21" max="21" width="3.33203125" style="181" customWidth="1"/>
    <col min="22" max="22" width="15.6640625" style="181" customWidth="1"/>
    <col min="23" max="23" width="3.33203125" style="181" customWidth="1"/>
    <col min="24" max="24" width="15.6640625" style="181" customWidth="1"/>
    <col min="25" max="25" width="3.33203125" style="181" customWidth="1"/>
    <col min="26" max="26" width="15.6640625" style="181" customWidth="1"/>
    <col min="27" max="27" width="3.33203125" style="181" customWidth="1"/>
    <col min="28" max="28" width="50.6640625" style="181" customWidth="1"/>
    <col min="29" max="16384" width="9" style="181"/>
  </cols>
  <sheetData>
    <row r="1" spans="2:28">
      <c r="B1" s="179" t="s">
        <v>568</v>
      </c>
    </row>
    <row r="2" spans="2:28">
      <c r="B2" s="182" t="s">
        <v>569</v>
      </c>
      <c r="F2" s="183"/>
      <c r="G2" s="184"/>
      <c r="H2" s="184"/>
      <c r="I2" s="184"/>
      <c r="J2" s="185"/>
      <c r="K2" s="184"/>
      <c r="L2" s="184"/>
    </row>
    <row r="3" spans="2:28">
      <c r="B3" s="183" t="s">
        <v>570</v>
      </c>
      <c r="F3" s="185" t="s">
        <v>571</v>
      </c>
      <c r="G3" s="184"/>
      <c r="H3" s="184"/>
      <c r="I3" s="184"/>
      <c r="J3" s="185"/>
      <c r="K3" s="184"/>
      <c r="L3" s="184"/>
    </row>
    <row r="4" spans="2:28">
      <c r="B4" s="182"/>
      <c r="F4" s="957" t="s">
        <v>572</v>
      </c>
      <c r="G4" s="957"/>
      <c r="H4" s="957"/>
      <c r="I4" s="957"/>
      <c r="J4" s="957"/>
      <c r="K4" s="957"/>
      <c r="L4" s="957"/>
      <c r="N4" s="957" t="s">
        <v>573</v>
      </c>
      <c r="O4" s="957"/>
      <c r="P4" s="957"/>
      <c r="R4" s="957" t="s">
        <v>574</v>
      </c>
      <c r="S4" s="957"/>
      <c r="T4" s="957"/>
      <c r="U4" s="957"/>
      <c r="V4" s="957"/>
      <c r="W4" s="957"/>
      <c r="X4" s="957"/>
      <c r="Z4" s="186" t="s">
        <v>575</v>
      </c>
      <c r="AB4" s="957" t="s">
        <v>576</v>
      </c>
    </row>
    <row r="5" spans="2:28">
      <c r="B5" s="180" t="s">
        <v>540</v>
      </c>
      <c r="C5" s="180" t="s">
        <v>577</v>
      </c>
      <c r="F5" s="180" t="s">
        <v>578</v>
      </c>
      <c r="G5" s="180"/>
      <c r="H5" s="180" t="s">
        <v>579</v>
      </c>
      <c r="J5" s="180" t="s">
        <v>580</v>
      </c>
      <c r="L5" s="180" t="s">
        <v>572</v>
      </c>
      <c r="N5" s="180" t="s">
        <v>581</v>
      </c>
      <c r="P5" s="180" t="s">
        <v>582</v>
      </c>
      <c r="R5" s="180" t="s">
        <v>581</v>
      </c>
      <c r="T5" s="180" t="s">
        <v>582</v>
      </c>
      <c r="V5" s="180" t="s">
        <v>580</v>
      </c>
      <c r="X5" s="180" t="s">
        <v>572</v>
      </c>
      <c r="Z5" s="187" t="s">
        <v>583</v>
      </c>
      <c r="AB5" s="957"/>
    </row>
    <row r="6" spans="2:28">
      <c r="B6" s="188">
        <v>1</v>
      </c>
      <c r="C6" s="189" t="s">
        <v>584</v>
      </c>
      <c r="D6" s="190" t="str">
        <f>C6</f>
        <v>a</v>
      </c>
      <c r="E6" s="188" t="s">
        <v>585</v>
      </c>
      <c r="F6" s="191"/>
      <c r="G6" s="188" t="s">
        <v>537</v>
      </c>
      <c r="H6" s="191"/>
      <c r="I6" s="192" t="s">
        <v>586</v>
      </c>
      <c r="J6" s="191">
        <v>0</v>
      </c>
      <c r="K6" s="193" t="s">
        <v>513</v>
      </c>
      <c r="L6" s="194" t="str">
        <f>IF(OR(F6="",H6=""),"",(H6+IF(F6&gt;H6,1,0)-F6-J6)*24)</f>
        <v/>
      </c>
      <c r="N6" s="191">
        <v>0.29166666666666669</v>
      </c>
      <c r="O6" s="180" t="s">
        <v>537</v>
      </c>
      <c r="P6" s="191">
        <v>0.83333333333333337</v>
      </c>
      <c r="R6" s="195" t="str">
        <f t="shared" ref="R6:R22" si="0">IF(F6="","",IF(F6&lt;N6,N6,IF(F6&gt;=P6,"",F6)))</f>
        <v/>
      </c>
      <c r="S6" s="180" t="s">
        <v>537</v>
      </c>
      <c r="T6" s="195" t="str">
        <f t="shared" ref="T6:T22" si="1">IF(H6="","",IF(H6&gt;F6,IF(H6&lt;P6,H6,P6),P6))</f>
        <v/>
      </c>
      <c r="U6" s="196" t="s">
        <v>586</v>
      </c>
      <c r="V6" s="191">
        <v>0</v>
      </c>
      <c r="W6" s="181" t="s">
        <v>513</v>
      </c>
      <c r="X6" s="194" t="str">
        <f>IF(R6="","",IF((T6+IF(R6&gt;T6,1,0)-R6-V6)*24=0,"",(T6+IF(R6&gt;T6,1,0)-R6-V6)*24))</f>
        <v/>
      </c>
      <c r="Z6" s="194" t="str">
        <f>IF(X6="",L6,IF(OR(L6-X6=0,L6-X6&lt;0),"-",L6-X6))</f>
        <v/>
      </c>
      <c r="AB6" s="197"/>
    </row>
    <row r="7" spans="2:28">
      <c r="B7" s="188">
        <v>2</v>
      </c>
      <c r="C7" s="189" t="s">
        <v>587</v>
      </c>
      <c r="D7" s="190" t="str">
        <f t="shared" ref="D7:D38" si="2">C7</f>
        <v>b</v>
      </c>
      <c r="E7" s="188" t="s">
        <v>585</v>
      </c>
      <c r="F7" s="191"/>
      <c r="G7" s="188" t="s">
        <v>537</v>
      </c>
      <c r="H7" s="191"/>
      <c r="I7" s="192" t="s">
        <v>586</v>
      </c>
      <c r="J7" s="191">
        <v>0</v>
      </c>
      <c r="K7" s="193" t="s">
        <v>513</v>
      </c>
      <c r="L7" s="194" t="str">
        <f>IF(OR(F7="",H7=""),"",(H7+IF(F7&gt;H7,1,0)-F7-J7)*24)</f>
        <v/>
      </c>
      <c r="N7" s="198">
        <f>$N$6</f>
        <v>0.29166666666666669</v>
      </c>
      <c r="O7" s="180" t="s">
        <v>537</v>
      </c>
      <c r="P7" s="198">
        <f>$P$6</f>
        <v>0.83333333333333337</v>
      </c>
      <c r="R7" s="195" t="str">
        <f t="shared" si="0"/>
        <v/>
      </c>
      <c r="S7" s="180" t="s">
        <v>537</v>
      </c>
      <c r="T7" s="195" t="str">
        <f t="shared" si="1"/>
        <v/>
      </c>
      <c r="U7" s="196" t="s">
        <v>586</v>
      </c>
      <c r="V7" s="191">
        <v>0</v>
      </c>
      <c r="W7" s="181" t="s">
        <v>513</v>
      </c>
      <c r="X7" s="194" t="str">
        <f>IF(R7="","",IF((T7+IF(R7&gt;T7,1,0)-R7-V7)*24=0,"",(T7+IF(R7&gt;T7,1,0)-R7-V7)*24))</f>
        <v/>
      </c>
      <c r="Z7" s="194" t="str">
        <f>IF(X7="",L7,IF(OR(L7-X7=0,L7-X7&lt;0),"-",L7-X7))</f>
        <v/>
      </c>
      <c r="AB7" s="197"/>
    </row>
    <row r="8" spans="2:28">
      <c r="B8" s="188">
        <v>3</v>
      </c>
      <c r="C8" s="189" t="s">
        <v>588</v>
      </c>
      <c r="D8" s="190" t="str">
        <f t="shared" si="2"/>
        <v>c</v>
      </c>
      <c r="E8" s="188" t="s">
        <v>585</v>
      </c>
      <c r="F8" s="191"/>
      <c r="G8" s="188" t="s">
        <v>537</v>
      </c>
      <c r="H8" s="191"/>
      <c r="I8" s="192" t="s">
        <v>586</v>
      </c>
      <c r="J8" s="191">
        <v>0</v>
      </c>
      <c r="K8" s="193" t="s">
        <v>513</v>
      </c>
      <c r="L8" s="194" t="str">
        <f>IF(OR(F8="",H8=""),"",(H8+IF(F8&gt;H8,1,0)-F8-J8)*24)</f>
        <v/>
      </c>
      <c r="N8" s="198">
        <f t="shared" ref="N8:N22" si="3">$N$6</f>
        <v>0.29166666666666669</v>
      </c>
      <c r="O8" s="180" t="s">
        <v>537</v>
      </c>
      <c r="P8" s="198">
        <f t="shared" ref="P8:P22" si="4">$P$6</f>
        <v>0.83333333333333337</v>
      </c>
      <c r="R8" s="195" t="str">
        <f t="shared" si="0"/>
        <v/>
      </c>
      <c r="S8" s="180" t="s">
        <v>537</v>
      </c>
      <c r="T8" s="195" t="str">
        <f t="shared" si="1"/>
        <v/>
      </c>
      <c r="U8" s="196" t="s">
        <v>586</v>
      </c>
      <c r="V8" s="191">
        <v>0</v>
      </c>
      <c r="W8" s="181" t="s">
        <v>513</v>
      </c>
      <c r="X8" s="194" t="str">
        <f>IF(R8="","",IF((T8+IF(R8&gt;T8,1,0)-R8-V8)*24=0,"",(T8+IF(R8&gt;T8,1,0)-R8-V8)*24))</f>
        <v/>
      </c>
      <c r="Z8" s="194" t="str">
        <f>IF(X8="",L8,IF(OR(L8-X8=0,L8-X8&lt;0),"-",L8-X8))</f>
        <v/>
      </c>
      <c r="AB8" s="197"/>
    </row>
    <row r="9" spans="2:28">
      <c r="B9" s="188">
        <v>4</v>
      </c>
      <c r="C9" s="189" t="s">
        <v>589</v>
      </c>
      <c r="D9" s="190" t="str">
        <f t="shared" si="2"/>
        <v>d</v>
      </c>
      <c r="E9" s="188" t="s">
        <v>585</v>
      </c>
      <c r="F9" s="191"/>
      <c r="G9" s="188" t="s">
        <v>537</v>
      </c>
      <c r="H9" s="191"/>
      <c r="I9" s="192" t="s">
        <v>586</v>
      </c>
      <c r="J9" s="191">
        <v>0</v>
      </c>
      <c r="K9" s="193" t="s">
        <v>513</v>
      </c>
      <c r="L9" s="194" t="str">
        <f>IF(OR(F9="",H9=""),"",(H9+IF(F9&gt;H9,1,0)-F9-J9)*24)</f>
        <v/>
      </c>
      <c r="N9" s="198">
        <f t="shared" si="3"/>
        <v>0.29166666666666669</v>
      </c>
      <c r="O9" s="180" t="s">
        <v>537</v>
      </c>
      <c r="P9" s="198">
        <f t="shared" si="4"/>
        <v>0.83333333333333337</v>
      </c>
      <c r="R9" s="195" t="str">
        <f t="shared" si="0"/>
        <v/>
      </c>
      <c r="S9" s="180" t="s">
        <v>537</v>
      </c>
      <c r="T9" s="195" t="str">
        <f t="shared" si="1"/>
        <v/>
      </c>
      <c r="U9" s="196" t="s">
        <v>586</v>
      </c>
      <c r="V9" s="191">
        <v>0</v>
      </c>
      <c r="W9" s="181" t="s">
        <v>513</v>
      </c>
      <c r="X9" s="194" t="str">
        <f>IF(R9="","",IF((T9+IF(R9&gt;T9,1,0)-R9-V9)*24=0,"",(T9+IF(R9&gt;T9,1,0)-R9-V9)*24))</f>
        <v/>
      </c>
      <c r="Z9" s="194" t="str">
        <f>IF(X9="",L9,IF(OR(L9-X9=0,L9-X9&lt;0),"-",L9-X9))</f>
        <v/>
      </c>
      <c r="AB9" s="197"/>
    </row>
    <row r="10" spans="2:28">
      <c r="B10" s="188">
        <v>5</v>
      </c>
      <c r="C10" s="189" t="s">
        <v>590</v>
      </c>
      <c r="D10" s="190" t="str">
        <f t="shared" si="2"/>
        <v>e</v>
      </c>
      <c r="E10" s="188" t="s">
        <v>585</v>
      </c>
      <c r="F10" s="191"/>
      <c r="G10" s="188" t="s">
        <v>537</v>
      </c>
      <c r="H10" s="191"/>
      <c r="I10" s="192" t="s">
        <v>586</v>
      </c>
      <c r="J10" s="191">
        <v>0</v>
      </c>
      <c r="K10" s="193" t="s">
        <v>513</v>
      </c>
      <c r="L10" s="194" t="str">
        <f t="shared" ref="L10:L22" si="5">IF(OR(F10="",H10=""),"",(H10+IF(F10&gt;H10,1,0)-F10-J10)*24)</f>
        <v/>
      </c>
      <c r="N10" s="198">
        <f t="shared" si="3"/>
        <v>0.29166666666666669</v>
      </c>
      <c r="O10" s="180" t="s">
        <v>537</v>
      </c>
      <c r="P10" s="198">
        <f t="shared" si="4"/>
        <v>0.83333333333333337</v>
      </c>
      <c r="R10" s="195" t="str">
        <f t="shared" si="0"/>
        <v/>
      </c>
      <c r="S10" s="180" t="s">
        <v>537</v>
      </c>
      <c r="T10" s="195" t="str">
        <f t="shared" si="1"/>
        <v/>
      </c>
      <c r="U10" s="196" t="s">
        <v>586</v>
      </c>
      <c r="V10" s="191">
        <v>0</v>
      </c>
      <c r="W10" s="181" t="s">
        <v>513</v>
      </c>
      <c r="X10" s="194" t="str">
        <f t="shared" ref="X10:X22" si="6">IF(R10="","",IF((T10+IF(R10&gt;T10,1,0)-R10-V10)*24=0,"",(T10+IF(R10&gt;T10,1,0)-R10-V10)*24))</f>
        <v/>
      </c>
      <c r="Z10" s="194" t="str">
        <f t="shared" ref="Z10:Z22" si="7">IF(X10="",L10,IF(OR(L10-X10=0,L10-X10&lt;0),"-",L10-X10))</f>
        <v/>
      </c>
      <c r="AB10" s="197"/>
    </row>
    <row r="11" spans="2:28">
      <c r="B11" s="188">
        <v>6</v>
      </c>
      <c r="C11" s="189" t="s">
        <v>591</v>
      </c>
      <c r="D11" s="190" t="str">
        <f t="shared" si="2"/>
        <v>f</v>
      </c>
      <c r="E11" s="188" t="s">
        <v>585</v>
      </c>
      <c r="F11" s="191"/>
      <c r="G11" s="188" t="s">
        <v>537</v>
      </c>
      <c r="H11" s="191"/>
      <c r="I11" s="192" t="s">
        <v>586</v>
      </c>
      <c r="J11" s="191">
        <v>0</v>
      </c>
      <c r="K11" s="193" t="s">
        <v>513</v>
      </c>
      <c r="L11" s="194" t="str">
        <f t="shared" si="5"/>
        <v/>
      </c>
      <c r="N11" s="198">
        <f t="shared" si="3"/>
        <v>0.29166666666666669</v>
      </c>
      <c r="O11" s="180" t="s">
        <v>537</v>
      </c>
      <c r="P11" s="198">
        <f t="shared" si="4"/>
        <v>0.83333333333333337</v>
      </c>
      <c r="R11" s="195" t="str">
        <f t="shared" si="0"/>
        <v/>
      </c>
      <c r="S11" s="180" t="s">
        <v>537</v>
      </c>
      <c r="T11" s="195" t="str">
        <f t="shared" si="1"/>
        <v/>
      </c>
      <c r="U11" s="196" t="s">
        <v>586</v>
      </c>
      <c r="V11" s="191">
        <v>0</v>
      </c>
      <c r="W11" s="181" t="s">
        <v>513</v>
      </c>
      <c r="X11" s="194" t="str">
        <f t="shared" si="6"/>
        <v/>
      </c>
      <c r="Z11" s="194" t="str">
        <f t="shared" si="7"/>
        <v/>
      </c>
      <c r="AB11" s="197"/>
    </row>
    <row r="12" spans="2:28">
      <c r="B12" s="188">
        <v>7</v>
      </c>
      <c r="C12" s="189" t="s">
        <v>592</v>
      </c>
      <c r="D12" s="190" t="str">
        <f t="shared" si="2"/>
        <v>g</v>
      </c>
      <c r="E12" s="188" t="s">
        <v>585</v>
      </c>
      <c r="F12" s="191"/>
      <c r="G12" s="188" t="s">
        <v>537</v>
      </c>
      <c r="H12" s="191"/>
      <c r="I12" s="192" t="s">
        <v>586</v>
      </c>
      <c r="J12" s="191">
        <v>0</v>
      </c>
      <c r="K12" s="193" t="s">
        <v>513</v>
      </c>
      <c r="L12" s="194" t="str">
        <f t="shared" si="5"/>
        <v/>
      </c>
      <c r="N12" s="198">
        <f t="shared" si="3"/>
        <v>0.29166666666666669</v>
      </c>
      <c r="O12" s="180" t="s">
        <v>537</v>
      </c>
      <c r="P12" s="198">
        <f t="shared" si="4"/>
        <v>0.83333333333333337</v>
      </c>
      <c r="R12" s="195" t="str">
        <f t="shared" si="0"/>
        <v/>
      </c>
      <c r="S12" s="180" t="s">
        <v>537</v>
      </c>
      <c r="T12" s="195" t="str">
        <f t="shared" si="1"/>
        <v/>
      </c>
      <c r="U12" s="196" t="s">
        <v>586</v>
      </c>
      <c r="V12" s="191">
        <v>0</v>
      </c>
      <c r="W12" s="181" t="s">
        <v>513</v>
      </c>
      <c r="X12" s="194" t="str">
        <f t="shared" si="6"/>
        <v/>
      </c>
      <c r="Z12" s="194" t="str">
        <f t="shared" si="7"/>
        <v/>
      </c>
      <c r="AB12" s="197"/>
    </row>
    <row r="13" spans="2:28">
      <c r="B13" s="188">
        <v>8</v>
      </c>
      <c r="C13" s="189" t="s">
        <v>593</v>
      </c>
      <c r="D13" s="190" t="str">
        <f t="shared" si="2"/>
        <v>h</v>
      </c>
      <c r="E13" s="188" t="s">
        <v>585</v>
      </c>
      <c r="F13" s="191"/>
      <c r="G13" s="188" t="s">
        <v>537</v>
      </c>
      <c r="H13" s="191"/>
      <c r="I13" s="192" t="s">
        <v>586</v>
      </c>
      <c r="J13" s="191">
        <v>0</v>
      </c>
      <c r="K13" s="193" t="s">
        <v>513</v>
      </c>
      <c r="L13" s="194" t="str">
        <f t="shared" si="5"/>
        <v/>
      </c>
      <c r="N13" s="198">
        <f t="shared" si="3"/>
        <v>0.29166666666666669</v>
      </c>
      <c r="O13" s="180" t="s">
        <v>537</v>
      </c>
      <c r="P13" s="198">
        <f t="shared" si="4"/>
        <v>0.83333333333333337</v>
      </c>
      <c r="R13" s="195" t="str">
        <f t="shared" si="0"/>
        <v/>
      </c>
      <c r="S13" s="180" t="s">
        <v>537</v>
      </c>
      <c r="T13" s="195" t="str">
        <f t="shared" si="1"/>
        <v/>
      </c>
      <c r="U13" s="196" t="s">
        <v>586</v>
      </c>
      <c r="V13" s="191">
        <v>0</v>
      </c>
      <c r="W13" s="181" t="s">
        <v>513</v>
      </c>
      <c r="X13" s="194" t="str">
        <f t="shared" si="6"/>
        <v/>
      </c>
      <c r="Z13" s="194" t="str">
        <f t="shared" si="7"/>
        <v/>
      </c>
      <c r="AB13" s="197"/>
    </row>
    <row r="14" spans="2:28">
      <c r="B14" s="188">
        <v>9</v>
      </c>
      <c r="C14" s="189" t="s">
        <v>594</v>
      </c>
      <c r="D14" s="190" t="str">
        <f t="shared" si="2"/>
        <v>i</v>
      </c>
      <c r="E14" s="188" t="s">
        <v>585</v>
      </c>
      <c r="F14" s="191"/>
      <c r="G14" s="188" t="s">
        <v>537</v>
      </c>
      <c r="H14" s="191"/>
      <c r="I14" s="192" t="s">
        <v>586</v>
      </c>
      <c r="J14" s="191">
        <v>0</v>
      </c>
      <c r="K14" s="193" t="s">
        <v>513</v>
      </c>
      <c r="L14" s="194" t="str">
        <f t="shared" si="5"/>
        <v/>
      </c>
      <c r="N14" s="198">
        <f t="shared" si="3"/>
        <v>0.29166666666666669</v>
      </c>
      <c r="O14" s="180" t="s">
        <v>537</v>
      </c>
      <c r="P14" s="198">
        <f t="shared" si="4"/>
        <v>0.83333333333333337</v>
      </c>
      <c r="R14" s="195" t="str">
        <f t="shared" si="0"/>
        <v/>
      </c>
      <c r="S14" s="180" t="s">
        <v>537</v>
      </c>
      <c r="T14" s="195" t="str">
        <f t="shared" si="1"/>
        <v/>
      </c>
      <c r="U14" s="196" t="s">
        <v>586</v>
      </c>
      <c r="V14" s="191">
        <v>0</v>
      </c>
      <c r="W14" s="181" t="s">
        <v>513</v>
      </c>
      <c r="X14" s="194" t="str">
        <f t="shared" si="6"/>
        <v/>
      </c>
      <c r="Z14" s="194" t="str">
        <f t="shared" si="7"/>
        <v/>
      </c>
      <c r="AB14" s="197"/>
    </row>
    <row r="15" spans="2:28">
      <c r="B15" s="188">
        <v>10</v>
      </c>
      <c r="C15" s="189" t="s">
        <v>595</v>
      </c>
      <c r="D15" s="190" t="str">
        <f t="shared" si="2"/>
        <v>j</v>
      </c>
      <c r="E15" s="188" t="s">
        <v>585</v>
      </c>
      <c r="F15" s="191"/>
      <c r="G15" s="188" t="s">
        <v>537</v>
      </c>
      <c r="H15" s="191"/>
      <c r="I15" s="192" t="s">
        <v>586</v>
      </c>
      <c r="J15" s="191">
        <v>0</v>
      </c>
      <c r="K15" s="193" t="s">
        <v>513</v>
      </c>
      <c r="L15" s="194" t="str">
        <f t="shared" si="5"/>
        <v/>
      </c>
      <c r="N15" s="198">
        <f t="shared" si="3"/>
        <v>0.29166666666666669</v>
      </c>
      <c r="O15" s="180" t="s">
        <v>537</v>
      </c>
      <c r="P15" s="198">
        <f t="shared" si="4"/>
        <v>0.83333333333333337</v>
      </c>
      <c r="R15" s="195" t="str">
        <f t="shared" si="0"/>
        <v/>
      </c>
      <c r="S15" s="180" t="s">
        <v>537</v>
      </c>
      <c r="T15" s="195" t="str">
        <f t="shared" si="1"/>
        <v/>
      </c>
      <c r="U15" s="196" t="s">
        <v>586</v>
      </c>
      <c r="V15" s="191">
        <v>0</v>
      </c>
      <c r="W15" s="181" t="s">
        <v>513</v>
      </c>
      <c r="X15" s="194" t="str">
        <f t="shared" si="6"/>
        <v/>
      </c>
      <c r="Z15" s="194" t="str">
        <f t="shared" si="7"/>
        <v/>
      </c>
      <c r="AB15" s="197"/>
    </row>
    <row r="16" spans="2:28">
      <c r="B16" s="188">
        <v>11</v>
      </c>
      <c r="C16" s="189" t="s">
        <v>596</v>
      </c>
      <c r="D16" s="190" t="str">
        <f t="shared" si="2"/>
        <v>k</v>
      </c>
      <c r="E16" s="188" t="s">
        <v>585</v>
      </c>
      <c r="F16" s="191"/>
      <c r="G16" s="188" t="s">
        <v>537</v>
      </c>
      <c r="H16" s="191"/>
      <c r="I16" s="192" t="s">
        <v>586</v>
      </c>
      <c r="J16" s="191">
        <v>0</v>
      </c>
      <c r="K16" s="193" t="s">
        <v>513</v>
      </c>
      <c r="L16" s="194" t="str">
        <f t="shared" si="5"/>
        <v/>
      </c>
      <c r="N16" s="198">
        <f t="shared" si="3"/>
        <v>0.29166666666666669</v>
      </c>
      <c r="O16" s="180" t="s">
        <v>537</v>
      </c>
      <c r="P16" s="198">
        <f t="shared" si="4"/>
        <v>0.83333333333333337</v>
      </c>
      <c r="R16" s="195" t="str">
        <f t="shared" si="0"/>
        <v/>
      </c>
      <c r="S16" s="180" t="s">
        <v>537</v>
      </c>
      <c r="T16" s="195" t="str">
        <f t="shared" si="1"/>
        <v/>
      </c>
      <c r="U16" s="196" t="s">
        <v>586</v>
      </c>
      <c r="V16" s="191">
        <v>0</v>
      </c>
      <c r="W16" s="181" t="s">
        <v>513</v>
      </c>
      <c r="X16" s="194" t="str">
        <f t="shared" si="6"/>
        <v/>
      </c>
      <c r="Z16" s="194" t="str">
        <f t="shared" si="7"/>
        <v/>
      </c>
      <c r="AB16" s="197"/>
    </row>
    <row r="17" spans="2:28">
      <c r="B17" s="188">
        <v>12</v>
      </c>
      <c r="C17" s="189" t="s">
        <v>597</v>
      </c>
      <c r="D17" s="190" t="str">
        <f t="shared" si="2"/>
        <v>l</v>
      </c>
      <c r="E17" s="188" t="s">
        <v>585</v>
      </c>
      <c r="F17" s="191"/>
      <c r="G17" s="188" t="s">
        <v>537</v>
      </c>
      <c r="H17" s="191"/>
      <c r="I17" s="192" t="s">
        <v>586</v>
      </c>
      <c r="J17" s="191">
        <v>0</v>
      </c>
      <c r="K17" s="193" t="s">
        <v>513</v>
      </c>
      <c r="L17" s="194" t="str">
        <f t="shared" si="5"/>
        <v/>
      </c>
      <c r="N17" s="198">
        <f t="shared" si="3"/>
        <v>0.29166666666666669</v>
      </c>
      <c r="O17" s="180" t="s">
        <v>537</v>
      </c>
      <c r="P17" s="198">
        <f t="shared" si="4"/>
        <v>0.83333333333333337</v>
      </c>
      <c r="R17" s="195" t="str">
        <f t="shared" si="0"/>
        <v/>
      </c>
      <c r="S17" s="180" t="s">
        <v>537</v>
      </c>
      <c r="T17" s="195" t="str">
        <f t="shared" si="1"/>
        <v/>
      </c>
      <c r="U17" s="196" t="s">
        <v>586</v>
      </c>
      <c r="V17" s="191">
        <v>0</v>
      </c>
      <c r="W17" s="181" t="s">
        <v>513</v>
      </c>
      <c r="X17" s="194" t="str">
        <f t="shared" si="6"/>
        <v/>
      </c>
      <c r="Z17" s="194" t="str">
        <f t="shared" si="7"/>
        <v/>
      </c>
      <c r="AB17" s="197"/>
    </row>
    <row r="18" spans="2:28">
      <c r="B18" s="188">
        <v>13</v>
      </c>
      <c r="C18" s="189" t="s">
        <v>598</v>
      </c>
      <c r="D18" s="190" t="str">
        <f t="shared" si="2"/>
        <v>m</v>
      </c>
      <c r="E18" s="188" t="s">
        <v>585</v>
      </c>
      <c r="F18" s="191"/>
      <c r="G18" s="188" t="s">
        <v>537</v>
      </c>
      <c r="H18" s="191"/>
      <c r="I18" s="192" t="s">
        <v>586</v>
      </c>
      <c r="J18" s="191">
        <v>0</v>
      </c>
      <c r="K18" s="193" t="s">
        <v>513</v>
      </c>
      <c r="L18" s="194" t="str">
        <f t="shared" si="5"/>
        <v/>
      </c>
      <c r="N18" s="198">
        <f t="shared" si="3"/>
        <v>0.29166666666666669</v>
      </c>
      <c r="O18" s="180" t="s">
        <v>537</v>
      </c>
      <c r="P18" s="198">
        <f t="shared" si="4"/>
        <v>0.83333333333333337</v>
      </c>
      <c r="R18" s="195" t="str">
        <f t="shared" si="0"/>
        <v/>
      </c>
      <c r="S18" s="180" t="s">
        <v>537</v>
      </c>
      <c r="T18" s="195" t="str">
        <f t="shared" si="1"/>
        <v/>
      </c>
      <c r="U18" s="196" t="s">
        <v>586</v>
      </c>
      <c r="V18" s="191">
        <v>0</v>
      </c>
      <c r="W18" s="181" t="s">
        <v>513</v>
      </c>
      <c r="X18" s="194" t="str">
        <f t="shared" si="6"/>
        <v/>
      </c>
      <c r="Z18" s="194" t="str">
        <f t="shared" si="7"/>
        <v/>
      </c>
      <c r="AB18" s="197"/>
    </row>
    <row r="19" spans="2:28">
      <c r="B19" s="188">
        <v>14</v>
      </c>
      <c r="C19" s="189" t="s">
        <v>599</v>
      </c>
      <c r="D19" s="190" t="str">
        <f t="shared" si="2"/>
        <v>n</v>
      </c>
      <c r="E19" s="188" t="s">
        <v>585</v>
      </c>
      <c r="F19" s="191"/>
      <c r="G19" s="188" t="s">
        <v>537</v>
      </c>
      <c r="H19" s="191"/>
      <c r="I19" s="192" t="s">
        <v>586</v>
      </c>
      <c r="J19" s="191">
        <v>0</v>
      </c>
      <c r="K19" s="193" t="s">
        <v>513</v>
      </c>
      <c r="L19" s="194" t="str">
        <f t="shared" si="5"/>
        <v/>
      </c>
      <c r="N19" s="198">
        <f t="shared" si="3"/>
        <v>0.29166666666666669</v>
      </c>
      <c r="O19" s="180" t="s">
        <v>537</v>
      </c>
      <c r="P19" s="198">
        <f t="shared" si="4"/>
        <v>0.83333333333333337</v>
      </c>
      <c r="R19" s="195" t="str">
        <f t="shared" si="0"/>
        <v/>
      </c>
      <c r="S19" s="180" t="s">
        <v>537</v>
      </c>
      <c r="T19" s="195" t="str">
        <f t="shared" si="1"/>
        <v/>
      </c>
      <c r="U19" s="196" t="s">
        <v>586</v>
      </c>
      <c r="V19" s="191">
        <v>0</v>
      </c>
      <c r="W19" s="181" t="s">
        <v>513</v>
      </c>
      <c r="X19" s="194" t="str">
        <f t="shared" si="6"/>
        <v/>
      </c>
      <c r="Z19" s="194" t="str">
        <f t="shared" si="7"/>
        <v/>
      </c>
      <c r="AB19" s="197"/>
    </row>
    <row r="20" spans="2:28">
      <c r="B20" s="188">
        <v>15</v>
      </c>
      <c r="C20" s="189" t="s">
        <v>600</v>
      </c>
      <c r="D20" s="190" t="str">
        <f t="shared" si="2"/>
        <v>o</v>
      </c>
      <c r="E20" s="188" t="s">
        <v>585</v>
      </c>
      <c r="F20" s="191"/>
      <c r="G20" s="188" t="s">
        <v>537</v>
      </c>
      <c r="H20" s="191"/>
      <c r="I20" s="192" t="s">
        <v>586</v>
      </c>
      <c r="J20" s="191">
        <v>0</v>
      </c>
      <c r="K20" s="193" t="s">
        <v>513</v>
      </c>
      <c r="L20" s="194" t="str">
        <f t="shared" si="5"/>
        <v/>
      </c>
      <c r="N20" s="198">
        <f t="shared" si="3"/>
        <v>0.29166666666666669</v>
      </c>
      <c r="O20" s="180" t="s">
        <v>537</v>
      </c>
      <c r="P20" s="198">
        <f t="shared" si="4"/>
        <v>0.83333333333333337</v>
      </c>
      <c r="R20" s="195" t="str">
        <f t="shared" si="0"/>
        <v/>
      </c>
      <c r="S20" s="180" t="s">
        <v>537</v>
      </c>
      <c r="T20" s="195" t="str">
        <f t="shared" si="1"/>
        <v/>
      </c>
      <c r="U20" s="196" t="s">
        <v>586</v>
      </c>
      <c r="V20" s="191">
        <v>0</v>
      </c>
      <c r="W20" s="181" t="s">
        <v>513</v>
      </c>
      <c r="X20" s="194" t="str">
        <f t="shared" si="6"/>
        <v/>
      </c>
      <c r="Z20" s="194" t="str">
        <f t="shared" si="7"/>
        <v/>
      </c>
      <c r="AB20" s="197"/>
    </row>
    <row r="21" spans="2:28">
      <c r="B21" s="188">
        <v>16</v>
      </c>
      <c r="C21" s="189" t="s">
        <v>601</v>
      </c>
      <c r="D21" s="190" t="str">
        <f t="shared" si="2"/>
        <v>p</v>
      </c>
      <c r="E21" s="188" t="s">
        <v>585</v>
      </c>
      <c r="F21" s="191"/>
      <c r="G21" s="188" t="s">
        <v>537</v>
      </c>
      <c r="H21" s="191"/>
      <c r="I21" s="192" t="s">
        <v>586</v>
      </c>
      <c r="J21" s="191">
        <v>0</v>
      </c>
      <c r="K21" s="193" t="s">
        <v>513</v>
      </c>
      <c r="L21" s="194" t="str">
        <f t="shared" si="5"/>
        <v/>
      </c>
      <c r="N21" s="198">
        <f t="shared" si="3"/>
        <v>0.29166666666666669</v>
      </c>
      <c r="O21" s="180" t="s">
        <v>537</v>
      </c>
      <c r="P21" s="198">
        <f t="shared" si="4"/>
        <v>0.83333333333333337</v>
      </c>
      <c r="R21" s="195" t="str">
        <f t="shared" si="0"/>
        <v/>
      </c>
      <c r="S21" s="180" t="s">
        <v>537</v>
      </c>
      <c r="T21" s="195" t="str">
        <f t="shared" si="1"/>
        <v/>
      </c>
      <c r="U21" s="196" t="s">
        <v>586</v>
      </c>
      <c r="V21" s="191">
        <v>0</v>
      </c>
      <c r="W21" s="181" t="s">
        <v>513</v>
      </c>
      <c r="X21" s="194" t="str">
        <f t="shared" si="6"/>
        <v/>
      </c>
      <c r="Z21" s="194" t="str">
        <f t="shared" si="7"/>
        <v/>
      </c>
      <c r="AB21" s="197"/>
    </row>
    <row r="22" spans="2:28">
      <c r="B22" s="188">
        <v>17</v>
      </c>
      <c r="C22" s="189" t="s">
        <v>602</v>
      </c>
      <c r="D22" s="190" t="str">
        <f t="shared" si="2"/>
        <v>q</v>
      </c>
      <c r="E22" s="188" t="s">
        <v>585</v>
      </c>
      <c r="F22" s="191"/>
      <c r="G22" s="188" t="s">
        <v>537</v>
      </c>
      <c r="H22" s="191"/>
      <c r="I22" s="192" t="s">
        <v>586</v>
      </c>
      <c r="J22" s="191">
        <v>0</v>
      </c>
      <c r="K22" s="193" t="s">
        <v>513</v>
      </c>
      <c r="L22" s="194" t="str">
        <f t="shared" si="5"/>
        <v/>
      </c>
      <c r="N22" s="198">
        <f t="shared" si="3"/>
        <v>0.29166666666666669</v>
      </c>
      <c r="O22" s="180" t="s">
        <v>537</v>
      </c>
      <c r="P22" s="198">
        <f t="shared" si="4"/>
        <v>0.83333333333333337</v>
      </c>
      <c r="R22" s="195" t="str">
        <f t="shared" si="0"/>
        <v/>
      </c>
      <c r="S22" s="180" t="s">
        <v>537</v>
      </c>
      <c r="T22" s="195" t="str">
        <f t="shared" si="1"/>
        <v/>
      </c>
      <c r="U22" s="196" t="s">
        <v>586</v>
      </c>
      <c r="V22" s="191">
        <v>0</v>
      </c>
      <c r="W22" s="181" t="s">
        <v>513</v>
      </c>
      <c r="X22" s="194" t="str">
        <f t="shared" si="6"/>
        <v/>
      </c>
      <c r="Z22" s="194" t="str">
        <f t="shared" si="7"/>
        <v/>
      </c>
      <c r="AB22" s="197"/>
    </row>
    <row r="23" spans="2:28">
      <c r="B23" s="188">
        <v>18</v>
      </c>
      <c r="C23" s="189" t="s">
        <v>603</v>
      </c>
      <c r="D23" s="190" t="str">
        <f t="shared" si="2"/>
        <v>r</v>
      </c>
      <c r="E23" s="188" t="s">
        <v>585</v>
      </c>
      <c r="F23" s="199"/>
      <c r="G23" s="188" t="s">
        <v>537</v>
      </c>
      <c r="H23" s="199"/>
      <c r="I23" s="192" t="s">
        <v>586</v>
      </c>
      <c r="J23" s="199"/>
      <c r="K23" s="193" t="s">
        <v>513</v>
      </c>
      <c r="L23" s="189">
        <v>1</v>
      </c>
      <c r="N23" s="200"/>
      <c r="O23" s="188" t="s">
        <v>537</v>
      </c>
      <c r="P23" s="200"/>
      <c r="Q23" s="193"/>
      <c r="R23" s="200"/>
      <c r="S23" s="188" t="s">
        <v>537</v>
      </c>
      <c r="T23" s="200"/>
      <c r="U23" s="192" t="s">
        <v>586</v>
      </c>
      <c r="V23" s="199"/>
      <c r="W23" s="193" t="s">
        <v>513</v>
      </c>
      <c r="X23" s="201">
        <v>1</v>
      </c>
      <c r="Y23" s="193"/>
      <c r="Z23" s="201" t="s">
        <v>604</v>
      </c>
      <c r="AB23" s="197"/>
    </row>
    <row r="24" spans="2:28">
      <c r="B24" s="188">
        <v>19</v>
      </c>
      <c r="C24" s="189" t="s">
        <v>605</v>
      </c>
      <c r="D24" s="190" t="str">
        <f t="shared" si="2"/>
        <v>s</v>
      </c>
      <c r="E24" s="188" t="s">
        <v>585</v>
      </c>
      <c r="F24" s="199"/>
      <c r="G24" s="188" t="s">
        <v>537</v>
      </c>
      <c r="H24" s="199"/>
      <c r="I24" s="192" t="s">
        <v>586</v>
      </c>
      <c r="J24" s="199"/>
      <c r="K24" s="193" t="s">
        <v>513</v>
      </c>
      <c r="L24" s="189">
        <v>2</v>
      </c>
      <c r="N24" s="200"/>
      <c r="O24" s="188" t="s">
        <v>537</v>
      </c>
      <c r="P24" s="200"/>
      <c r="Q24" s="193"/>
      <c r="R24" s="200"/>
      <c r="S24" s="188" t="s">
        <v>537</v>
      </c>
      <c r="T24" s="200"/>
      <c r="U24" s="192" t="s">
        <v>586</v>
      </c>
      <c r="V24" s="199"/>
      <c r="W24" s="193" t="s">
        <v>513</v>
      </c>
      <c r="X24" s="201">
        <v>2</v>
      </c>
      <c r="Y24" s="193"/>
      <c r="Z24" s="201" t="s">
        <v>604</v>
      </c>
      <c r="AB24" s="197"/>
    </row>
    <row r="25" spans="2:28">
      <c r="B25" s="188">
        <v>20</v>
      </c>
      <c r="C25" s="189" t="s">
        <v>606</v>
      </c>
      <c r="D25" s="190" t="str">
        <f t="shared" si="2"/>
        <v>t</v>
      </c>
      <c r="E25" s="188" t="s">
        <v>585</v>
      </c>
      <c r="F25" s="199"/>
      <c r="G25" s="188" t="s">
        <v>537</v>
      </c>
      <c r="H25" s="199"/>
      <c r="I25" s="192" t="s">
        <v>586</v>
      </c>
      <c r="J25" s="199"/>
      <c r="K25" s="193" t="s">
        <v>513</v>
      </c>
      <c r="L25" s="189">
        <v>3</v>
      </c>
      <c r="N25" s="200"/>
      <c r="O25" s="188" t="s">
        <v>537</v>
      </c>
      <c r="P25" s="200"/>
      <c r="Q25" s="193"/>
      <c r="R25" s="200"/>
      <c r="S25" s="188" t="s">
        <v>537</v>
      </c>
      <c r="T25" s="200"/>
      <c r="U25" s="192" t="s">
        <v>586</v>
      </c>
      <c r="V25" s="199"/>
      <c r="W25" s="193" t="s">
        <v>513</v>
      </c>
      <c r="X25" s="201">
        <v>3</v>
      </c>
      <c r="Y25" s="193"/>
      <c r="Z25" s="201" t="s">
        <v>604</v>
      </c>
      <c r="AB25" s="197"/>
    </row>
    <row r="26" spans="2:28">
      <c r="B26" s="188">
        <v>21</v>
      </c>
      <c r="C26" s="189" t="s">
        <v>607</v>
      </c>
      <c r="D26" s="190" t="str">
        <f t="shared" si="2"/>
        <v>u</v>
      </c>
      <c r="E26" s="188" t="s">
        <v>585</v>
      </c>
      <c r="F26" s="199"/>
      <c r="G26" s="188" t="s">
        <v>537</v>
      </c>
      <c r="H26" s="199"/>
      <c r="I26" s="192" t="s">
        <v>586</v>
      </c>
      <c r="J26" s="199"/>
      <c r="K26" s="193" t="s">
        <v>513</v>
      </c>
      <c r="L26" s="189">
        <v>4</v>
      </c>
      <c r="N26" s="200"/>
      <c r="O26" s="188" t="s">
        <v>537</v>
      </c>
      <c r="P26" s="200"/>
      <c r="Q26" s="193"/>
      <c r="R26" s="200"/>
      <c r="S26" s="188" t="s">
        <v>537</v>
      </c>
      <c r="T26" s="200"/>
      <c r="U26" s="192" t="s">
        <v>586</v>
      </c>
      <c r="V26" s="199"/>
      <c r="W26" s="193" t="s">
        <v>513</v>
      </c>
      <c r="X26" s="201">
        <v>4</v>
      </c>
      <c r="Y26" s="193"/>
      <c r="Z26" s="201" t="s">
        <v>604</v>
      </c>
      <c r="AB26" s="197"/>
    </row>
    <row r="27" spans="2:28">
      <c r="B27" s="188">
        <v>22</v>
      </c>
      <c r="C27" s="189" t="s">
        <v>608</v>
      </c>
      <c r="D27" s="190" t="str">
        <f t="shared" si="2"/>
        <v>v</v>
      </c>
      <c r="E27" s="188" t="s">
        <v>585</v>
      </c>
      <c r="F27" s="199"/>
      <c r="G27" s="188" t="s">
        <v>537</v>
      </c>
      <c r="H27" s="199"/>
      <c r="I27" s="192" t="s">
        <v>586</v>
      </c>
      <c r="J27" s="199"/>
      <c r="K27" s="193" t="s">
        <v>513</v>
      </c>
      <c r="L27" s="189">
        <v>5</v>
      </c>
      <c r="N27" s="200"/>
      <c r="O27" s="188" t="s">
        <v>537</v>
      </c>
      <c r="P27" s="200"/>
      <c r="Q27" s="193"/>
      <c r="R27" s="200"/>
      <c r="S27" s="188" t="s">
        <v>537</v>
      </c>
      <c r="T27" s="200"/>
      <c r="U27" s="192" t="s">
        <v>586</v>
      </c>
      <c r="V27" s="199"/>
      <c r="W27" s="193" t="s">
        <v>513</v>
      </c>
      <c r="X27" s="201">
        <v>5</v>
      </c>
      <c r="Y27" s="193"/>
      <c r="Z27" s="201" t="s">
        <v>604</v>
      </c>
      <c r="AB27" s="197"/>
    </row>
    <row r="28" spans="2:28">
      <c r="B28" s="188">
        <v>23</v>
      </c>
      <c r="C28" s="189" t="s">
        <v>609</v>
      </c>
      <c r="D28" s="190" t="str">
        <f t="shared" si="2"/>
        <v>w</v>
      </c>
      <c r="E28" s="188" t="s">
        <v>585</v>
      </c>
      <c r="F28" s="199"/>
      <c r="G28" s="188" t="s">
        <v>537</v>
      </c>
      <c r="H28" s="199"/>
      <c r="I28" s="192" t="s">
        <v>586</v>
      </c>
      <c r="J28" s="199"/>
      <c r="K28" s="193" t="s">
        <v>513</v>
      </c>
      <c r="L28" s="189">
        <v>6</v>
      </c>
      <c r="N28" s="200"/>
      <c r="O28" s="188" t="s">
        <v>537</v>
      </c>
      <c r="P28" s="200"/>
      <c r="Q28" s="193"/>
      <c r="R28" s="200"/>
      <c r="S28" s="188" t="s">
        <v>537</v>
      </c>
      <c r="T28" s="200"/>
      <c r="U28" s="192" t="s">
        <v>586</v>
      </c>
      <c r="V28" s="199"/>
      <c r="W28" s="193" t="s">
        <v>513</v>
      </c>
      <c r="X28" s="201">
        <v>6</v>
      </c>
      <c r="Y28" s="193"/>
      <c r="Z28" s="201" t="s">
        <v>604</v>
      </c>
      <c r="AB28" s="197"/>
    </row>
    <row r="29" spans="2:28">
      <c r="B29" s="188">
        <v>24</v>
      </c>
      <c r="C29" s="189" t="s">
        <v>610</v>
      </c>
      <c r="D29" s="190" t="str">
        <f t="shared" si="2"/>
        <v>x</v>
      </c>
      <c r="E29" s="188" t="s">
        <v>585</v>
      </c>
      <c r="F29" s="199"/>
      <c r="G29" s="188" t="s">
        <v>537</v>
      </c>
      <c r="H29" s="199"/>
      <c r="I29" s="192" t="s">
        <v>586</v>
      </c>
      <c r="J29" s="199"/>
      <c r="K29" s="193" t="s">
        <v>513</v>
      </c>
      <c r="L29" s="189">
        <v>7</v>
      </c>
      <c r="N29" s="200"/>
      <c r="O29" s="188" t="s">
        <v>537</v>
      </c>
      <c r="P29" s="200"/>
      <c r="Q29" s="193"/>
      <c r="R29" s="200"/>
      <c r="S29" s="188" t="s">
        <v>537</v>
      </c>
      <c r="T29" s="200"/>
      <c r="U29" s="192" t="s">
        <v>586</v>
      </c>
      <c r="V29" s="199"/>
      <c r="W29" s="193" t="s">
        <v>513</v>
      </c>
      <c r="X29" s="201">
        <v>7</v>
      </c>
      <c r="Y29" s="193"/>
      <c r="Z29" s="201" t="s">
        <v>604</v>
      </c>
      <c r="AB29" s="197"/>
    </row>
    <row r="30" spans="2:28">
      <c r="B30" s="188">
        <v>25</v>
      </c>
      <c r="C30" s="189" t="s">
        <v>611</v>
      </c>
      <c r="D30" s="190" t="str">
        <f t="shared" si="2"/>
        <v>y</v>
      </c>
      <c r="E30" s="188" t="s">
        <v>585</v>
      </c>
      <c r="F30" s="199"/>
      <c r="G30" s="188" t="s">
        <v>537</v>
      </c>
      <c r="H30" s="199"/>
      <c r="I30" s="192" t="s">
        <v>586</v>
      </c>
      <c r="J30" s="199"/>
      <c r="K30" s="193" t="s">
        <v>513</v>
      </c>
      <c r="L30" s="189">
        <v>8</v>
      </c>
      <c r="N30" s="200"/>
      <c r="O30" s="188" t="s">
        <v>537</v>
      </c>
      <c r="P30" s="200"/>
      <c r="Q30" s="193"/>
      <c r="R30" s="200"/>
      <c r="S30" s="188" t="s">
        <v>537</v>
      </c>
      <c r="T30" s="200"/>
      <c r="U30" s="192" t="s">
        <v>586</v>
      </c>
      <c r="V30" s="199"/>
      <c r="W30" s="193" t="s">
        <v>513</v>
      </c>
      <c r="X30" s="201">
        <v>8</v>
      </c>
      <c r="Y30" s="193"/>
      <c r="Z30" s="201" t="s">
        <v>604</v>
      </c>
      <c r="AB30" s="197"/>
    </row>
    <row r="31" spans="2:28">
      <c r="B31" s="188">
        <v>26</v>
      </c>
      <c r="C31" s="189" t="s">
        <v>612</v>
      </c>
      <c r="D31" s="190" t="str">
        <f t="shared" si="2"/>
        <v>z</v>
      </c>
      <c r="E31" s="188" t="s">
        <v>585</v>
      </c>
      <c r="F31" s="199"/>
      <c r="G31" s="188" t="s">
        <v>537</v>
      </c>
      <c r="H31" s="199"/>
      <c r="I31" s="192" t="s">
        <v>586</v>
      </c>
      <c r="J31" s="199"/>
      <c r="K31" s="193" t="s">
        <v>513</v>
      </c>
      <c r="L31" s="189">
        <v>1</v>
      </c>
      <c r="N31" s="200"/>
      <c r="O31" s="188" t="s">
        <v>537</v>
      </c>
      <c r="P31" s="200"/>
      <c r="Q31" s="193"/>
      <c r="R31" s="200"/>
      <c r="S31" s="188" t="s">
        <v>537</v>
      </c>
      <c r="T31" s="200"/>
      <c r="U31" s="192" t="s">
        <v>586</v>
      </c>
      <c r="V31" s="199"/>
      <c r="W31" s="193" t="s">
        <v>513</v>
      </c>
      <c r="X31" s="201" t="s">
        <v>604</v>
      </c>
      <c r="Y31" s="193"/>
      <c r="Z31" s="201">
        <v>1</v>
      </c>
      <c r="AB31" s="197"/>
    </row>
    <row r="32" spans="2:28">
      <c r="B32" s="188">
        <v>27</v>
      </c>
      <c r="C32" s="189" t="s">
        <v>610</v>
      </c>
      <c r="D32" s="190" t="str">
        <f t="shared" si="2"/>
        <v>x</v>
      </c>
      <c r="E32" s="188" t="s">
        <v>585</v>
      </c>
      <c r="F32" s="199"/>
      <c r="G32" s="188" t="s">
        <v>537</v>
      </c>
      <c r="H32" s="199"/>
      <c r="I32" s="192" t="s">
        <v>586</v>
      </c>
      <c r="J32" s="199"/>
      <c r="K32" s="193" t="s">
        <v>513</v>
      </c>
      <c r="L32" s="189">
        <v>2</v>
      </c>
      <c r="N32" s="200"/>
      <c r="O32" s="188" t="s">
        <v>537</v>
      </c>
      <c r="P32" s="200"/>
      <c r="Q32" s="193"/>
      <c r="R32" s="200"/>
      <c r="S32" s="188" t="s">
        <v>537</v>
      </c>
      <c r="T32" s="200"/>
      <c r="U32" s="192" t="s">
        <v>586</v>
      </c>
      <c r="V32" s="199"/>
      <c r="W32" s="193" t="s">
        <v>513</v>
      </c>
      <c r="X32" s="201" t="s">
        <v>604</v>
      </c>
      <c r="Y32" s="193"/>
      <c r="Z32" s="201">
        <v>2</v>
      </c>
      <c r="AB32" s="197"/>
    </row>
    <row r="33" spans="2:28">
      <c r="B33" s="188">
        <v>28</v>
      </c>
      <c r="C33" s="189" t="s">
        <v>613</v>
      </c>
      <c r="D33" s="190" t="str">
        <f t="shared" si="2"/>
        <v>aa</v>
      </c>
      <c r="E33" s="188" t="s">
        <v>585</v>
      </c>
      <c r="F33" s="199"/>
      <c r="G33" s="188" t="s">
        <v>537</v>
      </c>
      <c r="H33" s="199"/>
      <c r="I33" s="192" t="s">
        <v>586</v>
      </c>
      <c r="J33" s="199"/>
      <c r="K33" s="193" t="s">
        <v>513</v>
      </c>
      <c r="L33" s="189">
        <v>3</v>
      </c>
      <c r="N33" s="200"/>
      <c r="O33" s="188" t="s">
        <v>537</v>
      </c>
      <c r="P33" s="200"/>
      <c r="Q33" s="193"/>
      <c r="R33" s="200"/>
      <c r="S33" s="188" t="s">
        <v>537</v>
      </c>
      <c r="T33" s="200"/>
      <c r="U33" s="192" t="s">
        <v>586</v>
      </c>
      <c r="V33" s="199"/>
      <c r="W33" s="193" t="s">
        <v>513</v>
      </c>
      <c r="X33" s="201" t="s">
        <v>604</v>
      </c>
      <c r="Y33" s="193"/>
      <c r="Z33" s="201">
        <v>3</v>
      </c>
      <c r="AB33" s="197"/>
    </row>
    <row r="34" spans="2:28">
      <c r="B34" s="188">
        <v>29</v>
      </c>
      <c r="C34" s="189" t="s">
        <v>614</v>
      </c>
      <c r="D34" s="190" t="str">
        <f t="shared" si="2"/>
        <v>ab</v>
      </c>
      <c r="E34" s="188" t="s">
        <v>585</v>
      </c>
      <c r="F34" s="199"/>
      <c r="G34" s="188" t="s">
        <v>537</v>
      </c>
      <c r="H34" s="199"/>
      <c r="I34" s="192" t="s">
        <v>586</v>
      </c>
      <c r="J34" s="199"/>
      <c r="K34" s="193" t="s">
        <v>513</v>
      </c>
      <c r="L34" s="189">
        <v>4</v>
      </c>
      <c r="N34" s="200"/>
      <c r="O34" s="188" t="s">
        <v>537</v>
      </c>
      <c r="P34" s="200"/>
      <c r="Q34" s="193"/>
      <c r="R34" s="200"/>
      <c r="S34" s="188" t="s">
        <v>537</v>
      </c>
      <c r="T34" s="200"/>
      <c r="U34" s="192" t="s">
        <v>586</v>
      </c>
      <c r="V34" s="199"/>
      <c r="W34" s="193" t="s">
        <v>513</v>
      </c>
      <c r="X34" s="201" t="s">
        <v>604</v>
      </c>
      <c r="Y34" s="193"/>
      <c r="Z34" s="201">
        <v>4</v>
      </c>
      <c r="AB34" s="197"/>
    </row>
    <row r="35" spans="2:28">
      <c r="B35" s="188">
        <v>30</v>
      </c>
      <c r="C35" s="189" t="s">
        <v>615</v>
      </c>
      <c r="D35" s="190" t="str">
        <f t="shared" si="2"/>
        <v>ac</v>
      </c>
      <c r="E35" s="188" t="s">
        <v>585</v>
      </c>
      <c r="F35" s="199"/>
      <c r="G35" s="188" t="s">
        <v>537</v>
      </c>
      <c r="H35" s="199"/>
      <c r="I35" s="192" t="s">
        <v>586</v>
      </c>
      <c r="J35" s="199"/>
      <c r="K35" s="193" t="s">
        <v>513</v>
      </c>
      <c r="L35" s="189">
        <v>5</v>
      </c>
      <c r="N35" s="200"/>
      <c r="O35" s="188" t="s">
        <v>537</v>
      </c>
      <c r="P35" s="200"/>
      <c r="Q35" s="193"/>
      <c r="R35" s="200"/>
      <c r="S35" s="188" t="s">
        <v>537</v>
      </c>
      <c r="T35" s="200"/>
      <c r="U35" s="192" t="s">
        <v>586</v>
      </c>
      <c r="V35" s="199"/>
      <c r="W35" s="193" t="s">
        <v>513</v>
      </c>
      <c r="X35" s="201" t="s">
        <v>604</v>
      </c>
      <c r="Y35" s="193"/>
      <c r="Z35" s="201">
        <v>5</v>
      </c>
      <c r="AB35" s="197"/>
    </row>
    <row r="36" spans="2:28">
      <c r="B36" s="188">
        <v>31</v>
      </c>
      <c r="C36" s="189" t="s">
        <v>616</v>
      </c>
      <c r="D36" s="190" t="str">
        <f t="shared" si="2"/>
        <v>ad</v>
      </c>
      <c r="E36" s="188" t="s">
        <v>585</v>
      </c>
      <c r="F36" s="199"/>
      <c r="G36" s="188" t="s">
        <v>537</v>
      </c>
      <c r="H36" s="199"/>
      <c r="I36" s="192" t="s">
        <v>586</v>
      </c>
      <c r="J36" s="199"/>
      <c r="K36" s="193" t="s">
        <v>513</v>
      </c>
      <c r="L36" s="189">
        <v>6</v>
      </c>
      <c r="N36" s="200"/>
      <c r="O36" s="188" t="s">
        <v>537</v>
      </c>
      <c r="P36" s="200"/>
      <c r="Q36" s="193"/>
      <c r="R36" s="200"/>
      <c r="S36" s="188" t="s">
        <v>537</v>
      </c>
      <c r="T36" s="200"/>
      <c r="U36" s="192" t="s">
        <v>586</v>
      </c>
      <c r="V36" s="199"/>
      <c r="W36" s="193" t="s">
        <v>513</v>
      </c>
      <c r="X36" s="201" t="s">
        <v>604</v>
      </c>
      <c r="Y36" s="193"/>
      <c r="Z36" s="201">
        <v>6</v>
      </c>
      <c r="AB36" s="197"/>
    </row>
    <row r="37" spans="2:28">
      <c r="B37" s="188">
        <v>32</v>
      </c>
      <c r="C37" s="189" t="s">
        <v>617</v>
      </c>
      <c r="D37" s="190" t="str">
        <f t="shared" si="2"/>
        <v>ae</v>
      </c>
      <c r="E37" s="188" t="s">
        <v>585</v>
      </c>
      <c r="F37" s="199"/>
      <c r="G37" s="188" t="s">
        <v>537</v>
      </c>
      <c r="H37" s="199"/>
      <c r="I37" s="192" t="s">
        <v>586</v>
      </c>
      <c r="J37" s="199"/>
      <c r="K37" s="193" t="s">
        <v>513</v>
      </c>
      <c r="L37" s="189">
        <v>7</v>
      </c>
      <c r="N37" s="200"/>
      <c r="O37" s="188" t="s">
        <v>537</v>
      </c>
      <c r="P37" s="200"/>
      <c r="Q37" s="193"/>
      <c r="R37" s="200"/>
      <c r="S37" s="188" t="s">
        <v>537</v>
      </c>
      <c r="T37" s="200"/>
      <c r="U37" s="192" t="s">
        <v>586</v>
      </c>
      <c r="V37" s="199"/>
      <c r="W37" s="193" t="s">
        <v>513</v>
      </c>
      <c r="X37" s="201" t="s">
        <v>604</v>
      </c>
      <c r="Y37" s="193"/>
      <c r="Z37" s="201">
        <v>7</v>
      </c>
      <c r="AB37" s="197"/>
    </row>
    <row r="38" spans="2:28">
      <c r="B38" s="188">
        <v>33</v>
      </c>
      <c r="C38" s="189" t="s">
        <v>618</v>
      </c>
      <c r="D38" s="190" t="str">
        <f t="shared" si="2"/>
        <v>af</v>
      </c>
      <c r="E38" s="188" t="s">
        <v>585</v>
      </c>
      <c r="F38" s="199"/>
      <c r="G38" s="188" t="s">
        <v>537</v>
      </c>
      <c r="H38" s="199"/>
      <c r="I38" s="192" t="s">
        <v>586</v>
      </c>
      <c r="J38" s="199"/>
      <c r="K38" s="193" t="s">
        <v>513</v>
      </c>
      <c r="L38" s="189">
        <v>8</v>
      </c>
      <c r="N38" s="200"/>
      <c r="O38" s="188" t="s">
        <v>537</v>
      </c>
      <c r="P38" s="200"/>
      <c r="Q38" s="193"/>
      <c r="R38" s="200"/>
      <c r="S38" s="188" t="s">
        <v>537</v>
      </c>
      <c r="T38" s="200"/>
      <c r="U38" s="192" t="s">
        <v>586</v>
      </c>
      <c r="V38" s="199"/>
      <c r="W38" s="193" t="s">
        <v>513</v>
      </c>
      <c r="X38" s="201" t="s">
        <v>604</v>
      </c>
      <c r="Y38" s="193"/>
      <c r="Z38" s="201">
        <v>8</v>
      </c>
      <c r="AB38" s="197"/>
    </row>
    <row r="39" spans="2:28">
      <c r="B39" s="188">
        <v>34</v>
      </c>
      <c r="C39" s="202" t="s">
        <v>619</v>
      </c>
      <c r="D39" s="190"/>
      <c r="E39" s="188" t="s">
        <v>585</v>
      </c>
      <c r="F39" s="191"/>
      <c r="G39" s="188" t="s">
        <v>537</v>
      </c>
      <c r="H39" s="191"/>
      <c r="I39" s="192" t="s">
        <v>586</v>
      </c>
      <c r="J39" s="191">
        <v>0</v>
      </c>
      <c r="K39" s="193" t="s">
        <v>513</v>
      </c>
      <c r="L39" s="194" t="str">
        <f t="shared" ref="L39:L40" si="8">IF(OR(F39="",H39=""),"",(H39+IF(F39&gt;H39,1,0)-F39-J39)*24)</f>
        <v/>
      </c>
      <c r="N39" s="198">
        <f t="shared" ref="N39:N46" si="9">$N$6</f>
        <v>0.29166666666666669</v>
      </c>
      <c r="O39" s="180" t="s">
        <v>537</v>
      </c>
      <c r="P39" s="198">
        <f t="shared" ref="P39:P46" si="10">$P$6</f>
        <v>0.83333333333333337</v>
      </c>
      <c r="R39" s="195" t="str">
        <f t="shared" ref="R39:R47" si="11">IF(F39="","",IF(F39&lt;N39,N39,IF(F39&gt;=P39,"",F39)))</f>
        <v/>
      </c>
      <c r="S39" s="180" t="s">
        <v>537</v>
      </c>
      <c r="T39" s="195" t="str">
        <f t="shared" ref="T39:T47" si="12">IF(H39="","",IF(H39&gt;F39,IF(H39&lt;P39,H39,P39),P39))</f>
        <v/>
      </c>
      <c r="U39" s="196" t="s">
        <v>586</v>
      </c>
      <c r="V39" s="191">
        <v>0</v>
      </c>
      <c r="W39" s="181" t="s">
        <v>513</v>
      </c>
      <c r="X39" s="194" t="str">
        <f t="shared" ref="X39:X40" si="13">IF(R39="","",IF((T39+IF(R39&gt;T39,1,0)-R39-V39)*24=0,"",(T39+IF(R39&gt;T39,1,0)-R39-V39)*24))</f>
        <v/>
      </c>
      <c r="Z39" s="194" t="str">
        <f t="shared" ref="Z39:Z40" si="14">IF(X39="",L39,IF(OR(L39-X39=0,L39-X39&lt;0),"-",L39-X39))</f>
        <v/>
      </c>
      <c r="AB39" s="197"/>
    </row>
    <row r="40" spans="2:28">
      <c r="B40" s="188"/>
      <c r="C40" s="203" t="s">
        <v>604</v>
      </c>
      <c r="D40" s="190"/>
      <c r="E40" s="188" t="s">
        <v>585</v>
      </c>
      <c r="F40" s="191"/>
      <c r="G40" s="188" t="s">
        <v>537</v>
      </c>
      <c r="H40" s="191"/>
      <c r="I40" s="192" t="s">
        <v>586</v>
      </c>
      <c r="J40" s="191">
        <v>0</v>
      </c>
      <c r="K40" s="193" t="s">
        <v>513</v>
      </c>
      <c r="L40" s="194" t="str">
        <f t="shared" si="8"/>
        <v/>
      </c>
      <c r="N40" s="198">
        <f t="shared" si="9"/>
        <v>0.29166666666666669</v>
      </c>
      <c r="O40" s="180" t="s">
        <v>537</v>
      </c>
      <c r="P40" s="198">
        <f t="shared" si="10"/>
        <v>0.83333333333333337</v>
      </c>
      <c r="R40" s="195" t="str">
        <f t="shared" si="11"/>
        <v/>
      </c>
      <c r="S40" s="180" t="s">
        <v>537</v>
      </c>
      <c r="T40" s="195" t="str">
        <f t="shared" si="12"/>
        <v/>
      </c>
      <c r="U40" s="196" t="s">
        <v>586</v>
      </c>
      <c r="V40" s="191">
        <v>0</v>
      </c>
      <c r="W40" s="181" t="s">
        <v>513</v>
      </c>
      <c r="X40" s="194" t="str">
        <f t="shared" si="13"/>
        <v/>
      </c>
      <c r="Z40" s="194" t="str">
        <f t="shared" si="14"/>
        <v/>
      </c>
      <c r="AB40" s="197"/>
    </row>
    <row r="41" spans="2:28">
      <c r="B41" s="188"/>
      <c r="C41" s="204" t="s">
        <v>604</v>
      </c>
      <c r="D41" s="190" t="str">
        <f>C39</f>
        <v>ag</v>
      </c>
      <c r="E41" s="188" t="s">
        <v>585</v>
      </c>
      <c r="F41" s="191" t="s">
        <v>604</v>
      </c>
      <c r="G41" s="188" t="s">
        <v>537</v>
      </c>
      <c r="H41" s="191" t="s">
        <v>604</v>
      </c>
      <c r="I41" s="192" t="s">
        <v>586</v>
      </c>
      <c r="J41" s="191" t="s">
        <v>604</v>
      </c>
      <c r="K41" s="193" t="s">
        <v>513</v>
      </c>
      <c r="L41" s="194" t="str">
        <f>IF(OR(L39="",L40=""),"",L39+L40)</f>
        <v/>
      </c>
      <c r="N41" s="198" t="s">
        <v>604</v>
      </c>
      <c r="O41" s="180" t="s">
        <v>537</v>
      </c>
      <c r="P41" s="198" t="s">
        <v>604</v>
      </c>
      <c r="R41" s="195" t="str">
        <f t="shared" si="11"/>
        <v/>
      </c>
      <c r="S41" s="180" t="s">
        <v>537</v>
      </c>
      <c r="T41" s="195" t="str">
        <f t="shared" si="12"/>
        <v>-</v>
      </c>
      <c r="U41" s="196" t="s">
        <v>586</v>
      </c>
      <c r="V41" s="191" t="s">
        <v>620</v>
      </c>
      <c r="W41" s="181" t="s">
        <v>513</v>
      </c>
      <c r="X41" s="194" t="str">
        <f>IF(OR(X39="",X40=""),"",X39+X40)</f>
        <v/>
      </c>
      <c r="Z41" s="194" t="str">
        <f>IF(X41="",L41,IF(OR(L41-X41=0,L41-X41&lt;0),"-",L41-X41))</f>
        <v/>
      </c>
      <c r="AB41" s="197" t="s">
        <v>621</v>
      </c>
    </row>
    <row r="42" spans="2:28">
      <c r="B42" s="188"/>
      <c r="C42" s="202" t="s">
        <v>622</v>
      </c>
      <c r="D42" s="190"/>
      <c r="E42" s="188" t="s">
        <v>585</v>
      </c>
      <c r="F42" s="191"/>
      <c r="G42" s="188" t="s">
        <v>537</v>
      </c>
      <c r="H42" s="191"/>
      <c r="I42" s="192" t="s">
        <v>586</v>
      </c>
      <c r="J42" s="191">
        <v>0</v>
      </c>
      <c r="K42" s="193" t="s">
        <v>513</v>
      </c>
      <c r="L42" s="194" t="str">
        <f t="shared" ref="L42:L43" si="15">IF(OR(F42="",H42=""),"",(H42+IF(F42&gt;H42,1,0)-F42-J42)*24)</f>
        <v/>
      </c>
      <c r="N42" s="198">
        <f t="shared" si="9"/>
        <v>0.29166666666666669</v>
      </c>
      <c r="O42" s="180" t="s">
        <v>537</v>
      </c>
      <c r="P42" s="198">
        <f t="shared" si="10"/>
        <v>0.83333333333333337</v>
      </c>
      <c r="R42" s="195" t="str">
        <f t="shared" si="11"/>
        <v/>
      </c>
      <c r="S42" s="180" t="s">
        <v>537</v>
      </c>
      <c r="T42" s="195" t="str">
        <f t="shared" si="12"/>
        <v/>
      </c>
      <c r="U42" s="196" t="s">
        <v>586</v>
      </c>
      <c r="V42" s="191">
        <v>0</v>
      </c>
      <c r="W42" s="181" t="s">
        <v>513</v>
      </c>
      <c r="X42" s="194" t="str">
        <f t="shared" ref="X42:X43" si="16">IF(R42="","",IF((T42+IF(R42&gt;T42,1,0)-R42-V42)*24=0,"",(T42+IF(R42&gt;T42,1,0)-R42-V42)*24))</f>
        <v/>
      </c>
      <c r="Z42" s="194" t="str">
        <f t="shared" ref="Z42:Z43" si="17">IF(X42="",L42,IF(OR(L42-X42=0,L42-X42&lt;0),"-",L42-X42))</f>
        <v/>
      </c>
      <c r="AB42" s="197"/>
    </row>
    <row r="43" spans="2:28">
      <c r="B43" s="188">
        <v>35</v>
      </c>
      <c r="C43" s="203" t="s">
        <v>604</v>
      </c>
      <c r="D43" s="190"/>
      <c r="E43" s="188" t="s">
        <v>585</v>
      </c>
      <c r="F43" s="191"/>
      <c r="G43" s="188" t="s">
        <v>537</v>
      </c>
      <c r="H43" s="191"/>
      <c r="I43" s="192" t="s">
        <v>586</v>
      </c>
      <c r="J43" s="191">
        <v>0</v>
      </c>
      <c r="K43" s="193" t="s">
        <v>513</v>
      </c>
      <c r="L43" s="194" t="str">
        <f t="shared" si="15"/>
        <v/>
      </c>
      <c r="N43" s="198">
        <f t="shared" si="9"/>
        <v>0.29166666666666669</v>
      </c>
      <c r="O43" s="180" t="s">
        <v>537</v>
      </c>
      <c r="P43" s="198">
        <f t="shared" si="10"/>
        <v>0.83333333333333337</v>
      </c>
      <c r="R43" s="195" t="str">
        <f t="shared" si="11"/>
        <v/>
      </c>
      <c r="S43" s="180" t="s">
        <v>537</v>
      </c>
      <c r="T43" s="195" t="str">
        <f t="shared" si="12"/>
        <v/>
      </c>
      <c r="U43" s="196" t="s">
        <v>586</v>
      </c>
      <c r="V43" s="191">
        <v>0</v>
      </c>
      <c r="W43" s="181" t="s">
        <v>513</v>
      </c>
      <c r="X43" s="194" t="str">
        <f t="shared" si="16"/>
        <v/>
      </c>
      <c r="Z43" s="194" t="str">
        <f t="shared" si="17"/>
        <v/>
      </c>
      <c r="AB43" s="197"/>
    </row>
    <row r="44" spans="2:28">
      <c r="B44" s="188"/>
      <c r="C44" s="204" t="s">
        <v>604</v>
      </c>
      <c r="D44" s="190" t="str">
        <f>C42</f>
        <v>ah</v>
      </c>
      <c r="E44" s="188" t="s">
        <v>585</v>
      </c>
      <c r="F44" s="191" t="s">
        <v>604</v>
      </c>
      <c r="G44" s="188" t="s">
        <v>537</v>
      </c>
      <c r="H44" s="191" t="s">
        <v>604</v>
      </c>
      <c r="I44" s="192" t="s">
        <v>586</v>
      </c>
      <c r="J44" s="191" t="s">
        <v>604</v>
      </c>
      <c r="K44" s="193" t="s">
        <v>513</v>
      </c>
      <c r="L44" s="194" t="str">
        <f>IF(OR(L42="",L43=""),"",L42+L43)</f>
        <v/>
      </c>
      <c r="N44" s="198" t="s">
        <v>604</v>
      </c>
      <c r="O44" s="180" t="s">
        <v>537</v>
      </c>
      <c r="P44" s="198" t="s">
        <v>604</v>
      </c>
      <c r="R44" s="195" t="str">
        <f t="shared" si="11"/>
        <v/>
      </c>
      <c r="S44" s="180" t="s">
        <v>537</v>
      </c>
      <c r="T44" s="195" t="str">
        <f t="shared" si="12"/>
        <v>-</v>
      </c>
      <c r="U44" s="196" t="s">
        <v>586</v>
      </c>
      <c r="V44" s="191" t="s">
        <v>620</v>
      </c>
      <c r="W44" s="181" t="s">
        <v>513</v>
      </c>
      <c r="X44" s="194" t="str">
        <f>IF(OR(X42="",X43=""),"",X42+X43)</f>
        <v/>
      </c>
      <c r="Z44" s="194" t="str">
        <f>IF(X44="",L44,IF(OR(L44-X44=0,L44-X44&lt;0),"-",L44-X44))</f>
        <v/>
      </c>
      <c r="AB44" s="197" t="s">
        <v>623</v>
      </c>
    </row>
    <row r="45" spans="2:28">
      <c r="B45" s="188"/>
      <c r="C45" s="202" t="s">
        <v>624</v>
      </c>
      <c r="D45" s="190"/>
      <c r="E45" s="188" t="s">
        <v>585</v>
      </c>
      <c r="F45" s="191"/>
      <c r="G45" s="188" t="s">
        <v>537</v>
      </c>
      <c r="H45" s="191"/>
      <c r="I45" s="192" t="s">
        <v>586</v>
      </c>
      <c r="J45" s="191">
        <v>0</v>
      </c>
      <c r="K45" s="193" t="s">
        <v>513</v>
      </c>
      <c r="L45" s="194" t="str">
        <f t="shared" ref="L45:L46" si="18">IF(OR(F45="",H45=""),"",(H45+IF(F45&gt;H45,1,0)-F45-J45)*24)</f>
        <v/>
      </c>
      <c r="N45" s="198">
        <f t="shared" si="9"/>
        <v>0.29166666666666669</v>
      </c>
      <c r="O45" s="180" t="s">
        <v>537</v>
      </c>
      <c r="P45" s="198">
        <f t="shared" si="10"/>
        <v>0.83333333333333337</v>
      </c>
      <c r="R45" s="195" t="str">
        <f t="shared" si="11"/>
        <v/>
      </c>
      <c r="S45" s="180" t="s">
        <v>537</v>
      </c>
      <c r="T45" s="195" t="str">
        <f t="shared" si="12"/>
        <v/>
      </c>
      <c r="U45" s="196" t="s">
        <v>586</v>
      </c>
      <c r="V45" s="191">
        <v>0</v>
      </c>
      <c r="W45" s="181" t="s">
        <v>513</v>
      </c>
      <c r="X45" s="194" t="str">
        <f t="shared" ref="X45:X46" si="19">IF(R45="","",IF((T45+IF(R45&gt;T45,1,0)-R45-V45)*24=0,"",(T45+IF(R45&gt;T45,1,0)-R45-V45)*24))</f>
        <v/>
      </c>
      <c r="Z45" s="194" t="str">
        <f t="shared" ref="Z45:Z46" si="20">IF(X45="",L45,IF(OR(L45-X45=0,L45-X45&lt;0),"-",L45-X45))</f>
        <v/>
      </c>
      <c r="AB45" s="197"/>
    </row>
    <row r="46" spans="2:28">
      <c r="B46" s="188">
        <v>36</v>
      </c>
      <c r="C46" s="203" t="s">
        <v>604</v>
      </c>
      <c r="D46" s="190"/>
      <c r="E46" s="188" t="s">
        <v>585</v>
      </c>
      <c r="F46" s="191"/>
      <c r="G46" s="188" t="s">
        <v>537</v>
      </c>
      <c r="H46" s="191"/>
      <c r="I46" s="192" t="s">
        <v>586</v>
      </c>
      <c r="J46" s="191">
        <v>0</v>
      </c>
      <c r="K46" s="193" t="s">
        <v>513</v>
      </c>
      <c r="L46" s="194" t="str">
        <f t="shared" si="18"/>
        <v/>
      </c>
      <c r="N46" s="198">
        <f t="shared" si="9"/>
        <v>0.29166666666666669</v>
      </c>
      <c r="O46" s="180" t="s">
        <v>537</v>
      </c>
      <c r="P46" s="198">
        <f t="shared" si="10"/>
        <v>0.83333333333333337</v>
      </c>
      <c r="R46" s="195" t="str">
        <f t="shared" si="11"/>
        <v/>
      </c>
      <c r="S46" s="180" t="s">
        <v>537</v>
      </c>
      <c r="T46" s="195" t="str">
        <f t="shared" si="12"/>
        <v/>
      </c>
      <c r="U46" s="196" t="s">
        <v>586</v>
      </c>
      <c r="V46" s="191">
        <v>0</v>
      </c>
      <c r="W46" s="181" t="s">
        <v>513</v>
      </c>
      <c r="X46" s="194" t="str">
        <f t="shared" si="19"/>
        <v/>
      </c>
      <c r="Z46" s="194" t="str">
        <f t="shared" si="20"/>
        <v/>
      </c>
      <c r="AB46" s="197"/>
    </row>
    <row r="47" spans="2:28">
      <c r="B47" s="188"/>
      <c r="C47" s="204" t="s">
        <v>604</v>
      </c>
      <c r="D47" s="190" t="str">
        <f>C45</f>
        <v>ai</v>
      </c>
      <c r="E47" s="188" t="s">
        <v>585</v>
      </c>
      <c r="F47" s="191" t="s">
        <v>604</v>
      </c>
      <c r="G47" s="188" t="s">
        <v>537</v>
      </c>
      <c r="H47" s="191" t="s">
        <v>604</v>
      </c>
      <c r="I47" s="192" t="s">
        <v>586</v>
      </c>
      <c r="J47" s="191" t="s">
        <v>604</v>
      </c>
      <c r="K47" s="193" t="s">
        <v>513</v>
      </c>
      <c r="L47" s="194" t="str">
        <f>IF(OR(L45="",L46=""),"",L45+L46)</f>
        <v/>
      </c>
      <c r="N47" s="198" t="s">
        <v>604</v>
      </c>
      <c r="O47" s="180" t="s">
        <v>537</v>
      </c>
      <c r="P47" s="198" t="s">
        <v>604</v>
      </c>
      <c r="R47" s="195" t="str">
        <f t="shared" si="11"/>
        <v/>
      </c>
      <c r="S47" s="180" t="s">
        <v>537</v>
      </c>
      <c r="T47" s="195" t="str">
        <f t="shared" si="12"/>
        <v>-</v>
      </c>
      <c r="U47" s="196" t="s">
        <v>586</v>
      </c>
      <c r="V47" s="191" t="s">
        <v>620</v>
      </c>
      <c r="W47" s="181" t="s">
        <v>513</v>
      </c>
      <c r="X47" s="194" t="str">
        <f>IF(OR(X45="",X46=""),"",X45+X46)</f>
        <v/>
      </c>
      <c r="Z47" s="194" t="str">
        <f>IF(X47="",L47,IF(OR(L47-X47=0,L47-X47&lt;0),"-",L47-X47))</f>
        <v/>
      </c>
      <c r="AB47" s="197" t="s">
        <v>623</v>
      </c>
    </row>
    <row r="49" spans="3:4">
      <c r="C49" s="182" t="s">
        <v>625</v>
      </c>
      <c r="D49" s="182"/>
    </row>
    <row r="50" spans="3:4">
      <c r="C50" s="182" t="s">
        <v>626</v>
      </c>
      <c r="D50" s="182"/>
    </row>
    <row r="51" spans="3:4">
      <c r="C51" s="182" t="s">
        <v>627</v>
      </c>
      <c r="D51" s="182"/>
    </row>
    <row r="52" spans="3:4">
      <c r="C52" s="182" t="s">
        <v>628</v>
      </c>
      <c r="D52" s="182"/>
    </row>
  </sheetData>
  <mergeCells count="4">
    <mergeCell ref="F4:L4"/>
    <mergeCell ref="N4:P4"/>
    <mergeCell ref="R4:X4"/>
    <mergeCell ref="AB4:AB5"/>
  </mergeCells>
  <phoneticPr fontId="2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8B5E7-3580-4A99-A1B8-2DC38FA97F65}">
  <dimension ref="B1:BS116"/>
  <sheetViews>
    <sheetView zoomScale="75" zoomScaleNormal="75" workbookViewId="0">
      <selection activeCell="F15" sqref="F15"/>
    </sheetView>
  </sheetViews>
  <sheetFormatPr defaultColWidth="9" defaultRowHeight="13.2"/>
  <cols>
    <col min="1" max="1" width="1.33203125" style="205" customWidth="1"/>
    <col min="2" max="3" width="9" style="205"/>
    <col min="4" max="4" width="40.6640625" style="205" customWidth="1"/>
    <col min="5" max="16384" width="9" style="205"/>
  </cols>
  <sheetData>
    <row r="1" spans="2:11" ht="14.4">
      <c r="B1" s="205" t="s">
        <v>629</v>
      </c>
      <c r="D1" s="206"/>
      <c r="E1" s="206"/>
      <c r="F1" s="206"/>
    </row>
    <row r="2" spans="2:11" s="208" customFormat="1" ht="20.25" customHeight="1">
      <c r="B2" s="207" t="s">
        <v>630</v>
      </c>
      <c r="C2" s="207"/>
      <c r="D2" s="206"/>
      <c r="E2" s="206"/>
      <c r="F2" s="206"/>
    </row>
    <row r="3" spans="2:11" s="208" customFormat="1" ht="20.25" customHeight="1">
      <c r="B3" s="207"/>
      <c r="C3" s="207"/>
      <c r="D3" s="206"/>
      <c r="E3" s="206"/>
      <c r="F3" s="206"/>
    </row>
    <row r="4" spans="2:11" s="210" customFormat="1" ht="20.25" customHeight="1">
      <c r="B4" s="209"/>
      <c r="C4" s="206" t="s">
        <v>631</v>
      </c>
      <c r="D4" s="206"/>
      <c r="F4" s="958" t="s">
        <v>632</v>
      </c>
      <c r="G4" s="958"/>
      <c r="H4" s="958"/>
      <c r="I4" s="958"/>
      <c r="J4" s="958"/>
      <c r="K4" s="958"/>
    </row>
    <row r="5" spans="2:11" s="210" customFormat="1" ht="20.25" customHeight="1">
      <c r="B5" s="211"/>
      <c r="C5" s="206" t="s">
        <v>633</v>
      </c>
      <c r="D5" s="206"/>
      <c r="F5" s="958"/>
      <c r="G5" s="958"/>
      <c r="H5" s="958"/>
      <c r="I5" s="958"/>
      <c r="J5" s="958"/>
      <c r="K5" s="958"/>
    </row>
    <row r="6" spans="2:11" s="208" customFormat="1" ht="20.25" customHeight="1">
      <c r="B6" s="212" t="s">
        <v>634</v>
      </c>
      <c r="C6" s="206"/>
      <c r="D6" s="206"/>
      <c r="E6" s="213"/>
      <c r="F6" s="214"/>
    </row>
    <row r="7" spans="2:11" s="208" customFormat="1" ht="20.25" customHeight="1">
      <c r="B7" s="207"/>
      <c r="C7" s="207"/>
      <c r="D7" s="206"/>
      <c r="E7" s="213"/>
      <c r="F7" s="214"/>
    </row>
    <row r="8" spans="2:11" s="208" customFormat="1" ht="20.25" customHeight="1">
      <c r="B8" s="206" t="s">
        <v>635</v>
      </c>
      <c r="C8" s="207"/>
      <c r="D8" s="206"/>
      <c r="E8" s="213"/>
      <c r="F8" s="214"/>
    </row>
    <row r="9" spans="2:11" s="208" customFormat="1" ht="20.25" customHeight="1">
      <c r="B9" s="207"/>
      <c r="C9" s="207"/>
      <c r="D9" s="206"/>
      <c r="E9" s="206"/>
      <c r="F9" s="206"/>
    </row>
    <row r="10" spans="2:11" s="208" customFormat="1" ht="20.25" customHeight="1">
      <c r="B10" s="206" t="s">
        <v>636</v>
      </c>
      <c r="C10" s="207"/>
      <c r="D10" s="206"/>
      <c r="E10" s="206"/>
      <c r="F10" s="206"/>
    </row>
    <row r="11" spans="2:11" s="208" customFormat="1" ht="20.25" customHeight="1">
      <c r="B11" s="206"/>
      <c r="C11" s="207"/>
      <c r="D11" s="206"/>
      <c r="E11" s="206"/>
      <c r="F11" s="206"/>
    </row>
    <row r="12" spans="2:11" s="208" customFormat="1" ht="20.25" customHeight="1">
      <c r="B12" s="206" t="s">
        <v>637</v>
      </c>
      <c r="C12" s="207"/>
      <c r="D12" s="206"/>
    </row>
    <row r="13" spans="2:11" s="208" customFormat="1" ht="20.25" customHeight="1">
      <c r="B13" s="206"/>
      <c r="C13" s="207"/>
      <c r="D13" s="206"/>
    </row>
    <row r="14" spans="2:11" s="208" customFormat="1" ht="20.25" customHeight="1">
      <c r="B14" s="206" t="s">
        <v>638</v>
      </c>
      <c r="C14" s="207"/>
      <c r="D14" s="206"/>
    </row>
    <row r="15" spans="2:11" s="208" customFormat="1" ht="20.25" customHeight="1">
      <c r="B15" s="206"/>
      <c r="C15" s="207"/>
      <c r="D15" s="206"/>
    </row>
    <row r="16" spans="2:11" s="208" customFormat="1" ht="20.25" customHeight="1">
      <c r="B16" s="206" t="s">
        <v>639</v>
      </c>
      <c r="C16" s="207"/>
      <c r="D16" s="206"/>
    </row>
    <row r="17" spans="2:4" s="208" customFormat="1" ht="20.25" customHeight="1">
      <c r="B17" s="206" t="s">
        <v>640</v>
      </c>
      <c r="C17" s="207"/>
      <c r="D17" s="206"/>
    </row>
    <row r="18" spans="2:4" s="208" customFormat="1" ht="20.25" customHeight="1">
      <c r="B18" s="206" t="s">
        <v>641</v>
      </c>
      <c r="C18" s="207"/>
      <c r="D18" s="206"/>
    </row>
    <row r="19" spans="2:4" s="208" customFormat="1" ht="20.25" customHeight="1">
      <c r="B19" s="206"/>
      <c r="C19" s="207"/>
      <c r="D19" s="206"/>
    </row>
    <row r="20" spans="2:4" s="208" customFormat="1" ht="20.25" customHeight="1">
      <c r="B20" s="206" t="s">
        <v>642</v>
      </c>
      <c r="C20" s="207"/>
      <c r="D20" s="206"/>
    </row>
    <row r="21" spans="2:4" s="208" customFormat="1" ht="20.25" customHeight="1">
      <c r="B21" s="206" t="s">
        <v>643</v>
      </c>
      <c r="C21" s="207"/>
      <c r="D21" s="206"/>
    </row>
    <row r="22" spans="2:4" s="208" customFormat="1" ht="20.25" customHeight="1">
      <c r="B22" s="206"/>
      <c r="C22" s="207"/>
      <c r="D22" s="206"/>
    </row>
    <row r="23" spans="2:4" s="208" customFormat="1" ht="20.25" customHeight="1">
      <c r="B23" s="206" t="s">
        <v>644</v>
      </c>
      <c r="C23" s="207"/>
      <c r="D23" s="206"/>
    </row>
    <row r="24" spans="2:4" s="208" customFormat="1" ht="20.25" customHeight="1">
      <c r="B24" s="206"/>
      <c r="C24" s="207"/>
      <c r="D24" s="206"/>
    </row>
    <row r="25" spans="2:4" s="208" customFormat="1" ht="17.25" customHeight="1">
      <c r="B25" s="206" t="s">
        <v>645</v>
      </c>
      <c r="C25" s="206"/>
      <c r="D25" s="206"/>
    </row>
    <row r="26" spans="2:4" s="208" customFormat="1" ht="17.25" customHeight="1">
      <c r="B26" s="206" t="s">
        <v>646</v>
      </c>
      <c r="C26" s="206"/>
      <c r="D26" s="206"/>
    </row>
    <row r="27" spans="2:4" s="208" customFormat="1" ht="17.25" customHeight="1">
      <c r="B27" s="206"/>
      <c r="C27" s="206"/>
      <c r="D27" s="206"/>
    </row>
    <row r="28" spans="2:4" s="208" customFormat="1" ht="17.25" customHeight="1">
      <c r="B28" s="206"/>
      <c r="C28" s="215" t="s">
        <v>540</v>
      </c>
      <c r="D28" s="215" t="s">
        <v>647</v>
      </c>
    </row>
    <row r="29" spans="2:4" s="208" customFormat="1" ht="17.25" customHeight="1">
      <c r="B29" s="206"/>
      <c r="C29" s="215">
        <v>1</v>
      </c>
      <c r="D29" s="216" t="s">
        <v>648</v>
      </c>
    </row>
    <row r="30" spans="2:4" s="208" customFormat="1" ht="17.25" customHeight="1">
      <c r="B30" s="206"/>
      <c r="C30" s="215">
        <v>2</v>
      </c>
      <c r="D30" s="216" t="s">
        <v>649</v>
      </c>
    </row>
    <row r="31" spans="2:4" s="208" customFormat="1" ht="17.25" customHeight="1">
      <c r="B31" s="206"/>
      <c r="C31" s="215">
        <v>3</v>
      </c>
      <c r="D31" s="216" t="s">
        <v>650</v>
      </c>
    </row>
    <row r="32" spans="2:4" s="208" customFormat="1" ht="17.25" customHeight="1">
      <c r="B32" s="206"/>
      <c r="C32" s="213"/>
      <c r="D32" s="214"/>
    </row>
    <row r="33" spans="2:51" s="208" customFormat="1" ht="17.25" customHeight="1">
      <c r="B33" s="206" t="s">
        <v>651</v>
      </c>
      <c r="C33" s="206"/>
      <c r="D33" s="206"/>
      <c r="E33" s="210"/>
      <c r="F33" s="210"/>
    </row>
    <row r="34" spans="2:51" s="208" customFormat="1" ht="17.25" customHeight="1">
      <c r="B34" s="206" t="s">
        <v>652</v>
      </c>
      <c r="C34" s="206"/>
      <c r="D34" s="206"/>
      <c r="E34" s="210"/>
      <c r="F34" s="210"/>
    </row>
    <row r="35" spans="2:51" s="208" customFormat="1" ht="17.25" customHeight="1">
      <c r="B35" s="206"/>
      <c r="C35" s="206"/>
      <c r="D35" s="206"/>
      <c r="E35" s="210"/>
      <c r="F35" s="210"/>
      <c r="G35" s="217"/>
      <c r="H35" s="217"/>
      <c r="J35" s="217"/>
      <c r="K35" s="217"/>
      <c r="L35" s="217"/>
      <c r="M35" s="217"/>
      <c r="N35" s="217"/>
      <c r="O35" s="217"/>
      <c r="R35" s="217"/>
      <c r="S35" s="217"/>
      <c r="T35" s="217"/>
      <c r="W35" s="217"/>
      <c r="X35" s="217"/>
      <c r="Y35" s="217"/>
    </row>
    <row r="36" spans="2:51" s="208" customFormat="1" ht="17.25" customHeight="1">
      <c r="B36" s="206"/>
      <c r="C36" s="215" t="s">
        <v>577</v>
      </c>
      <c r="D36" s="215" t="s">
        <v>653</v>
      </c>
      <c r="E36" s="210"/>
      <c r="F36" s="210"/>
      <c r="G36" s="217"/>
      <c r="H36" s="217"/>
      <c r="J36" s="217"/>
      <c r="K36" s="217"/>
      <c r="L36" s="217"/>
      <c r="M36" s="217"/>
      <c r="N36" s="217"/>
      <c r="O36" s="217"/>
      <c r="R36" s="217"/>
      <c r="S36" s="217"/>
      <c r="T36" s="217"/>
      <c r="W36" s="217"/>
      <c r="X36" s="217"/>
      <c r="Y36" s="217"/>
    </row>
    <row r="37" spans="2:51" s="208" customFormat="1" ht="17.25" customHeight="1">
      <c r="B37" s="206"/>
      <c r="C37" s="215" t="s">
        <v>654</v>
      </c>
      <c r="D37" s="216" t="s">
        <v>655</v>
      </c>
      <c r="E37" s="210"/>
      <c r="F37" s="210"/>
      <c r="G37" s="217"/>
      <c r="H37" s="217"/>
      <c r="J37" s="217"/>
      <c r="K37" s="217"/>
      <c r="L37" s="217"/>
      <c r="M37" s="217"/>
      <c r="N37" s="217"/>
      <c r="O37" s="217"/>
      <c r="R37" s="217"/>
      <c r="S37" s="217"/>
      <c r="T37" s="217"/>
      <c r="W37" s="217"/>
      <c r="X37" s="217"/>
      <c r="Y37" s="217"/>
    </row>
    <row r="38" spans="2:51" s="208" customFormat="1" ht="17.25" customHeight="1">
      <c r="B38" s="206"/>
      <c r="C38" s="215" t="s">
        <v>656</v>
      </c>
      <c r="D38" s="216" t="s">
        <v>657</v>
      </c>
      <c r="E38" s="210"/>
      <c r="F38" s="210"/>
      <c r="G38" s="217"/>
      <c r="H38" s="217"/>
      <c r="J38" s="217"/>
      <c r="K38" s="217"/>
      <c r="L38" s="217"/>
      <c r="M38" s="217"/>
      <c r="N38" s="217"/>
      <c r="O38" s="217"/>
      <c r="R38" s="217"/>
      <c r="S38" s="217"/>
      <c r="T38" s="217"/>
      <c r="W38" s="217"/>
      <c r="X38" s="217"/>
      <c r="Y38" s="217"/>
    </row>
    <row r="39" spans="2:51" s="208" customFormat="1" ht="17.25" customHeight="1">
      <c r="B39" s="206"/>
      <c r="C39" s="215" t="s">
        <v>658</v>
      </c>
      <c r="D39" s="216" t="s">
        <v>659</v>
      </c>
      <c r="E39" s="210"/>
      <c r="F39" s="210"/>
      <c r="G39" s="217"/>
      <c r="H39" s="217"/>
      <c r="J39" s="217"/>
      <c r="K39" s="217"/>
      <c r="L39" s="217"/>
      <c r="M39" s="217"/>
      <c r="N39" s="217"/>
      <c r="O39" s="217"/>
      <c r="R39" s="217"/>
      <c r="S39" s="217"/>
      <c r="T39" s="217"/>
      <c r="W39" s="217"/>
      <c r="X39" s="217"/>
      <c r="Y39" s="217"/>
    </row>
    <row r="40" spans="2:51" s="208" customFormat="1" ht="17.25" customHeight="1">
      <c r="B40" s="206"/>
      <c r="C40" s="215" t="s">
        <v>660</v>
      </c>
      <c r="D40" s="216" t="s">
        <v>661</v>
      </c>
      <c r="E40" s="210"/>
      <c r="F40" s="210"/>
      <c r="G40" s="217"/>
      <c r="H40" s="217"/>
      <c r="J40" s="217"/>
      <c r="K40" s="217"/>
      <c r="L40" s="217"/>
      <c r="M40" s="217"/>
      <c r="N40" s="217"/>
      <c r="O40" s="217"/>
      <c r="R40" s="217"/>
      <c r="S40" s="217"/>
      <c r="T40" s="217"/>
      <c r="W40" s="217"/>
      <c r="X40" s="217"/>
      <c r="Y40" s="217"/>
    </row>
    <row r="41" spans="2:51" s="208" customFormat="1" ht="17.25" customHeight="1">
      <c r="B41" s="206"/>
      <c r="C41" s="206"/>
      <c r="D41" s="206"/>
      <c r="E41" s="210"/>
      <c r="F41" s="210"/>
      <c r="G41" s="217"/>
      <c r="H41" s="217"/>
      <c r="J41" s="217"/>
      <c r="K41" s="217"/>
      <c r="L41" s="217"/>
      <c r="M41" s="217"/>
      <c r="N41" s="217"/>
      <c r="O41" s="217"/>
      <c r="R41" s="217"/>
      <c r="S41" s="217"/>
      <c r="T41" s="217"/>
      <c r="W41" s="217"/>
      <c r="X41" s="217"/>
      <c r="Y41" s="217"/>
    </row>
    <row r="42" spans="2:51" s="208" customFormat="1" ht="17.25" customHeight="1">
      <c r="B42" s="206"/>
      <c r="C42" s="218" t="s">
        <v>662</v>
      </c>
      <c r="D42" s="206"/>
      <c r="E42" s="210"/>
      <c r="F42" s="210"/>
      <c r="G42" s="217"/>
      <c r="H42" s="217"/>
      <c r="J42" s="217"/>
      <c r="K42" s="217"/>
      <c r="L42" s="217"/>
      <c r="M42" s="217"/>
      <c r="N42" s="217"/>
      <c r="O42" s="217"/>
      <c r="R42" s="217"/>
      <c r="S42" s="217"/>
      <c r="T42" s="217"/>
      <c r="W42" s="217"/>
      <c r="X42" s="217"/>
      <c r="Y42" s="217"/>
    </row>
    <row r="43" spans="2:51" s="208" customFormat="1" ht="17.25" customHeight="1">
      <c r="B43" s="210"/>
      <c r="C43" s="206" t="s">
        <v>663</v>
      </c>
      <c r="D43" s="210"/>
      <c r="E43" s="210"/>
      <c r="F43" s="218"/>
      <c r="G43" s="217"/>
      <c r="H43" s="217"/>
      <c r="J43" s="217"/>
      <c r="K43" s="217"/>
      <c r="L43" s="217"/>
      <c r="M43" s="217"/>
      <c r="N43" s="217"/>
      <c r="O43" s="217"/>
      <c r="R43" s="217"/>
      <c r="S43" s="217"/>
      <c r="T43" s="217"/>
      <c r="W43" s="217"/>
      <c r="X43" s="217"/>
      <c r="Y43" s="217"/>
    </row>
    <row r="44" spans="2:51" s="208" customFormat="1" ht="17.25" customHeight="1">
      <c r="B44" s="210"/>
      <c r="C44" s="206" t="s">
        <v>664</v>
      </c>
      <c r="D44" s="210"/>
      <c r="E44" s="210"/>
      <c r="F44" s="206"/>
      <c r="G44" s="217"/>
      <c r="H44" s="217"/>
      <c r="J44" s="217"/>
      <c r="K44" s="217"/>
      <c r="L44" s="217"/>
      <c r="M44" s="217"/>
      <c r="N44" s="217"/>
      <c r="O44" s="217"/>
      <c r="R44" s="217"/>
      <c r="S44" s="217"/>
      <c r="T44" s="217"/>
      <c r="W44" s="217"/>
      <c r="X44" s="217"/>
      <c r="Y44" s="217"/>
    </row>
    <row r="45" spans="2:51" s="208" customFormat="1" ht="17.25" customHeight="1">
      <c r="B45" s="206"/>
      <c r="C45" s="206"/>
      <c r="D45" s="206"/>
      <c r="E45" s="218"/>
      <c r="F45" s="217"/>
      <c r="G45" s="217"/>
      <c r="H45" s="217"/>
      <c r="J45" s="217"/>
      <c r="K45" s="217"/>
      <c r="L45" s="217"/>
      <c r="M45" s="217"/>
      <c r="N45" s="217"/>
      <c r="O45" s="217"/>
      <c r="R45" s="217"/>
      <c r="S45" s="217"/>
      <c r="T45" s="217"/>
      <c r="W45" s="217"/>
      <c r="X45" s="217"/>
      <c r="Y45" s="217"/>
    </row>
    <row r="46" spans="2:51" s="208" customFormat="1" ht="17.25" customHeight="1">
      <c r="B46" s="206" t="s">
        <v>665</v>
      </c>
      <c r="C46" s="206"/>
      <c r="D46" s="206"/>
    </row>
    <row r="47" spans="2:51" s="208" customFormat="1" ht="17.25" customHeight="1">
      <c r="B47" s="206" t="s">
        <v>666</v>
      </c>
      <c r="C47" s="206"/>
      <c r="D47" s="206"/>
      <c r="AH47" s="219"/>
      <c r="AI47" s="219"/>
      <c r="AJ47" s="219"/>
      <c r="AK47" s="219"/>
      <c r="AL47" s="219"/>
      <c r="AM47" s="219"/>
      <c r="AN47" s="219"/>
      <c r="AO47" s="219"/>
      <c r="AP47" s="219"/>
      <c r="AQ47" s="219"/>
      <c r="AR47" s="219"/>
      <c r="AS47" s="219"/>
    </row>
    <row r="48" spans="2:51" s="208" customFormat="1" ht="17.25" customHeight="1">
      <c r="B48" s="220" t="s">
        <v>667</v>
      </c>
      <c r="C48" s="210"/>
      <c r="D48" s="210"/>
      <c r="E48" s="221"/>
      <c r="F48" s="221"/>
      <c r="G48" s="221"/>
      <c r="H48" s="221"/>
      <c r="I48" s="221"/>
      <c r="J48" s="221"/>
      <c r="K48" s="221"/>
      <c r="L48" s="221"/>
      <c r="M48" s="221"/>
      <c r="N48" s="221"/>
      <c r="O48" s="222"/>
      <c r="P48" s="222"/>
      <c r="Q48" s="221"/>
      <c r="R48" s="222"/>
      <c r="S48" s="221"/>
      <c r="T48" s="221"/>
      <c r="U48" s="222"/>
      <c r="V48" s="219"/>
      <c r="W48" s="219"/>
      <c r="X48" s="219"/>
      <c r="Y48" s="221"/>
      <c r="Z48" s="221"/>
      <c r="AA48" s="221"/>
      <c r="AB48" s="221"/>
      <c r="AC48" s="219"/>
      <c r="AD48" s="221"/>
      <c r="AE48" s="222"/>
      <c r="AF48" s="222"/>
      <c r="AG48" s="222"/>
      <c r="AH48" s="222"/>
      <c r="AI48" s="223"/>
      <c r="AJ48" s="222"/>
      <c r="AK48" s="222"/>
      <c r="AL48" s="222"/>
      <c r="AM48" s="222"/>
      <c r="AN48" s="222"/>
      <c r="AO48" s="222"/>
      <c r="AP48" s="222"/>
      <c r="AQ48" s="222"/>
      <c r="AR48" s="222"/>
      <c r="AS48" s="222"/>
      <c r="AT48" s="222"/>
      <c r="AU48" s="222"/>
      <c r="AV48" s="222"/>
      <c r="AW48" s="222"/>
      <c r="AX48" s="222"/>
      <c r="AY48" s="223"/>
    </row>
    <row r="49" spans="2:50" s="208" customFormat="1" ht="17.25" customHeight="1">
      <c r="F49" s="219"/>
    </row>
    <row r="50" spans="2:50" s="208" customFormat="1" ht="17.25" customHeight="1">
      <c r="B50" s="206" t="s">
        <v>668</v>
      </c>
      <c r="C50" s="206"/>
    </row>
    <row r="51" spans="2:50" s="208" customFormat="1" ht="17.25" customHeight="1">
      <c r="B51" s="206"/>
      <c r="C51" s="206"/>
    </row>
    <row r="52" spans="2:50" s="208" customFormat="1" ht="17.25" customHeight="1">
      <c r="B52" s="206" t="s">
        <v>669</v>
      </c>
      <c r="C52" s="206"/>
    </row>
    <row r="53" spans="2:50" s="208" customFormat="1" ht="17.25" customHeight="1">
      <c r="B53" s="206" t="s">
        <v>670</v>
      </c>
      <c r="C53" s="206"/>
    </row>
    <row r="54" spans="2:50" s="208" customFormat="1" ht="17.25" customHeight="1">
      <c r="B54" s="206"/>
      <c r="C54" s="206"/>
    </row>
    <row r="55" spans="2:50" s="208" customFormat="1" ht="17.25" customHeight="1">
      <c r="B55" s="206" t="s">
        <v>671</v>
      </c>
      <c r="C55" s="206"/>
    </row>
    <row r="56" spans="2:50" s="208" customFormat="1" ht="17.25" customHeight="1">
      <c r="B56" s="206" t="s">
        <v>672</v>
      </c>
      <c r="C56" s="206"/>
    </row>
    <row r="57" spans="2:50" s="208" customFormat="1" ht="17.25" customHeight="1">
      <c r="B57" s="206"/>
      <c r="C57" s="206"/>
    </row>
    <row r="58" spans="2:50" s="208" customFormat="1" ht="17.25" customHeight="1">
      <c r="B58" s="206" t="s">
        <v>673</v>
      </c>
      <c r="C58" s="206"/>
      <c r="D58" s="206"/>
    </row>
    <row r="59" spans="2:50" s="208" customFormat="1" ht="17.25" customHeight="1">
      <c r="B59" s="206"/>
      <c r="C59" s="206"/>
      <c r="D59" s="206"/>
    </row>
    <row r="60" spans="2:50" s="208" customFormat="1" ht="17.25" customHeight="1">
      <c r="B60" s="210" t="s">
        <v>674</v>
      </c>
      <c r="C60" s="210"/>
      <c r="D60" s="206"/>
    </row>
    <row r="61" spans="2:50" s="208" customFormat="1" ht="17.25" customHeight="1">
      <c r="B61" s="210" t="s">
        <v>675</v>
      </c>
      <c r="C61" s="210"/>
      <c r="D61" s="206"/>
    </row>
    <row r="62" spans="2:50" s="208" customFormat="1" ht="17.25" customHeight="1">
      <c r="B62" s="210" t="s">
        <v>676</v>
      </c>
    </row>
    <row r="63" spans="2:50" s="208" customFormat="1" ht="17.25" customHeight="1">
      <c r="B63" s="210"/>
    </row>
    <row r="64" spans="2:50" s="208" customFormat="1" ht="17.25" customHeight="1">
      <c r="B64" s="208" t="s">
        <v>677</v>
      </c>
      <c r="E64" s="224"/>
      <c r="F64" s="224"/>
      <c r="G64" s="224"/>
      <c r="H64" s="224"/>
      <c r="I64" s="224"/>
      <c r="J64" s="224"/>
      <c r="K64" s="224"/>
      <c r="L64" s="225"/>
      <c r="M64" s="210" t="s">
        <v>678</v>
      </c>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row>
    <row r="65" spans="2:71" s="208" customFormat="1" ht="17.25" customHeight="1">
      <c r="E65" s="224"/>
      <c r="F65" s="224"/>
      <c r="G65" s="224"/>
      <c r="H65" s="224"/>
      <c r="I65" s="224"/>
      <c r="J65" s="224"/>
      <c r="K65" s="224"/>
      <c r="L65" s="224"/>
      <c r="M65" s="224"/>
      <c r="N65" s="224"/>
      <c r="O65" s="224"/>
      <c r="P65" s="224"/>
      <c r="Q65" s="224"/>
      <c r="R65" s="224"/>
      <c r="S65" s="224"/>
      <c r="T65" s="224"/>
      <c r="U65" s="224"/>
      <c r="V65" s="224"/>
      <c r="W65" s="224"/>
      <c r="X65" s="224"/>
      <c r="Y65" s="224"/>
      <c r="Z65" s="224"/>
      <c r="AA65" s="224"/>
      <c r="AB65" s="224"/>
      <c r="AC65" s="224"/>
      <c r="AD65" s="224"/>
      <c r="AE65" s="224"/>
      <c r="AF65" s="224"/>
      <c r="AG65" s="224"/>
      <c r="AH65" s="224"/>
      <c r="AI65" s="224"/>
      <c r="AJ65" s="224"/>
      <c r="AK65" s="224"/>
      <c r="AL65" s="224"/>
      <c r="AM65" s="224"/>
      <c r="AN65" s="224"/>
      <c r="AO65" s="224"/>
      <c r="AP65" s="224"/>
      <c r="AQ65" s="224"/>
      <c r="AR65" s="224"/>
      <c r="AS65" s="224"/>
      <c r="AT65" s="224"/>
      <c r="AU65" s="224"/>
      <c r="AV65" s="224"/>
      <c r="AW65" s="224"/>
      <c r="AX65" s="224"/>
    </row>
    <row r="66" spans="2:71" s="208" customFormat="1" ht="17.25" customHeight="1">
      <c r="B66" s="208" t="s">
        <v>679</v>
      </c>
      <c r="E66" s="224"/>
      <c r="F66" s="224"/>
      <c r="G66" s="224"/>
      <c r="H66" s="224"/>
      <c r="I66" s="224"/>
      <c r="J66" s="224"/>
      <c r="K66" s="224"/>
      <c r="L66" s="224"/>
      <c r="M66" s="224"/>
      <c r="N66" s="224"/>
      <c r="O66" s="224"/>
      <c r="P66" s="224"/>
      <c r="Q66" s="224"/>
      <c r="R66" s="224"/>
      <c r="S66" s="224"/>
      <c r="T66" s="224"/>
      <c r="U66" s="224"/>
      <c r="V66" s="224"/>
      <c r="W66" s="224"/>
      <c r="X66" s="224"/>
      <c r="Y66" s="224"/>
      <c r="Z66" s="224"/>
      <c r="AA66" s="224"/>
      <c r="AB66" s="224"/>
      <c r="AC66" s="224"/>
      <c r="AD66" s="224"/>
      <c r="AE66" s="224"/>
      <c r="AF66" s="224"/>
      <c r="AG66" s="224"/>
      <c r="AH66" s="224"/>
      <c r="AI66" s="224"/>
      <c r="AJ66" s="224"/>
      <c r="AK66" s="224"/>
      <c r="AL66" s="224"/>
      <c r="AM66" s="224"/>
      <c r="AN66" s="224"/>
      <c r="AO66" s="224"/>
      <c r="AP66" s="224"/>
      <c r="AQ66" s="224"/>
      <c r="AR66" s="224"/>
      <c r="AS66" s="224"/>
      <c r="AT66" s="224"/>
      <c r="AU66" s="224"/>
      <c r="AV66" s="224"/>
      <c r="AW66" s="224"/>
      <c r="AX66" s="224"/>
    </row>
    <row r="67" spans="2:71" s="208" customFormat="1" ht="17.25" customHeight="1">
      <c r="E67" s="224"/>
      <c r="F67" s="224"/>
      <c r="G67" s="224"/>
      <c r="H67" s="224"/>
      <c r="I67" s="224"/>
      <c r="J67" s="224"/>
      <c r="K67" s="224"/>
      <c r="L67" s="224"/>
      <c r="M67" s="224"/>
      <c r="N67" s="224"/>
      <c r="O67" s="224"/>
      <c r="P67" s="224"/>
      <c r="Q67" s="224"/>
      <c r="R67" s="224"/>
      <c r="S67" s="224"/>
      <c r="T67" s="224"/>
      <c r="U67" s="224"/>
      <c r="V67" s="224"/>
      <c r="W67" s="224"/>
      <c r="X67" s="224"/>
      <c r="Y67" s="224"/>
      <c r="Z67" s="224"/>
      <c r="AA67" s="224"/>
      <c r="AB67" s="224"/>
      <c r="AC67" s="224"/>
      <c r="AD67" s="224"/>
      <c r="AE67" s="224"/>
      <c r="AF67" s="224"/>
      <c r="AG67" s="224"/>
      <c r="AH67" s="224"/>
      <c r="AI67" s="224"/>
      <c r="AJ67" s="224"/>
      <c r="AK67" s="224"/>
      <c r="AL67" s="224"/>
      <c r="AM67" s="224"/>
      <c r="AN67" s="224"/>
      <c r="AO67" s="224"/>
      <c r="AP67" s="224"/>
      <c r="AQ67" s="224"/>
      <c r="AR67" s="224"/>
      <c r="AS67" s="224"/>
      <c r="AT67" s="224"/>
      <c r="AU67" s="224"/>
      <c r="AV67" s="224"/>
      <c r="AW67" s="224"/>
      <c r="AX67" s="224"/>
      <c r="AY67" s="224"/>
      <c r="AZ67" s="224"/>
      <c r="BA67" s="224"/>
      <c r="BB67" s="224"/>
    </row>
    <row r="68" spans="2:71" s="208" customFormat="1" ht="17.25" customHeight="1">
      <c r="B68" s="208" t="s">
        <v>680</v>
      </c>
      <c r="E68" s="224"/>
      <c r="F68" s="224"/>
      <c r="G68" s="224"/>
      <c r="H68" s="224"/>
      <c r="I68" s="224"/>
      <c r="J68" s="224"/>
      <c r="K68" s="224"/>
      <c r="L68" s="224"/>
      <c r="M68" s="224"/>
      <c r="N68" s="224"/>
      <c r="O68" s="224"/>
      <c r="P68" s="224"/>
      <c r="Q68" s="224"/>
      <c r="R68" s="224"/>
      <c r="S68" s="224"/>
      <c r="T68" s="224"/>
      <c r="U68" s="224"/>
      <c r="V68" s="224"/>
      <c r="W68" s="224"/>
      <c r="X68" s="224"/>
      <c r="Y68" s="224"/>
      <c r="Z68" s="224"/>
      <c r="AA68" s="224"/>
      <c r="AB68" s="224"/>
      <c r="AC68" s="224"/>
      <c r="AD68" s="224"/>
      <c r="AE68" s="224"/>
      <c r="AF68" s="224"/>
      <c r="AG68" s="224"/>
      <c r="AH68" s="224"/>
      <c r="AI68" s="224"/>
      <c r="AJ68" s="224"/>
      <c r="AK68" s="224"/>
      <c r="AL68" s="224"/>
      <c r="AM68" s="224"/>
      <c r="AN68" s="224"/>
      <c r="AO68" s="224"/>
      <c r="AP68" s="224"/>
      <c r="AQ68" s="224"/>
      <c r="AR68" s="224"/>
      <c r="AS68" s="224"/>
      <c r="AT68" s="224"/>
      <c r="AU68" s="224"/>
      <c r="AV68" s="224"/>
      <c r="AW68" s="224"/>
      <c r="AX68" s="224"/>
      <c r="AY68" s="224"/>
      <c r="AZ68" s="224"/>
      <c r="BA68" s="224"/>
      <c r="BB68" s="224"/>
    </row>
    <row r="69" spans="2:71" s="208" customFormat="1" ht="17.25" customHeight="1">
      <c r="E69" s="224"/>
      <c r="F69" s="224"/>
      <c r="G69" s="224"/>
      <c r="H69" s="224"/>
      <c r="I69" s="224"/>
      <c r="J69" s="224"/>
      <c r="K69" s="224"/>
      <c r="L69" s="224"/>
      <c r="M69" s="224"/>
      <c r="N69" s="224"/>
      <c r="O69" s="224"/>
      <c r="P69" s="224"/>
      <c r="Q69" s="224"/>
      <c r="R69" s="224"/>
      <c r="S69" s="224"/>
      <c r="T69" s="224"/>
      <c r="U69" s="224"/>
      <c r="V69" s="224"/>
      <c r="W69" s="224"/>
      <c r="X69" s="224"/>
      <c r="Y69" s="224"/>
      <c r="Z69" s="224"/>
      <c r="AA69" s="224"/>
      <c r="AB69" s="224"/>
      <c r="AC69" s="224"/>
      <c r="AD69" s="224"/>
      <c r="AE69" s="224"/>
      <c r="AF69" s="224"/>
      <c r="AG69" s="224"/>
      <c r="AH69" s="224"/>
      <c r="AI69" s="224"/>
      <c r="AJ69" s="224"/>
      <c r="AK69" s="224"/>
      <c r="AL69" s="224"/>
      <c r="AM69" s="224"/>
      <c r="AN69" s="224"/>
      <c r="AO69" s="224"/>
      <c r="AP69" s="224"/>
      <c r="AQ69" s="224"/>
      <c r="AR69" s="224"/>
      <c r="AS69" s="224"/>
      <c r="AT69" s="224"/>
      <c r="AU69" s="224"/>
      <c r="AV69" s="224"/>
      <c r="AW69" s="224"/>
      <c r="AX69" s="224"/>
      <c r="AY69" s="224"/>
      <c r="AZ69" s="224"/>
      <c r="BA69" s="224"/>
      <c r="BB69" s="224"/>
    </row>
    <row r="70" spans="2:71" s="208" customFormat="1" ht="17.25" customHeight="1">
      <c r="B70" s="208" t="s">
        <v>681</v>
      </c>
      <c r="BL70" s="226"/>
      <c r="BM70" s="227"/>
      <c r="BN70" s="226"/>
      <c r="BO70" s="226"/>
      <c r="BP70" s="226"/>
      <c r="BQ70" s="228"/>
      <c r="BR70" s="229"/>
      <c r="BS70" s="229"/>
    </row>
    <row r="71" spans="2:71" s="208" customFormat="1" ht="17.25" customHeight="1">
      <c r="E71" s="224"/>
      <c r="F71" s="224"/>
      <c r="G71" s="224"/>
      <c r="H71" s="224"/>
      <c r="I71" s="224"/>
      <c r="J71" s="224"/>
      <c r="K71" s="224"/>
      <c r="L71" s="224"/>
      <c r="M71" s="224"/>
      <c r="N71" s="224"/>
      <c r="O71" s="224"/>
      <c r="P71" s="224"/>
      <c r="Q71" s="224"/>
      <c r="R71" s="224"/>
      <c r="S71" s="224"/>
      <c r="T71" s="224"/>
      <c r="U71" s="224"/>
      <c r="V71" s="224"/>
      <c r="W71" s="224"/>
      <c r="X71" s="224"/>
      <c r="Y71" s="224"/>
      <c r="Z71" s="224"/>
      <c r="AA71" s="224"/>
      <c r="AB71" s="224"/>
      <c r="AC71" s="224"/>
      <c r="AD71" s="224"/>
      <c r="AE71" s="224"/>
      <c r="AF71" s="224"/>
      <c r="AG71" s="224"/>
      <c r="AH71" s="224"/>
      <c r="AI71" s="224"/>
      <c r="AJ71" s="224"/>
      <c r="AK71" s="224"/>
      <c r="AL71" s="224"/>
      <c r="AM71" s="224"/>
      <c r="AN71" s="224"/>
      <c r="AO71" s="224"/>
      <c r="AP71" s="224"/>
      <c r="AQ71" s="224"/>
      <c r="AR71" s="224"/>
      <c r="AS71" s="224"/>
      <c r="AT71" s="224"/>
      <c r="AU71" s="224"/>
      <c r="AV71" s="224"/>
      <c r="AW71" s="224"/>
      <c r="AX71" s="224"/>
    </row>
    <row r="72" spans="2:71" ht="17.25" customHeight="1">
      <c r="B72" s="208" t="s">
        <v>682</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28"/>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DFDCA-A9C8-4A0C-9837-496C13269A21}">
  <dimension ref="A1:BM135"/>
  <sheetViews>
    <sheetView zoomScale="50" zoomScaleNormal="50" workbookViewId="0">
      <selection activeCell="AC2" sqref="AC2"/>
    </sheetView>
  </sheetViews>
  <sheetFormatPr defaultColWidth="4.44140625" defaultRowHeight="14.4"/>
  <cols>
    <col min="1" max="1" width="0.88671875" style="50" customWidth="1"/>
    <col min="2" max="5" width="5.77734375" style="50" customWidth="1"/>
    <col min="6" max="7" width="5.77734375" style="50" hidden="1" customWidth="1"/>
    <col min="8" max="60" width="5.77734375" style="50" customWidth="1"/>
    <col min="61" max="61" width="1.109375" style="50" customWidth="1"/>
    <col min="62" max="16384" width="4.44140625" style="50"/>
  </cols>
  <sheetData>
    <row r="1" spans="2:65" s="10" customFormat="1" ht="20.25" customHeight="1">
      <c r="C1" s="11" t="s">
        <v>509</v>
      </c>
      <c r="D1" s="11"/>
      <c r="E1" s="11"/>
      <c r="F1" s="11"/>
      <c r="G1" s="11"/>
      <c r="H1" s="11"/>
      <c r="K1" s="12" t="s">
        <v>510</v>
      </c>
      <c r="N1" s="11"/>
      <c r="O1" s="11"/>
      <c r="P1" s="11"/>
      <c r="Q1" s="11"/>
      <c r="R1" s="11"/>
      <c r="S1" s="11"/>
      <c r="T1" s="11"/>
      <c r="U1" s="11"/>
      <c r="AQ1" s="13" t="s">
        <v>511</v>
      </c>
      <c r="AR1" s="953" t="s">
        <v>512</v>
      </c>
      <c r="AS1" s="954"/>
      <c r="AT1" s="954"/>
      <c r="AU1" s="954"/>
      <c r="AV1" s="954"/>
      <c r="AW1" s="954"/>
      <c r="AX1" s="954"/>
      <c r="AY1" s="954"/>
      <c r="AZ1" s="954"/>
      <c r="BA1" s="954"/>
      <c r="BB1" s="954"/>
      <c r="BC1" s="954"/>
      <c r="BD1" s="954"/>
      <c r="BE1" s="954"/>
      <c r="BF1" s="954"/>
      <c r="BG1" s="954"/>
      <c r="BH1" s="13" t="s">
        <v>513</v>
      </c>
    </row>
    <row r="2" spans="2:65" s="14" customFormat="1" ht="20.25" customHeight="1">
      <c r="H2" s="12"/>
      <c r="K2" s="12"/>
      <c r="L2" s="12"/>
      <c r="N2" s="13"/>
      <c r="O2" s="13"/>
      <c r="P2" s="13"/>
      <c r="Q2" s="13"/>
      <c r="R2" s="13"/>
      <c r="S2" s="13"/>
      <c r="T2" s="13"/>
      <c r="U2" s="13"/>
      <c r="Z2" s="15" t="s">
        <v>514</v>
      </c>
      <c r="AA2" s="955">
        <v>8</v>
      </c>
      <c r="AB2" s="955"/>
      <c r="AC2" s="15" t="s">
        <v>515</v>
      </c>
      <c r="AD2" s="956">
        <f>IF(AA2=0,"",YEAR(DATE(2018+AA2,1,1)))</f>
        <v>2026</v>
      </c>
      <c r="AE2" s="956"/>
      <c r="AF2" s="16" t="s">
        <v>516</v>
      </c>
      <c r="AG2" s="16" t="s">
        <v>517</v>
      </c>
      <c r="AH2" s="955"/>
      <c r="AI2" s="955"/>
      <c r="AJ2" s="16" t="s">
        <v>518</v>
      </c>
      <c r="AQ2" s="13" t="s">
        <v>519</v>
      </c>
      <c r="AR2" s="955" t="s">
        <v>520</v>
      </c>
      <c r="AS2" s="955"/>
      <c r="AT2" s="955"/>
      <c r="AU2" s="955"/>
      <c r="AV2" s="955"/>
      <c r="AW2" s="955"/>
      <c r="AX2" s="955"/>
      <c r="AY2" s="955"/>
      <c r="AZ2" s="955"/>
      <c r="BA2" s="955"/>
      <c r="BB2" s="955"/>
      <c r="BC2" s="955"/>
      <c r="BD2" s="955"/>
      <c r="BE2" s="955"/>
      <c r="BF2" s="955"/>
      <c r="BG2" s="955"/>
      <c r="BH2" s="13" t="s">
        <v>513</v>
      </c>
      <c r="BI2" s="13"/>
      <c r="BJ2" s="13"/>
      <c r="BK2" s="13"/>
    </row>
    <row r="3" spans="2:65" s="14" customFormat="1" ht="20.25" customHeight="1">
      <c r="H3" s="12"/>
      <c r="K3" s="12"/>
      <c r="M3" s="13"/>
      <c r="N3" s="13"/>
      <c r="O3" s="13"/>
      <c r="P3" s="13"/>
      <c r="Q3" s="13"/>
      <c r="R3" s="13"/>
      <c r="S3" s="13"/>
      <c r="AA3" s="17"/>
      <c r="AB3" s="17"/>
      <c r="AC3" s="18"/>
      <c r="AD3" s="19"/>
      <c r="AE3" s="18"/>
      <c r="BB3" s="20" t="s">
        <v>521</v>
      </c>
      <c r="BC3" s="933" t="s">
        <v>522</v>
      </c>
      <c r="BD3" s="934"/>
      <c r="BE3" s="934"/>
      <c r="BF3" s="935"/>
      <c r="BG3" s="13"/>
    </row>
    <row r="4" spans="2:65" s="14" customFormat="1" ht="20.25" customHeight="1">
      <c r="H4" s="12"/>
      <c r="K4" s="12"/>
      <c r="M4" s="13"/>
      <c r="N4" s="13"/>
      <c r="O4" s="13"/>
      <c r="P4" s="13"/>
      <c r="Q4" s="13"/>
      <c r="R4" s="13"/>
      <c r="S4" s="13"/>
      <c r="AA4" s="17"/>
      <c r="AB4" s="17"/>
      <c r="AC4" s="18"/>
      <c r="AD4" s="19"/>
      <c r="AE4" s="18"/>
      <c r="BB4" s="20" t="s">
        <v>523</v>
      </c>
      <c r="BC4" s="933" t="s">
        <v>524</v>
      </c>
      <c r="BD4" s="934"/>
      <c r="BE4" s="934"/>
      <c r="BF4" s="935"/>
      <c r="BG4" s="13"/>
    </row>
    <row r="5" spans="2:65" s="14" customFormat="1" ht="5.0999999999999996" customHeight="1">
      <c r="H5" s="12"/>
      <c r="K5" s="12"/>
      <c r="M5" s="13"/>
      <c r="N5" s="13"/>
      <c r="O5" s="13"/>
      <c r="P5" s="13"/>
      <c r="Q5" s="13"/>
      <c r="R5" s="13"/>
      <c r="S5" s="13"/>
      <c r="AA5" s="21"/>
      <c r="AB5" s="21"/>
      <c r="AH5" s="10"/>
      <c r="AI5" s="10"/>
      <c r="AJ5" s="10"/>
      <c r="AK5" s="10"/>
      <c r="AL5" s="10"/>
      <c r="AM5" s="10"/>
      <c r="AN5" s="10"/>
      <c r="AO5" s="10"/>
      <c r="AP5" s="10"/>
      <c r="AQ5" s="10"/>
      <c r="AR5" s="10"/>
      <c r="AS5" s="10"/>
      <c r="AT5" s="10"/>
      <c r="AU5" s="10"/>
      <c r="AV5" s="10"/>
      <c r="AW5" s="10"/>
      <c r="AX5" s="10"/>
      <c r="AY5" s="10"/>
      <c r="AZ5" s="10"/>
      <c r="BA5" s="10"/>
      <c r="BB5" s="10"/>
      <c r="BC5" s="10"/>
      <c r="BD5" s="10"/>
      <c r="BE5" s="10"/>
      <c r="BF5" s="22"/>
      <c r="BG5" s="22"/>
    </row>
    <row r="6" spans="2:65" s="14" customFormat="1" ht="21" customHeight="1">
      <c r="B6" s="23"/>
      <c r="C6" s="24"/>
      <c r="D6" s="24"/>
      <c r="E6" s="24"/>
      <c r="F6" s="24"/>
      <c r="G6" s="24"/>
      <c r="H6" s="24"/>
      <c r="I6" s="25"/>
      <c r="J6" s="25"/>
      <c r="K6" s="25"/>
      <c r="L6" s="26"/>
      <c r="M6" s="25"/>
      <c r="N6" s="25"/>
      <c r="O6" s="25"/>
      <c r="P6" s="27"/>
      <c r="Q6" s="27"/>
      <c r="R6" s="27"/>
      <c r="S6" s="27"/>
      <c r="T6" s="27"/>
      <c r="U6" s="27"/>
      <c r="V6" s="27"/>
      <c r="W6" s="27"/>
      <c r="X6" s="27"/>
      <c r="Y6" s="27"/>
      <c r="Z6" s="27"/>
      <c r="AA6" s="27"/>
      <c r="AB6" s="27"/>
      <c r="AC6" s="27"/>
      <c r="AD6" s="27"/>
      <c r="AE6" s="27"/>
      <c r="AF6" s="27"/>
      <c r="AG6" s="27"/>
      <c r="AH6" s="28"/>
      <c r="AI6" s="28"/>
      <c r="AJ6" s="28"/>
      <c r="AK6" s="28"/>
      <c r="AL6" s="28"/>
      <c r="AM6" s="28" t="s">
        <v>525</v>
      </c>
      <c r="AN6" s="10"/>
      <c r="AO6" s="10"/>
      <c r="AP6" s="10"/>
      <c r="AQ6" s="10"/>
      <c r="AR6" s="10"/>
      <c r="AS6" s="10"/>
      <c r="AU6" s="29"/>
      <c r="AV6" s="29"/>
      <c r="AW6" s="30"/>
      <c r="AX6" s="10"/>
      <c r="AY6" s="936">
        <v>40</v>
      </c>
      <c r="AZ6" s="937"/>
      <c r="BA6" s="30" t="s">
        <v>526</v>
      </c>
      <c r="BB6" s="10"/>
      <c r="BC6" s="936">
        <v>160</v>
      </c>
      <c r="BD6" s="937"/>
      <c r="BE6" s="30" t="s">
        <v>527</v>
      </c>
      <c r="BF6" s="10"/>
      <c r="BG6" s="22"/>
    </row>
    <row r="7" spans="2:65" s="14" customFormat="1" ht="5.0999999999999996" customHeight="1">
      <c r="B7" s="23"/>
      <c r="C7" s="31"/>
      <c r="D7" s="31"/>
      <c r="E7" s="31"/>
      <c r="F7" s="31"/>
      <c r="G7" s="31"/>
      <c r="H7" s="25"/>
      <c r="I7" s="25"/>
      <c r="J7" s="25"/>
      <c r="K7" s="25"/>
      <c r="L7" s="25"/>
      <c r="M7" s="25"/>
      <c r="N7" s="25"/>
      <c r="O7" s="25"/>
      <c r="P7" s="27"/>
      <c r="Q7" s="27"/>
      <c r="R7" s="27"/>
      <c r="S7" s="27"/>
      <c r="T7" s="27"/>
      <c r="U7" s="27"/>
      <c r="V7" s="27"/>
      <c r="W7" s="27"/>
      <c r="X7" s="27"/>
      <c r="Y7" s="27"/>
      <c r="Z7" s="27"/>
      <c r="AA7" s="27"/>
      <c r="AB7" s="27"/>
      <c r="AC7" s="27"/>
      <c r="AD7" s="27"/>
      <c r="AE7" s="27"/>
      <c r="AF7" s="27"/>
      <c r="AG7" s="27"/>
      <c r="AH7" s="28"/>
      <c r="AI7" s="28"/>
      <c r="AJ7" s="28"/>
      <c r="AK7" s="28"/>
      <c r="AL7" s="28"/>
      <c r="AM7" s="28"/>
      <c r="AN7" s="28"/>
      <c r="AO7" s="28"/>
      <c r="AP7" s="28"/>
      <c r="AQ7" s="28"/>
      <c r="AR7" s="28"/>
      <c r="AS7" s="28"/>
      <c r="AT7" s="28"/>
      <c r="AU7" s="28"/>
      <c r="AV7" s="28"/>
      <c r="AW7" s="28"/>
      <c r="AX7" s="28"/>
      <c r="AY7" s="28"/>
      <c r="AZ7" s="28"/>
      <c r="BA7" s="28"/>
      <c r="BB7" s="28"/>
      <c r="BC7" s="28"/>
      <c r="BD7" s="28"/>
      <c r="BE7" s="28"/>
      <c r="BF7" s="32"/>
      <c r="BG7" s="32"/>
      <c r="BH7" s="27"/>
    </row>
    <row r="8" spans="2:65" s="14" customFormat="1" ht="21" customHeight="1">
      <c r="B8" s="33"/>
      <c r="C8" s="26"/>
      <c r="D8" s="26"/>
      <c r="E8" s="26"/>
      <c r="F8" s="26"/>
      <c r="G8" s="26"/>
      <c r="H8" s="25"/>
      <c r="I8" s="25"/>
      <c r="J8" s="25"/>
      <c r="K8" s="25"/>
      <c r="L8" s="25"/>
      <c r="M8" s="25"/>
      <c r="N8" s="25"/>
      <c r="O8" s="25"/>
      <c r="P8" s="27"/>
      <c r="Q8" s="27"/>
      <c r="R8" s="27"/>
      <c r="S8" s="27"/>
      <c r="T8" s="27"/>
      <c r="U8" s="27"/>
      <c r="V8" s="27"/>
      <c r="W8" s="27"/>
      <c r="X8" s="27"/>
      <c r="Y8" s="27"/>
      <c r="Z8" s="27"/>
      <c r="AA8" s="27"/>
      <c r="AB8" s="27"/>
      <c r="AC8" s="27"/>
      <c r="AD8" s="27"/>
      <c r="AE8" s="27"/>
      <c r="AF8" s="27"/>
      <c r="AG8" s="27"/>
      <c r="AH8" s="34"/>
      <c r="AI8" s="34"/>
      <c r="AJ8" s="34"/>
      <c r="AK8" s="24"/>
      <c r="AL8" s="35"/>
      <c r="AM8" s="36"/>
      <c r="AN8" s="36"/>
      <c r="AO8" s="23"/>
      <c r="AP8" s="37"/>
      <c r="AQ8" s="37"/>
      <c r="AR8" s="37"/>
      <c r="AS8" s="38"/>
      <c r="AT8" s="38"/>
      <c r="AU8" s="28"/>
      <c r="AV8" s="37"/>
      <c r="AW8" s="37"/>
      <c r="AX8" s="26"/>
      <c r="AY8" s="28"/>
      <c r="AZ8" s="28" t="s">
        <v>528</v>
      </c>
      <c r="BA8" s="28"/>
      <c r="BB8" s="28"/>
      <c r="BC8" s="938">
        <f>DAY(EOMONTH(DATE(AD2,AH2,1),0))</f>
        <v>31</v>
      </c>
      <c r="BD8" s="939"/>
      <c r="BE8" s="28" t="s">
        <v>529</v>
      </c>
      <c r="BF8" s="28"/>
      <c r="BG8" s="28"/>
      <c r="BH8" s="27"/>
      <c r="BK8" s="13"/>
      <c r="BL8" s="13"/>
      <c r="BM8" s="13"/>
    </row>
    <row r="9" spans="2:65" s="14" customFormat="1" ht="5.0999999999999996" customHeight="1">
      <c r="B9" s="33"/>
      <c r="C9" s="39"/>
      <c r="D9" s="39"/>
      <c r="E9" s="39"/>
      <c r="F9" s="39"/>
      <c r="G9" s="39"/>
      <c r="H9" s="37"/>
      <c r="I9" s="37"/>
      <c r="J9" s="37"/>
      <c r="K9" s="37"/>
      <c r="L9" s="37"/>
      <c r="M9" s="37"/>
      <c r="N9" s="37"/>
      <c r="O9" s="37"/>
      <c r="P9" s="27"/>
      <c r="Q9" s="27"/>
      <c r="R9" s="27"/>
      <c r="S9" s="27"/>
      <c r="T9" s="27"/>
      <c r="U9" s="27"/>
      <c r="V9" s="27"/>
      <c r="W9" s="27"/>
      <c r="X9" s="27"/>
      <c r="Y9" s="27"/>
      <c r="Z9" s="27"/>
      <c r="AA9" s="27"/>
      <c r="AB9" s="27"/>
      <c r="AC9" s="27"/>
      <c r="AD9" s="27"/>
      <c r="AE9" s="27"/>
      <c r="AF9" s="27"/>
      <c r="AG9" s="27"/>
      <c r="AH9" s="31"/>
      <c r="AI9" s="24"/>
      <c r="AJ9" s="40"/>
      <c r="AK9" s="34"/>
      <c r="AL9" s="24"/>
      <c r="AM9" s="24"/>
      <c r="AN9" s="24"/>
      <c r="AO9" s="24"/>
      <c r="AP9" s="40"/>
      <c r="AQ9" s="28"/>
      <c r="AR9" s="41"/>
      <c r="AS9" s="41"/>
      <c r="AT9" s="41"/>
      <c r="AU9" s="28"/>
      <c r="AV9" s="28"/>
      <c r="AW9" s="28"/>
      <c r="AX9" s="28"/>
      <c r="AY9" s="28"/>
      <c r="AZ9" s="28"/>
      <c r="BA9" s="28"/>
      <c r="BB9" s="28"/>
      <c r="BC9" s="28"/>
      <c r="BD9" s="28"/>
      <c r="BE9" s="28"/>
      <c r="BF9" s="28"/>
      <c r="BG9" s="28"/>
      <c r="BH9" s="27"/>
      <c r="BK9" s="13"/>
      <c r="BL9" s="13"/>
      <c r="BM9" s="13"/>
    </row>
    <row r="10" spans="2:65" s="14" customFormat="1" ht="21" customHeight="1">
      <c r="B10" s="33"/>
      <c r="C10" s="39"/>
      <c r="D10" s="39"/>
      <c r="E10" s="39"/>
      <c r="F10" s="39"/>
      <c r="G10" s="39"/>
      <c r="H10" s="37"/>
      <c r="I10" s="37"/>
      <c r="J10" s="37"/>
      <c r="K10" s="37"/>
      <c r="L10" s="37"/>
      <c r="M10" s="37"/>
      <c r="N10" s="37"/>
      <c r="O10" s="37"/>
      <c r="P10" s="27"/>
      <c r="Q10" s="27"/>
      <c r="R10" s="27"/>
      <c r="S10" s="27"/>
      <c r="T10" s="27"/>
      <c r="U10" s="27"/>
      <c r="V10" s="27"/>
      <c r="W10" s="27"/>
      <c r="X10" s="27"/>
      <c r="Y10" s="27"/>
      <c r="Z10" s="27"/>
      <c r="AA10" s="27"/>
      <c r="AB10" s="27"/>
      <c r="AC10" s="27"/>
      <c r="AD10" s="27"/>
      <c r="AE10" s="27"/>
      <c r="AF10" s="27"/>
      <c r="AG10" s="27"/>
      <c r="AH10" s="31"/>
      <c r="AI10" s="24"/>
      <c r="AJ10" s="40"/>
      <c r="AK10" s="34"/>
      <c r="AL10" s="24"/>
      <c r="AM10" s="24"/>
      <c r="AN10" s="28"/>
      <c r="AO10" s="28"/>
      <c r="AP10" s="40"/>
      <c r="AQ10" s="28" t="s">
        <v>530</v>
      </c>
      <c r="AR10" s="24"/>
      <c r="AS10" s="24"/>
      <c r="AT10" s="40"/>
      <c r="AU10" s="28"/>
      <c r="AV10" s="41"/>
      <c r="AW10" s="41"/>
      <c r="AX10" s="41"/>
      <c r="AY10" s="28"/>
      <c r="AZ10" s="28"/>
      <c r="BA10" s="32" t="s">
        <v>531</v>
      </c>
      <c r="BB10" s="28"/>
      <c r="BC10" s="936">
        <v>9</v>
      </c>
      <c r="BD10" s="937"/>
      <c r="BE10" s="30" t="s">
        <v>532</v>
      </c>
      <c r="BF10" s="28"/>
      <c r="BG10" s="28"/>
      <c r="BH10" s="27"/>
      <c r="BK10" s="13"/>
      <c r="BL10" s="13"/>
      <c r="BM10" s="13"/>
    </row>
    <row r="11" spans="2:65" s="14" customFormat="1" ht="5.0999999999999996" customHeight="1">
      <c r="B11" s="33"/>
      <c r="C11" s="39"/>
      <c r="D11" s="39"/>
      <c r="E11" s="39"/>
      <c r="F11" s="39"/>
      <c r="G11" s="39"/>
      <c r="H11" s="37"/>
      <c r="I11" s="37"/>
      <c r="J11" s="37"/>
      <c r="K11" s="37"/>
      <c r="L11" s="37"/>
      <c r="M11" s="37"/>
      <c r="N11" s="37"/>
      <c r="O11" s="37"/>
      <c r="P11" s="27"/>
      <c r="Q11" s="27"/>
      <c r="R11" s="27"/>
      <c r="S11" s="27"/>
      <c r="T11" s="27"/>
      <c r="U11" s="27"/>
      <c r="V11" s="27"/>
      <c r="W11" s="27"/>
      <c r="X11" s="27"/>
      <c r="Y11" s="27"/>
      <c r="Z11" s="27"/>
      <c r="AA11" s="27"/>
      <c r="AB11" s="27"/>
      <c r="AC11" s="27"/>
      <c r="AD11" s="27"/>
      <c r="AE11" s="27"/>
      <c r="AF11" s="27"/>
      <c r="AG11" s="27"/>
      <c r="AH11" s="31"/>
      <c r="AI11" s="24"/>
      <c r="AJ11" s="40"/>
      <c r="AK11" s="34"/>
      <c r="AL11" s="24"/>
      <c r="AM11" s="24"/>
      <c r="AN11" s="24"/>
      <c r="AO11" s="24"/>
      <c r="AP11" s="40"/>
      <c r="AQ11" s="28"/>
      <c r="AR11" s="41"/>
      <c r="AS11" s="41"/>
      <c r="AT11" s="41"/>
      <c r="AU11" s="28"/>
      <c r="AV11" s="28"/>
      <c r="AW11" s="28"/>
      <c r="AX11" s="28"/>
      <c r="AY11" s="28"/>
      <c r="AZ11" s="28"/>
      <c r="BA11" s="28"/>
      <c r="BB11" s="28"/>
      <c r="BC11" s="28"/>
      <c r="BD11" s="28"/>
      <c r="BE11" s="28"/>
      <c r="BF11" s="28"/>
      <c r="BG11" s="28"/>
      <c r="BH11" s="27"/>
      <c r="BK11" s="13"/>
      <c r="BL11" s="13"/>
      <c r="BM11" s="13"/>
    </row>
    <row r="12" spans="2:65" s="14" customFormat="1" ht="21" customHeight="1">
      <c r="R12" s="25"/>
      <c r="S12" s="25"/>
      <c r="T12" s="35"/>
      <c r="U12" s="952"/>
      <c r="V12" s="952"/>
      <c r="W12" s="23"/>
      <c r="X12" s="42"/>
      <c r="Y12" s="27"/>
      <c r="Z12" s="27"/>
      <c r="AA12" s="31"/>
      <c r="AB12" s="36"/>
      <c r="AC12" s="23"/>
      <c r="AD12" s="31"/>
      <c r="AE12" s="31"/>
      <c r="AF12" s="31"/>
      <c r="AG12" s="43"/>
      <c r="AH12" s="34"/>
      <c r="AI12" s="40" t="s">
        <v>533</v>
      </c>
      <c r="AJ12" s="34"/>
      <c r="AK12" s="40"/>
      <c r="AL12" s="35"/>
      <c r="AM12" s="36"/>
      <c r="AN12" s="28"/>
      <c r="AO12" s="40"/>
      <c r="AP12" s="40"/>
      <c r="AQ12" s="40"/>
      <c r="AR12" s="40"/>
      <c r="AS12" s="23" t="s">
        <v>534</v>
      </c>
      <c r="AT12" s="40"/>
      <c r="AU12" s="40"/>
      <c r="AV12" s="40"/>
      <c r="AW12" s="40"/>
      <c r="AX12" s="40"/>
      <c r="AY12" s="40"/>
      <c r="AZ12" s="40"/>
      <c r="BA12" s="40"/>
      <c r="BB12" s="40"/>
      <c r="BC12" s="31"/>
      <c r="BD12" s="34"/>
      <c r="BE12" s="24"/>
      <c r="BF12" s="24"/>
      <c r="BG12" s="31"/>
      <c r="BH12" s="24"/>
      <c r="BK12" s="13"/>
      <c r="BL12" s="13"/>
      <c r="BM12" s="13"/>
    </row>
    <row r="13" spans="2:65" s="14" customFormat="1" ht="21" customHeight="1">
      <c r="R13" s="40"/>
      <c r="S13" s="24"/>
      <c r="T13" s="24"/>
      <c r="U13" s="24"/>
      <c r="V13" s="24"/>
      <c r="W13" s="27"/>
      <c r="X13" s="27"/>
      <c r="Y13" s="27"/>
      <c r="Z13" s="27"/>
      <c r="AA13" s="40"/>
      <c r="AB13" s="24"/>
      <c r="AC13" s="24"/>
      <c r="AD13" s="40"/>
      <c r="AE13" s="40"/>
      <c r="AF13" s="40"/>
      <c r="AG13" s="43"/>
      <c r="AH13" s="31"/>
      <c r="AI13" s="34"/>
      <c r="AJ13" s="24"/>
      <c r="AK13" s="34"/>
      <c r="AL13" s="24"/>
      <c r="AM13" s="929">
        <v>2</v>
      </c>
      <c r="AN13" s="929"/>
      <c r="AO13" s="28" t="s">
        <v>535</v>
      </c>
      <c r="AP13" s="23"/>
      <c r="AQ13" s="31"/>
      <c r="AR13" s="31"/>
      <c r="AS13" s="23" t="s">
        <v>536</v>
      </c>
      <c r="AT13" s="24"/>
      <c r="AU13" s="24"/>
      <c r="AV13" s="24"/>
      <c r="AW13" s="24"/>
      <c r="AX13" s="24"/>
      <c r="AY13" s="24"/>
      <c r="AZ13" s="24"/>
      <c r="BA13" s="24"/>
      <c r="BB13" s="930">
        <v>0.29166666666666669</v>
      </c>
      <c r="BC13" s="931"/>
      <c r="BD13" s="932"/>
      <c r="BE13" s="26" t="s">
        <v>537</v>
      </c>
      <c r="BF13" s="930">
        <v>0.83333333333333337</v>
      </c>
      <c r="BG13" s="931"/>
      <c r="BH13" s="932"/>
      <c r="BK13" s="13"/>
      <c r="BL13" s="13"/>
      <c r="BM13" s="13"/>
    </row>
    <row r="14" spans="2:65" s="14" customFormat="1" ht="21" customHeight="1">
      <c r="R14" s="44"/>
      <c r="S14" s="44"/>
      <c r="T14" s="44"/>
      <c r="U14" s="44"/>
      <c r="V14" s="44"/>
      <c r="W14" s="44"/>
      <c r="X14" s="27"/>
      <c r="Y14" s="27"/>
      <c r="Z14" s="27"/>
      <c r="AA14" s="26"/>
      <c r="AB14" s="44"/>
      <c r="AC14" s="44"/>
      <c r="AD14" s="26"/>
      <c r="AE14" s="31"/>
      <c r="AF14" s="31"/>
      <c r="AG14" s="45"/>
      <c r="AH14" s="23"/>
      <c r="AI14" s="34"/>
      <c r="AJ14" s="24"/>
      <c r="AK14" s="34"/>
      <c r="AL14" s="24"/>
      <c r="AM14" s="929">
        <v>1</v>
      </c>
      <c r="AN14" s="929"/>
      <c r="AO14" s="46" t="s">
        <v>538</v>
      </c>
      <c r="AP14" s="47"/>
      <c r="AQ14" s="47"/>
      <c r="AR14" s="25"/>
      <c r="AS14" s="23" t="s">
        <v>539</v>
      </c>
      <c r="AT14" s="24"/>
      <c r="AU14" s="24"/>
      <c r="AV14" s="24"/>
      <c r="AW14" s="24"/>
      <c r="AX14" s="24"/>
      <c r="AY14" s="24"/>
      <c r="AZ14" s="24"/>
      <c r="BA14" s="24"/>
      <c r="BB14" s="930">
        <v>0.83333333333333337</v>
      </c>
      <c r="BC14" s="931"/>
      <c r="BD14" s="932"/>
      <c r="BE14" s="26" t="s">
        <v>537</v>
      </c>
      <c r="BF14" s="930">
        <v>0.29166666666666669</v>
      </c>
      <c r="BG14" s="931"/>
      <c r="BH14" s="932"/>
      <c r="BK14" s="13"/>
      <c r="BL14" s="13"/>
      <c r="BM14" s="13"/>
    </row>
    <row r="15" spans="2:65" ht="12" customHeight="1" thickBot="1">
      <c r="B15" s="48"/>
      <c r="C15" s="49"/>
      <c r="D15" s="49"/>
      <c r="E15" s="49"/>
      <c r="F15" s="49"/>
      <c r="G15" s="49"/>
      <c r="H15" s="49"/>
      <c r="I15" s="48"/>
      <c r="J15" s="48"/>
      <c r="K15" s="48"/>
      <c r="L15" s="48"/>
      <c r="M15" s="48"/>
      <c r="N15" s="48"/>
      <c r="O15" s="48"/>
      <c r="P15" s="48"/>
      <c r="Q15" s="48"/>
      <c r="R15" s="48"/>
      <c r="S15" s="48"/>
      <c r="T15" s="48"/>
      <c r="U15" s="48"/>
      <c r="V15" s="48"/>
      <c r="W15" s="48"/>
      <c r="X15" s="48"/>
      <c r="Y15" s="48"/>
      <c r="Z15" s="48"/>
      <c r="AA15" s="49"/>
      <c r="AB15" s="48"/>
      <c r="AC15" s="48"/>
      <c r="AD15" s="48"/>
      <c r="AE15" s="48"/>
      <c r="AF15" s="48"/>
      <c r="AG15" s="48"/>
      <c r="AH15" s="48"/>
      <c r="AI15" s="48"/>
      <c r="AJ15" s="48"/>
      <c r="AK15" s="48"/>
      <c r="AL15" s="48"/>
      <c r="AM15" s="48"/>
      <c r="AR15" s="51"/>
      <c r="BI15" s="52"/>
      <c r="BJ15" s="52"/>
      <c r="BK15" s="52"/>
    </row>
    <row r="16" spans="2:65" ht="21.6" customHeight="1">
      <c r="B16" s="908" t="s">
        <v>540</v>
      </c>
      <c r="C16" s="911" t="s">
        <v>541</v>
      </c>
      <c r="D16" s="912"/>
      <c r="E16" s="913"/>
      <c r="F16" s="166"/>
      <c r="G16" s="54"/>
      <c r="H16" s="920" t="s">
        <v>542</v>
      </c>
      <c r="I16" s="923" t="s">
        <v>543</v>
      </c>
      <c r="J16" s="912"/>
      <c r="K16" s="912"/>
      <c r="L16" s="913"/>
      <c r="M16" s="923" t="s">
        <v>544</v>
      </c>
      <c r="N16" s="912"/>
      <c r="O16" s="913"/>
      <c r="P16" s="923" t="s">
        <v>545</v>
      </c>
      <c r="Q16" s="912"/>
      <c r="R16" s="912"/>
      <c r="S16" s="912"/>
      <c r="T16" s="926"/>
      <c r="U16" s="55"/>
      <c r="V16" s="56"/>
      <c r="W16" s="56"/>
      <c r="X16" s="56"/>
      <c r="Y16" s="56"/>
      <c r="Z16" s="56"/>
      <c r="AA16" s="56"/>
      <c r="AB16" s="56"/>
      <c r="AC16" s="56"/>
      <c r="AD16" s="56"/>
      <c r="AE16" s="56"/>
      <c r="AF16" s="56"/>
      <c r="AG16" s="56"/>
      <c r="AH16" s="56"/>
      <c r="AI16" s="57" t="s">
        <v>546</v>
      </c>
      <c r="AJ16" s="56"/>
      <c r="AK16" s="56"/>
      <c r="AL16" s="56"/>
      <c r="AM16" s="56"/>
      <c r="AN16" s="56" t="s">
        <v>547</v>
      </c>
      <c r="AO16" s="56"/>
      <c r="AP16" s="58"/>
      <c r="AQ16" s="59"/>
      <c r="AR16" s="56" t="s">
        <v>513</v>
      </c>
      <c r="AS16" s="56"/>
      <c r="AT16" s="56"/>
      <c r="AU16" s="56"/>
      <c r="AV16" s="56"/>
      <c r="AW16" s="56"/>
      <c r="AX16" s="56"/>
      <c r="AY16" s="60"/>
      <c r="AZ16" s="940" t="str">
        <f>IF(BC3="計画","(12)1～4週目の勤務時間数合計","(12)1か月の勤務時間数　合計")</f>
        <v>(12)1か月の勤務時間数　合計</v>
      </c>
      <c r="BA16" s="941"/>
      <c r="BB16" s="946" t="s">
        <v>548</v>
      </c>
      <c r="BC16" s="947"/>
      <c r="BD16" s="911" t="s">
        <v>549</v>
      </c>
      <c r="BE16" s="912"/>
      <c r="BF16" s="912"/>
      <c r="BG16" s="912"/>
      <c r="BH16" s="926"/>
    </row>
    <row r="17" spans="2:60" ht="20.25" customHeight="1">
      <c r="B17" s="909"/>
      <c r="C17" s="914"/>
      <c r="D17" s="915"/>
      <c r="E17" s="916"/>
      <c r="F17" s="167"/>
      <c r="G17" s="62"/>
      <c r="H17" s="921"/>
      <c r="I17" s="924"/>
      <c r="J17" s="915"/>
      <c r="K17" s="915"/>
      <c r="L17" s="916"/>
      <c r="M17" s="924"/>
      <c r="N17" s="915"/>
      <c r="O17" s="916"/>
      <c r="P17" s="924"/>
      <c r="Q17" s="915"/>
      <c r="R17" s="915"/>
      <c r="S17" s="915"/>
      <c r="T17" s="927"/>
      <c r="U17" s="905" t="s">
        <v>550</v>
      </c>
      <c r="V17" s="905"/>
      <c r="W17" s="905"/>
      <c r="X17" s="905"/>
      <c r="Y17" s="905"/>
      <c r="Z17" s="905"/>
      <c r="AA17" s="906"/>
      <c r="AB17" s="907" t="s">
        <v>551</v>
      </c>
      <c r="AC17" s="905"/>
      <c r="AD17" s="905"/>
      <c r="AE17" s="905"/>
      <c r="AF17" s="905"/>
      <c r="AG17" s="905"/>
      <c r="AH17" s="906"/>
      <c r="AI17" s="907" t="s">
        <v>552</v>
      </c>
      <c r="AJ17" s="905"/>
      <c r="AK17" s="905"/>
      <c r="AL17" s="905"/>
      <c r="AM17" s="905"/>
      <c r="AN17" s="905"/>
      <c r="AO17" s="906"/>
      <c r="AP17" s="907" t="s">
        <v>553</v>
      </c>
      <c r="AQ17" s="905"/>
      <c r="AR17" s="905"/>
      <c r="AS17" s="905"/>
      <c r="AT17" s="905"/>
      <c r="AU17" s="905"/>
      <c r="AV17" s="906"/>
      <c r="AW17" s="907" t="s">
        <v>554</v>
      </c>
      <c r="AX17" s="905"/>
      <c r="AY17" s="905"/>
      <c r="AZ17" s="942"/>
      <c r="BA17" s="943"/>
      <c r="BB17" s="948"/>
      <c r="BC17" s="949"/>
      <c r="BD17" s="914"/>
      <c r="BE17" s="915"/>
      <c r="BF17" s="915"/>
      <c r="BG17" s="915"/>
      <c r="BH17" s="927"/>
    </row>
    <row r="18" spans="2:60" ht="20.25" customHeight="1">
      <c r="B18" s="909"/>
      <c r="C18" s="914"/>
      <c r="D18" s="915"/>
      <c r="E18" s="916"/>
      <c r="F18" s="167"/>
      <c r="G18" s="62"/>
      <c r="H18" s="921"/>
      <c r="I18" s="924"/>
      <c r="J18" s="915"/>
      <c r="K18" s="915"/>
      <c r="L18" s="916"/>
      <c r="M18" s="924"/>
      <c r="N18" s="915"/>
      <c r="O18" s="916"/>
      <c r="P18" s="924"/>
      <c r="Q18" s="915"/>
      <c r="R18" s="915"/>
      <c r="S18" s="915"/>
      <c r="T18" s="927"/>
      <c r="U18" s="63">
        <v>1</v>
      </c>
      <c r="V18" s="64">
        <v>2</v>
      </c>
      <c r="W18" s="64">
        <v>3</v>
      </c>
      <c r="X18" s="64">
        <v>4</v>
      </c>
      <c r="Y18" s="64">
        <v>5</v>
      </c>
      <c r="Z18" s="64">
        <v>6</v>
      </c>
      <c r="AA18" s="65">
        <v>7</v>
      </c>
      <c r="AB18" s="66">
        <v>8</v>
      </c>
      <c r="AC18" s="64">
        <v>9</v>
      </c>
      <c r="AD18" s="64">
        <v>10</v>
      </c>
      <c r="AE18" s="64">
        <v>11</v>
      </c>
      <c r="AF18" s="64">
        <v>12</v>
      </c>
      <c r="AG18" s="64">
        <v>13</v>
      </c>
      <c r="AH18" s="65">
        <v>14</v>
      </c>
      <c r="AI18" s="63">
        <v>15</v>
      </c>
      <c r="AJ18" s="64">
        <v>16</v>
      </c>
      <c r="AK18" s="64">
        <v>17</v>
      </c>
      <c r="AL18" s="64">
        <v>18</v>
      </c>
      <c r="AM18" s="64">
        <v>19</v>
      </c>
      <c r="AN18" s="64">
        <v>20</v>
      </c>
      <c r="AO18" s="65">
        <v>21</v>
      </c>
      <c r="AP18" s="66">
        <v>22</v>
      </c>
      <c r="AQ18" s="64">
        <v>23</v>
      </c>
      <c r="AR18" s="64">
        <v>24</v>
      </c>
      <c r="AS18" s="64">
        <v>25</v>
      </c>
      <c r="AT18" s="64">
        <v>26</v>
      </c>
      <c r="AU18" s="64">
        <v>27</v>
      </c>
      <c r="AV18" s="65">
        <v>28</v>
      </c>
      <c r="AW18" s="67" t="str">
        <f>IF($BC$3="暦月",IF(DAY(DATE($AD$2,$AH$2,29))=29,29,""),"")</f>
        <v/>
      </c>
      <c r="AX18" s="68" t="str">
        <f>IF($BC$3="暦月",IF(DAY(DATE($AD$2,$AH$2,30))=30,30,""),"")</f>
        <v/>
      </c>
      <c r="AY18" s="69" t="str">
        <f>IF($BC$3="暦月",IF(DAY(DATE($AD$2,$AH$2,31))=31,31,""),"")</f>
        <v/>
      </c>
      <c r="AZ18" s="942"/>
      <c r="BA18" s="943"/>
      <c r="BB18" s="948"/>
      <c r="BC18" s="949"/>
      <c r="BD18" s="914"/>
      <c r="BE18" s="915"/>
      <c r="BF18" s="915"/>
      <c r="BG18" s="915"/>
      <c r="BH18" s="927"/>
    </row>
    <row r="19" spans="2:60" ht="20.25" hidden="1" customHeight="1">
      <c r="B19" s="909"/>
      <c r="C19" s="914"/>
      <c r="D19" s="915"/>
      <c r="E19" s="916"/>
      <c r="F19" s="167"/>
      <c r="G19" s="62"/>
      <c r="H19" s="921"/>
      <c r="I19" s="924"/>
      <c r="J19" s="915"/>
      <c r="K19" s="915"/>
      <c r="L19" s="916"/>
      <c r="M19" s="924"/>
      <c r="N19" s="915"/>
      <c r="O19" s="916"/>
      <c r="P19" s="924"/>
      <c r="Q19" s="915"/>
      <c r="R19" s="915"/>
      <c r="S19" s="915"/>
      <c r="T19" s="927"/>
      <c r="U19" s="63">
        <f>WEEKDAY(DATE($AD$2,$AH$2,1))</f>
        <v>2</v>
      </c>
      <c r="V19" s="64">
        <f>WEEKDAY(DATE($AD$2,$AH$2,2))</f>
        <v>3</v>
      </c>
      <c r="W19" s="64">
        <f>WEEKDAY(DATE($AD$2,$AH$2,3))</f>
        <v>4</v>
      </c>
      <c r="X19" s="64">
        <f>WEEKDAY(DATE($AD$2,$AH$2,4))</f>
        <v>5</v>
      </c>
      <c r="Y19" s="64">
        <f>WEEKDAY(DATE($AD$2,$AH$2,5))</f>
        <v>6</v>
      </c>
      <c r="Z19" s="64">
        <f>WEEKDAY(DATE($AD$2,$AH$2,6))</f>
        <v>7</v>
      </c>
      <c r="AA19" s="65">
        <f>WEEKDAY(DATE($AD$2,$AH$2,7))</f>
        <v>1</v>
      </c>
      <c r="AB19" s="66">
        <f>WEEKDAY(DATE($AD$2,$AH$2,8))</f>
        <v>2</v>
      </c>
      <c r="AC19" s="64">
        <f>WEEKDAY(DATE($AD$2,$AH$2,9))</f>
        <v>3</v>
      </c>
      <c r="AD19" s="64">
        <f>WEEKDAY(DATE($AD$2,$AH$2,10))</f>
        <v>4</v>
      </c>
      <c r="AE19" s="64">
        <f>WEEKDAY(DATE($AD$2,$AH$2,11))</f>
        <v>5</v>
      </c>
      <c r="AF19" s="64">
        <f>WEEKDAY(DATE($AD$2,$AH$2,12))</f>
        <v>6</v>
      </c>
      <c r="AG19" s="64">
        <f>WEEKDAY(DATE($AD$2,$AH$2,13))</f>
        <v>7</v>
      </c>
      <c r="AH19" s="65">
        <f>WEEKDAY(DATE($AD$2,$AH$2,14))</f>
        <v>1</v>
      </c>
      <c r="AI19" s="66">
        <f>WEEKDAY(DATE($AD$2,$AH$2,15))</f>
        <v>2</v>
      </c>
      <c r="AJ19" s="64">
        <f>WEEKDAY(DATE($AD$2,$AH$2,16))</f>
        <v>3</v>
      </c>
      <c r="AK19" s="64">
        <f>WEEKDAY(DATE($AD$2,$AH$2,17))</f>
        <v>4</v>
      </c>
      <c r="AL19" s="64">
        <f>WEEKDAY(DATE($AD$2,$AH$2,18))</f>
        <v>5</v>
      </c>
      <c r="AM19" s="64">
        <f>WEEKDAY(DATE($AD$2,$AH$2,19))</f>
        <v>6</v>
      </c>
      <c r="AN19" s="64">
        <f>WEEKDAY(DATE($AD$2,$AH$2,20))</f>
        <v>7</v>
      </c>
      <c r="AO19" s="65">
        <f>WEEKDAY(DATE($AD$2,$AH$2,21))</f>
        <v>1</v>
      </c>
      <c r="AP19" s="66">
        <f>WEEKDAY(DATE($AD$2,$AH$2,22))</f>
        <v>2</v>
      </c>
      <c r="AQ19" s="64">
        <f>WEEKDAY(DATE($AD$2,$AH$2,23))</f>
        <v>3</v>
      </c>
      <c r="AR19" s="64">
        <f>WEEKDAY(DATE($AD$2,$AH$2,24))</f>
        <v>4</v>
      </c>
      <c r="AS19" s="64">
        <f>WEEKDAY(DATE($AD$2,$AH$2,25))</f>
        <v>5</v>
      </c>
      <c r="AT19" s="64">
        <f>WEEKDAY(DATE($AD$2,$AH$2,26))</f>
        <v>6</v>
      </c>
      <c r="AU19" s="64">
        <f>WEEKDAY(DATE($AD$2,$AH$2,27))</f>
        <v>7</v>
      </c>
      <c r="AV19" s="65">
        <f>WEEKDAY(DATE($AD$2,$AH$2,28))</f>
        <v>1</v>
      </c>
      <c r="AW19" s="66">
        <f>IF(AW18=29,WEEKDAY(DATE($AD$2,$AH$2,29)),0)</f>
        <v>0</v>
      </c>
      <c r="AX19" s="64">
        <f>IF(AX18=30,WEEKDAY(DATE($AD$2,$AH$2,30)),0)</f>
        <v>0</v>
      </c>
      <c r="AY19" s="65">
        <f>IF(AY18=31,WEEKDAY(DATE($AD$2,$AH$2,31)),0)</f>
        <v>0</v>
      </c>
      <c r="AZ19" s="942"/>
      <c r="BA19" s="943"/>
      <c r="BB19" s="948"/>
      <c r="BC19" s="949"/>
      <c r="BD19" s="914"/>
      <c r="BE19" s="915"/>
      <c r="BF19" s="915"/>
      <c r="BG19" s="915"/>
      <c r="BH19" s="927"/>
    </row>
    <row r="20" spans="2:60" ht="20.25" customHeight="1" thickBot="1">
      <c r="B20" s="910"/>
      <c r="C20" s="917"/>
      <c r="D20" s="918"/>
      <c r="E20" s="919"/>
      <c r="F20" s="168"/>
      <c r="G20" s="71"/>
      <c r="H20" s="922"/>
      <c r="I20" s="925"/>
      <c r="J20" s="918"/>
      <c r="K20" s="918"/>
      <c r="L20" s="919"/>
      <c r="M20" s="925"/>
      <c r="N20" s="918"/>
      <c r="O20" s="919"/>
      <c r="P20" s="925"/>
      <c r="Q20" s="918"/>
      <c r="R20" s="918"/>
      <c r="S20" s="918"/>
      <c r="T20" s="928"/>
      <c r="U20" s="72" t="str">
        <f>IF(U19=1,"日",IF(U19=2,"月",IF(U19=3,"火",IF(U19=4,"水",IF(U19=5,"木",IF(U19=6,"金","土"))))))</f>
        <v>月</v>
      </c>
      <c r="V20" s="73" t="str">
        <f t="shared" ref="V20:AV20" si="0">IF(V19=1,"日",IF(V19=2,"月",IF(V19=3,"火",IF(V19=4,"水",IF(V19=5,"木",IF(V19=6,"金","土"))))))</f>
        <v>火</v>
      </c>
      <c r="W20" s="73" t="str">
        <f t="shared" si="0"/>
        <v>水</v>
      </c>
      <c r="X20" s="73" t="str">
        <f t="shared" si="0"/>
        <v>木</v>
      </c>
      <c r="Y20" s="73" t="str">
        <f t="shared" si="0"/>
        <v>金</v>
      </c>
      <c r="Z20" s="73" t="str">
        <f t="shared" si="0"/>
        <v>土</v>
      </c>
      <c r="AA20" s="74" t="str">
        <f t="shared" si="0"/>
        <v>日</v>
      </c>
      <c r="AB20" s="75" t="str">
        <f>IF(AB19=1,"日",IF(AB19=2,"月",IF(AB19=3,"火",IF(AB19=4,"水",IF(AB19=5,"木",IF(AB19=6,"金","土"))))))</f>
        <v>月</v>
      </c>
      <c r="AC20" s="73" t="str">
        <f t="shared" si="0"/>
        <v>火</v>
      </c>
      <c r="AD20" s="73" t="str">
        <f t="shared" si="0"/>
        <v>水</v>
      </c>
      <c r="AE20" s="73" t="str">
        <f t="shared" si="0"/>
        <v>木</v>
      </c>
      <c r="AF20" s="73" t="str">
        <f t="shared" si="0"/>
        <v>金</v>
      </c>
      <c r="AG20" s="73" t="str">
        <f t="shared" si="0"/>
        <v>土</v>
      </c>
      <c r="AH20" s="74" t="str">
        <f t="shared" si="0"/>
        <v>日</v>
      </c>
      <c r="AI20" s="75" t="str">
        <f>IF(AI19=1,"日",IF(AI19=2,"月",IF(AI19=3,"火",IF(AI19=4,"水",IF(AI19=5,"木",IF(AI19=6,"金","土"))))))</f>
        <v>月</v>
      </c>
      <c r="AJ20" s="73" t="str">
        <f t="shared" si="0"/>
        <v>火</v>
      </c>
      <c r="AK20" s="73" t="str">
        <f t="shared" si="0"/>
        <v>水</v>
      </c>
      <c r="AL20" s="73" t="str">
        <f t="shared" si="0"/>
        <v>木</v>
      </c>
      <c r="AM20" s="73" t="str">
        <f t="shared" si="0"/>
        <v>金</v>
      </c>
      <c r="AN20" s="73" t="str">
        <f t="shared" si="0"/>
        <v>土</v>
      </c>
      <c r="AO20" s="74" t="str">
        <f t="shared" si="0"/>
        <v>日</v>
      </c>
      <c r="AP20" s="75" t="str">
        <f>IF(AP19=1,"日",IF(AP19=2,"月",IF(AP19=3,"火",IF(AP19=4,"水",IF(AP19=5,"木",IF(AP19=6,"金","土"))))))</f>
        <v>月</v>
      </c>
      <c r="AQ20" s="73" t="str">
        <f t="shared" si="0"/>
        <v>火</v>
      </c>
      <c r="AR20" s="73" t="str">
        <f t="shared" si="0"/>
        <v>水</v>
      </c>
      <c r="AS20" s="73" t="str">
        <f t="shared" si="0"/>
        <v>木</v>
      </c>
      <c r="AT20" s="73" t="str">
        <f t="shared" si="0"/>
        <v>金</v>
      </c>
      <c r="AU20" s="73" t="str">
        <f t="shared" si="0"/>
        <v>土</v>
      </c>
      <c r="AV20" s="74" t="str">
        <f t="shared" si="0"/>
        <v>日</v>
      </c>
      <c r="AW20" s="73" t="str">
        <f>IF(AW19=1,"日",IF(AW19=2,"月",IF(AW19=3,"火",IF(AW19=4,"水",IF(AW19=5,"木",IF(AW19=6,"金",IF(AW19=0,"","土")))))))</f>
        <v/>
      </c>
      <c r="AX20" s="73" t="str">
        <f>IF(AX19=1,"日",IF(AX19=2,"月",IF(AX19=3,"火",IF(AX19=4,"水",IF(AX19=5,"木",IF(AX19=6,"金",IF(AX19=0,"","土")))))))</f>
        <v/>
      </c>
      <c r="AY20" s="73" t="str">
        <f>IF(AY19=1,"日",IF(AY19=2,"月",IF(AY19=3,"火",IF(AY19=4,"水",IF(AY19=5,"木",IF(AY19=6,"金",IF(AY19=0,"","土")))))))</f>
        <v/>
      </c>
      <c r="AZ20" s="944"/>
      <c r="BA20" s="945"/>
      <c r="BB20" s="950"/>
      <c r="BC20" s="951"/>
      <c r="BD20" s="917"/>
      <c r="BE20" s="918"/>
      <c r="BF20" s="918"/>
      <c r="BG20" s="918"/>
      <c r="BH20" s="928"/>
    </row>
    <row r="21" spans="2:60" ht="20.25" customHeight="1">
      <c r="B21" s="76"/>
      <c r="C21" s="894" t="s">
        <v>648</v>
      </c>
      <c r="D21" s="895"/>
      <c r="E21" s="896"/>
      <c r="F21" s="175"/>
      <c r="G21" s="176"/>
      <c r="H21" s="897" t="s">
        <v>683</v>
      </c>
      <c r="I21" s="898" t="s">
        <v>684</v>
      </c>
      <c r="J21" s="899"/>
      <c r="K21" s="899"/>
      <c r="L21" s="900"/>
      <c r="M21" s="901" t="s">
        <v>685</v>
      </c>
      <c r="N21" s="902"/>
      <c r="O21" s="903"/>
      <c r="P21" s="79" t="s">
        <v>555</v>
      </c>
      <c r="Q21" s="80"/>
      <c r="R21" s="80"/>
      <c r="S21" s="81"/>
      <c r="T21" s="82"/>
      <c r="U21" s="83" t="s">
        <v>588</v>
      </c>
      <c r="V21" s="83" t="s">
        <v>588</v>
      </c>
      <c r="W21" s="83" t="s">
        <v>588</v>
      </c>
      <c r="X21" s="83"/>
      <c r="Y21" s="83" t="s">
        <v>588</v>
      </c>
      <c r="Z21" s="83" t="s">
        <v>588</v>
      </c>
      <c r="AA21" s="84"/>
      <c r="AB21" s="85" t="s">
        <v>588</v>
      </c>
      <c r="AC21" s="83"/>
      <c r="AD21" s="83" t="s">
        <v>588</v>
      </c>
      <c r="AE21" s="83" t="s">
        <v>588</v>
      </c>
      <c r="AF21" s="83" t="s">
        <v>588</v>
      </c>
      <c r="AG21" s="83"/>
      <c r="AH21" s="84" t="s">
        <v>588</v>
      </c>
      <c r="AI21" s="85"/>
      <c r="AJ21" s="83" t="s">
        <v>588</v>
      </c>
      <c r="AK21" s="83" t="s">
        <v>588</v>
      </c>
      <c r="AL21" s="83" t="s">
        <v>588</v>
      </c>
      <c r="AM21" s="83" t="s">
        <v>588</v>
      </c>
      <c r="AN21" s="83" t="s">
        <v>588</v>
      </c>
      <c r="AO21" s="84"/>
      <c r="AP21" s="85"/>
      <c r="AQ21" s="83" t="s">
        <v>588</v>
      </c>
      <c r="AR21" s="83" t="s">
        <v>588</v>
      </c>
      <c r="AS21" s="83" t="s">
        <v>588</v>
      </c>
      <c r="AT21" s="83" t="s">
        <v>588</v>
      </c>
      <c r="AU21" s="83" t="s">
        <v>686</v>
      </c>
      <c r="AV21" s="84"/>
      <c r="AW21" s="85"/>
      <c r="AX21" s="83"/>
      <c r="AY21" s="83"/>
      <c r="AZ21" s="904"/>
      <c r="BA21" s="892"/>
      <c r="BB21" s="891"/>
      <c r="BC21" s="892"/>
      <c r="BD21" s="888"/>
      <c r="BE21" s="889"/>
      <c r="BF21" s="889"/>
      <c r="BG21" s="889"/>
      <c r="BH21" s="890"/>
    </row>
    <row r="22" spans="2:60" ht="20.25" customHeight="1">
      <c r="B22" s="86">
        <v>1</v>
      </c>
      <c r="C22" s="850"/>
      <c r="D22" s="851"/>
      <c r="E22" s="852"/>
      <c r="F22" s="170" t="str">
        <f>C21</f>
        <v>管理者</v>
      </c>
      <c r="G22" s="173"/>
      <c r="H22" s="857"/>
      <c r="I22" s="862"/>
      <c r="J22" s="863"/>
      <c r="K22" s="863"/>
      <c r="L22" s="864"/>
      <c r="M22" s="871"/>
      <c r="N22" s="872"/>
      <c r="O22" s="873"/>
      <c r="P22" s="89" t="s">
        <v>556</v>
      </c>
      <c r="Q22" s="90"/>
      <c r="R22" s="90"/>
      <c r="S22" s="91"/>
      <c r="T22" s="92"/>
      <c r="U22" s="93">
        <f>IF(U21="","",VLOOKUP(U21,'[1]【記載例】シフト記号表（勤務時間帯）'!$D$6:$X$47,21,FALSE))</f>
        <v>8</v>
      </c>
      <c r="V22" s="94">
        <f>IF(V21="","",VLOOKUP(V21,'[1]【記載例】シフト記号表（勤務時間帯）'!$D$6:$X$47,21,FALSE))</f>
        <v>8</v>
      </c>
      <c r="W22" s="94">
        <f>IF(W21="","",VLOOKUP(W21,'[1]【記載例】シフト記号表（勤務時間帯）'!$D$6:$X$47,21,FALSE))</f>
        <v>8</v>
      </c>
      <c r="X22" s="94" t="str">
        <f>IF(X21="","",VLOOKUP(X21,'[1]【記載例】シフト記号表（勤務時間帯）'!$D$6:$X$47,21,FALSE))</f>
        <v/>
      </c>
      <c r="Y22" s="94">
        <f>IF(Y21="","",VLOOKUP(Y21,'[1]【記載例】シフト記号表（勤務時間帯）'!$D$6:$X$47,21,FALSE))</f>
        <v>8</v>
      </c>
      <c r="Z22" s="94">
        <f>IF(Z21="","",VLOOKUP(Z21,'[1]【記載例】シフト記号表（勤務時間帯）'!$D$6:$X$47,21,FALSE))</f>
        <v>8</v>
      </c>
      <c r="AA22" s="95" t="str">
        <f>IF(AA21="","",VLOOKUP(AA21,'[1]【記載例】シフト記号表（勤務時間帯）'!$D$6:$X$47,21,FALSE))</f>
        <v/>
      </c>
      <c r="AB22" s="93">
        <f>IF(AB21="","",VLOOKUP(AB21,'[1]【記載例】シフト記号表（勤務時間帯）'!$D$6:$X$47,21,FALSE))</f>
        <v>8</v>
      </c>
      <c r="AC22" s="94" t="str">
        <f>IF(AC21="","",VLOOKUP(AC21,'[1]【記載例】シフト記号表（勤務時間帯）'!$D$6:$X$47,21,FALSE))</f>
        <v/>
      </c>
      <c r="AD22" s="94">
        <f>IF(AD21="","",VLOOKUP(AD21,'[1]【記載例】シフト記号表（勤務時間帯）'!$D$6:$X$47,21,FALSE))</f>
        <v>8</v>
      </c>
      <c r="AE22" s="94">
        <f>IF(AE21="","",VLOOKUP(AE21,'[1]【記載例】シフト記号表（勤務時間帯）'!$D$6:$X$47,21,FALSE))</f>
        <v>8</v>
      </c>
      <c r="AF22" s="94">
        <f>IF(AF21="","",VLOOKUP(AF21,'[1]【記載例】シフト記号表（勤務時間帯）'!$D$6:$X$47,21,FALSE))</f>
        <v>8</v>
      </c>
      <c r="AG22" s="94" t="str">
        <f>IF(AG21="","",VLOOKUP(AG21,'[1]【記載例】シフト記号表（勤務時間帯）'!$D$6:$X$47,21,FALSE))</f>
        <v/>
      </c>
      <c r="AH22" s="95">
        <f>IF(AH21="","",VLOOKUP(AH21,'[1]【記載例】シフト記号表（勤務時間帯）'!$D$6:$X$47,21,FALSE))</f>
        <v>8</v>
      </c>
      <c r="AI22" s="93" t="str">
        <f>IF(AI21="","",VLOOKUP(AI21,'[1]【記載例】シフト記号表（勤務時間帯）'!$D$6:$X$47,21,FALSE))</f>
        <v/>
      </c>
      <c r="AJ22" s="94">
        <f>IF(AJ21="","",VLOOKUP(AJ21,'[1]【記載例】シフト記号表（勤務時間帯）'!$D$6:$X$47,21,FALSE))</f>
        <v>8</v>
      </c>
      <c r="AK22" s="94">
        <f>IF(AK21="","",VLOOKUP(AK21,'[1]【記載例】シフト記号表（勤務時間帯）'!$D$6:$X$47,21,FALSE))</f>
        <v>8</v>
      </c>
      <c r="AL22" s="94">
        <f>IF(AL21="","",VLOOKUP(AL21,'[1]【記載例】シフト記号表（勤務時間帯）'!$D$6:$X$47,21,FALSE))</f>
        <v>8</v>
      </c>
      <c r="AM22" s="94">
        <f>IF(AM21="","",VLOOKUP(AM21,'[1]【記載例】シフト記号表（勤務時間帯）'!$D$6:$X$47,21,FALSE))</f>
        <v>8</v>
      </c>
      <c r="AN22" s="94">
        <f>IF(AN21="","",VLOOKUP(AN21,'[1]【記載例】シフト記号表（勤務時間帯）'!$D$6:$X$47,21,FALSE))</f>
        <v>8</v>
      </c>
      <c r="AO22" s="95" t="str">
        <f>IF(AO21="","",VLOOKUP(AO21,'[1]【記載例】シフト記号表（勤務時間帯）'!$D$6:$X$47,21,FALSE))</f>
        <v/>
      </c>
      <c r="AP22" s="93" t="str">
        <f>IF(AP21="","",VLOOKUP(AP21,'[1]【記載例】シフト記号表（勤務時間帯）'!$D$6:$X$47,21,FALSE))</f>
        <v/>
      </c>
      <c r="AQ22" s="94">
        <f>IF(AQ21="","",VLOOKUP(AQ21,'[1]【記載例】シフト記号表（勤務時間帯）'!$D$6:$X$47,21,FALSE))</f>
        <v>8</v>
      </c>
      <c r="AR22" s="94">
        <f>IF(AR21="","",VLOOKUP(AR21,'[1]【記載例】シフト記号表（勤務時間帯）'!$D$6:$X$47,21,FALSE))</f>
        <v>8</v>
      </c>
      <c r="AS22" s="94">
        <f>IF(AS21="","",VLOOKUP(AS21,'[1]【記載例】シフト記号表（勤務時間帯）'!$D$6:$X$47,21,FALSE))</f>
        <v>8</v>
      </c>
      <c r="AT22" s="94">
        <f>IF(AT21="","",VLOOKUP(AT21,'[1]【記載例】シフト記号表（勤務時間帯）'!$D$6:$X$47,21,FALSE))</f>
        <v>8</v>
      </c>
      <c r="AU22" s="94">
        <f>IF(AU21="","",VLOOKUP(AU21,'[1]【記載例】シフト記号表（勤務時間帯）'!$D$6:$X$47,21,FALSE))</f>
        <v>8</v>
      </c>
      <c r="AV22" s="95" t="str">
        <f>IF(AV21="","",VLOOKUP(AV21,'[1]【記載例】シフト記号表（勤務時間帯）'!$D$6:$X$47,21,FALSE))</f>
        <v/>
      </c>
      <c r="AW22" s="93" t="str">
        <f>IF(AW21="","",VLOOKUP(AW21,'[1]【記載例】シフト記号表（勤務時間帯）'!$D$6:$X$47,21,FALSE))</f>
        <v/>
      </c>
      <c r="AX22" s="94" t="str">
        <f>IF(AX21="","",VLOOKUP(AX21,'[1]【記載例】シフト記号表（勤務時間帯）'!$D$6:$X$47,21,FALSE))</f>
        <v/>
      </c>
      <c r="AY22" s="94" t="str">
        <f>IF(AY21="","",VLOOKUP(AY21,'[1]【記載例】シフト記号表（勤務時間帯）'!$D$6:$X$47,21,FALSE))</f>
        <v/>
      </c>
      <c r="AZ22" s="838">
        <f>IF($BC$3="４週",SUM(U22:AV22),IF($BC$3="暦月",SUM(U22:AY22),""))</f>
        <v>160</v>
      </c>
      <c r="BA22" s="839"/>
      <c r="BB22" s="840">
        <f>IF($BC$3="４週",AZ22/4,IF($BC$3="暦月",(AZ22/($BC$8/7)),""))</f>
        <v>40</v>
      </c>
      <c r="BC22" s="839"/>
      <c r="BD22" s="835"/>
      <c r="BE22" s="836"/>
      <c r="BF22" s="836"/>
      <c r="BG22" s="836"/>
      <c r="BH22" s="837"/>
    </row>
    <row r="23" spans="2:60" ht="20.25" customHeight="1">
      <c r="B23" s="96"/>
      <c r="C23" s="878"/>
      <c r="D23" s="879"/>
      <c r="E23" s="880"/>
      <c r="F23" s="171"/>
      <c r="G23" s="174" t="str">
        <f>C21</f>
        <v>管理者</v>
      </c>
      <c r="H23" s="881"/>
      <c r="I23" s="882"/>
      <c r="J23" s="883"/>
      <c r="K23" s="883"/>
      <c r="L23" s="884"/>
      <c r="M23" s="885"/>
      <c r="N23" s="886"/>
      <c r="O23" s="887"/>
      <c r="P23" s="99" t="s">
        <v>557</v>
      </c>
      <c r="Q23" s="100"/>
      <c r="R23" s="100"/>
      <c r="S23" s="101"/>
      <c r="T23" s="102"/>
      <c r="U23" s="103" t="str">
        <f>IF(U21="","",VLOOKUP(U21,'[1]【記載例】シフト記号表（勤務時間帯）'!$D$6:$Z$47,23,FALSE))</f>
        <v>-</v>
      </c>
      <c r="V23" s="104" t="str">
        <f>IF(V21="","",VLOOKUP(V21,'[1]【記載例】シフト記号表（勤務時間帯）'!$D$6:$Z$47,23,FALSE))</f>
        <v>-</v>
      </c>
      <c r="W23" s="104" t="str">
        <f>IF(W21="","",VLOOKUP(W21,'[1]【記載例】シフト記号表（勤務時間帯）'!$D$6:$Z$47,23,FALSE))</f>
        <v>-</v>
      </c>
      <c r="X23" s="104" t="str">
        <f>IF(X21="","",VLOOKUP(X21,'[1]【記載例】シフト記号表（勤務時間帯）'!$D$6:$Z$47,23,FALSE))</f>
        <v/>
      </c>
      <c r="Y23" s="104" t="str">
        <f>IF(Y21="","",VLOOKUP(Y21,'[1]【記載例】シフト記号表（勤務時間帯）'!$D$6:$Z$47,23,FALSE))</f>
        <v>-</v>
      </c>
      <c r="Z23" s="104" t="str">
        <f>IF(Z21="","",VLOOKUP(Z21,'[1]【記載例】シフト記号表（勤務時間帯）'!$D$6:$Z$47,23,FALSE))</f>
        <v>-</v>
      </c>
      <c r="AA23" s="105" t="str">
        <f>IF(AA21="","",VLOOKUP(AA21,'[1]【記載例】シフト記号表（勤務時間帯）'!$D$6:$Z$47,23,FALSE))</f>
        <v/>
      </c>
      <c r="AB23" s="103" t="str">
        <f>IF(AB21="","",VLOOKUP(AB21,'[1]【記載例】シフト記号表（勤務時間帯）'!$D$6:$Z$47,23,FALSE))</f>
        <v>-</v>
      </c>
      <c r="AC23" s="104" t="str">
        <f>IF(AC21="","",VLOOKUP(AC21,'[1]【記載例】シフト記号表（勤務時間帯）'!$D$6:$Z$47,23,FALSE))</f>
        <v/>
      </c>
      <c r="AD23" s="104" t="str">
        <f>IF(AD21="","",VLOOKUP(AD21,'[1]【記載例】シフト記号表（勤務時間帯）'!$D$6:$Z$47,23,FALSE))</f>
        <v>-</v>
      </c>
      <c r="AE23" s="104" t="str">
        <f>IF(AE21="","",VLOOKUP(AE21,'[1]【記載例】シフト記号表（勤務時間帯）'!$D$6:$Z$47,23,FALSE))</f>
        <v>-</v>
      </c>
      <c r="AF23" s="104" t="str">
        <f>IF(AF21="","",VLOOKUP(AF21,'[1]【記載例】シフト記号表（勤務時間帯）'!$D$6:$Z$47,23,FALSE))</f>
        <v>-</v>
      </c>
      <c r="AG23" s="104" t="str">
        <f>IF(AG21="","",VLOOKUP(AG21,'[1]【記載例】シフト記号表（勤務時間帯）'!$D$6:$Z$47,23,FALSE))</f>
        <v/>
      </c>
      <c r="AH23" s="105" t="str">
        <f>IF(AH21="","",VLOOKUP(AH21,'[1]【記載例】シフト記号表（勤務時間帯）'!$D$6:$Z$47,23,FALSE))</f>
        <v>-</v>
      </c>
      <c r="AI23" s="103" t="str">
        <f>IF(AI21="","",VLOOKUP(AI21,'[1]【記載例】シフト記号表（勤務時間帯）'!$D$6:$Z$47,23,FALSE))</f>
        <v/>
      </c>
      <c r="AJ23" s="104" t="str">
        <f>IF(AJ21="","",VLOOKUP(AJ21,'[1]【記載例】シフト記号表（勤務時間帯）'!$D$6:$Z$47,23,FALSE))</f>
        <v>-</v>
      </c>
      <c r="AK23" s="104" t="str">
        <f>IF(AK21="","",VLOOKUP(AK21,'[1]【記載例】シフト記号表（勤務時間帯）'!$D$6:$Z$47,23,FALSE))</f>
        <v>-</v>
      </c>
      <c r="AL23" s="104" t="str">
        <f>IF(AL21="","",VLOOKUP(AL21,'[1]【記載例】シフト記号表（勤務時間帯）'!$D$6:$Z$47,23,FALSE))</f>
        <v>-</v>
      </c>
      <c r="AM23" s="104" t="str">
        <f>IF(AM21="","",VLOOKUP(AM21,'[1]【記載例】シフト記号表（勤務時間帯）'!$D$6:$Z$47,23,FALSE))</f>
        <v>-</v>
      </c>
      <c r="AN23" s="104" t="str">
        <f>IF(AN21="","",VLOOKUP(AN21,'[1]【記載例】シフト記号表（勤務時間帯）'!$D$6:$Z$47,23,FALSE))</f>
        <v>-</v>
      </c>
      <c r="AO23" s="105" t="str">
        <f>IF(AO21="","",VLOOKUP(AO21,'[1]【記載例】シフト記号表（勤務時間帯）'!$D$6:$Z$47,23,FALSE))</f>
        <v/>
      </c>
      <c r="AP23" s="103" t="str">
        <f>IF(AP21="","",VLOOKUP(AP21,'[1]【記載例】シフト記号表（勤務時間帯）'!$D$6:$Z$47,23,FALSE))</f>
        <v/>
      </c>
      <c r="AQ23" s="104" t="str">
        <f>IF(AQ21="","",VLOOKUP(AQ21,'[1]【記載例】シフト記号表（勤務時間帯）'!$D$6:$Z$47,23,FALSE))</f>
        <v>-</v>
      </c>
      <c r="AR23" s="104" t="str">
        <f>IF(AR21="","",VLOOKUP(AR21,'[1]【記載例】シフト記号表（勤務時間帯）'!$D$6:$Z$47,23,FALSE))</f>
        <v>-</v>
      </c>
      <c r="AS23" s="104" t="str">
        <f>IF(AS21="","",VLOOKUP(AS21,'[1]【記載例】シフト記号表（勤務時間帯）'!$D$6:$Z$47,23,FALSE))</f>
        <v>-</v>
      </c>
      <c r="AT23" s="104" t="str">
        <f>IF(AT21="","",VLOOKUP(AT21,'[1]【記載例】シフト記号表（勤務時間帯）'!$D$6:$Z$47,23,FALSE))</f>
        <v>-</v>
      </c>
      <c r="AU23" s="104" t="str">
        <f>IF(AU21="","",VLOOKUP(AU21,'[1]【記載例】シフト記号表（勤務時間帯）'!$D$6:$Z$47,23,FALSE))</f>
        <v>-</v>
      </c>
      <c r="AV23" s="105" t="str">
        <f>IF(AV21="","",VLOOKUP(AV21,'[1]【記載例】シフト記号表（勤務時間帯）'!$D$6:$Z$47,23,FALSE))</f>
        <v/>
      </c>
      <c r="AW23" s="103" t="str">
        <f>IF(AW21="","",VLOOKUP(AW21,'[1]【記載例】シフト記号表（勤務時間帯）'!$D$6:$Z$47,23,FALSE))</f>
        <v/>
      </c>
      <c r="AX23" s="104" t="str">
        <f>IF(AX21="","",VLOOKUP(AX21,'[1]【記載例】シフト記号表（勤務時間帯）'!$D$6:$Z$47,23,FALSE))</f>
        <v/>
      </c>
      <c r="AY23" s="104" t="str">
        <f>IF(AY21="","",VLOOKUP(AY21,'[1]【記載例】シフト記号表（勤務時間帯）'!$D$6:$Z$47,23,FALSE))</f>
        <v/>
      </c>
      <c r="AZ23" s="841">
        <f>IF($BC$3="４週",SUM(U23:AV23),IF($BC$3="暦月",SUM(U23:AY23),""))</f>
        <v>0</v>
      </c>
      <c r="BA23" s="842"/>
      <c r="BB23" s="843">
        <f>IF($BC$3="４週",AZ23/4,IF($BC$3="暦月",(AZ23/($BC$8/7)),""))</f>
        <v>0</v>
      </c>
      <c r="BC23" s="842"/>
      <c r="BD23" s="844"/>
      <c r="BE23" s="845"/>
      <c r="BF23" s="845"/>
      <c r="BG23" s="845"/>
      <c r="BH23" s="846"/>
    </row>
    <row r="24" spans="2:60" ht="20.25" customHeight="1">
      <c r="B24" s="106"/>
      <c r="C24" s="847" t="s">
        <v>650</v>
      </c>
      <c r="D24" s="848"/>
      <c r="E24" s="849"/>
      <c r="F24" s="169"/>
      <c r="G24" s="172"/>
      <c r="H24" s="893" t="s">
        <v>683</v>
      </c>
      <c r="I24" s="859" t="s">
        <v>687</v>
      </c>
      <c r="J24" s="860"/>
      <c r="K24" s="860"/>
      <c r="L24" s="861"/>
      <c r="M24" s="868" t="s">
        <v>688</v>
      </c>
      <c r="N24" s="869"/>
      <c r="O24" s="870"/>
      <c r="P24" s="109" t="s">
        <v>555</v>
      </c>
      <c r="Q24" s="110"/>
      <c r="R24" s="110"/>
      <c r="S24" s="111"/>
      <c r="T24" s="112"/>
      <c r="U24" s="113" t="s">
        <v>589</v>
      </c>
      <c r="V24" s="114" t="s">
        <v>589</v>
      </c>
      <c r="W24" s="114" t="s">
        <v>589</v>
      </c>
      <c r="X24" s="114" t="s">
        <v>589</v>
      </c>
      <c r="Y24" s="114"/>
      <c r="Z24" s="114" t="s">
        <v>589</v>
      </c>
      <c r="AA24" s="115" t="s">
        <v>589</v>
      </c>
      <c r="AB24" s="113"/>
      <c r="AC24" s="114" t="s">
        <v>589</v>
      </c>
      <c r="AD24" s="114" t="s">
        <v>589</v>
      </c>
      <c r="AE24" s="114" t="s">
        <v>589</v>
      </c>
      <c r="AF24" s="114"/>
      <c r="AG24" s="114"/>
      <c r="AH24" s="115" t="s">
        <v>589</v>
      </c>
      <c r="AI24" s="113" t="s">
        <v>589</v>
      </c>
      <c r="AJ24" s="114" t="s">
        <v>589</v>
      </c>
      <c r="AK24" s="114"/>
      <c r="AL24" s="114" t="s">
        <v>589</v>
      </c>
      <c r="AM24" s="114" t="s">
        <v>589</v>
      </c>
      <c r="AN24" s="114"/>
      <c r="AO24" s="115" t="s">
        <v>589</v>
      </c>
      <c r="AP24" s="113" t="s">
        <v>589</v>
      </c>
      <c r="AQ24" s="114" t="s">
        <v>689</v>
      </c>
      <c r="AR24" s="114" t="s">
        <v>589</v>
      </c>
      <c r="AS24" s="114"/>
      <c r="AT24" s="114" t="s">
        <v>589</v>
      </c>
      <c r="AU24" s="114"/>
      <c r="AV24" s="115" t="s">
        <v>589</v>
      </c>
      <c r="AW24" s="113"/>
      <c r="AX24" s="114"/>
      <c r="AY24" s="114"/>
      <c r="AZ24" s="877"/>
      <c r="BA24" s="831"/>
      <c r="BB24" s="830"/>
      <c r="BC24" s="831"/>
      <c r="BD24" s="832"/>
      <c r="BE24" s="833"/>
      <c r="BF24" s="833"/>
      <c r="BG24" s="833"/>
      <c r="BH24" s="834"/>
    </row>
    <row r="25" spans="2:60" ht="20.25" customHeight="1">
      <c r="B25" s="86">
        <f>B22+1</f>
        <v>2</v>
      </c>
      <c r="C25" s="850"/>
      <c r="D25" s="851"/>
      <c r="E25" s="852"/>
      <c r="F25" s="170" t="str">
        <f>C24</f>
        <v>計画作成担当者</v>
      </c>
      <c r="G25" s="173"/>
      <c r="H25" s="857"/>
      <c r="I25" s="862"/>
      <c r="J25" s="863"/>
      <c r="K25" s="863"/>
      <c r="L25" s="864"/>
      <c r="M25" s="871"/>
      <c r="N25" s="872"/>
      <c r="O25" s="873"/>
      <c r="P25" s="89" t="s">
        <v>556</v>
      </c>
      <c r="Q25" s="90"/>
      <c r="R25" s="90"/>
      <c r="S25" s="91"/>
      <c r="T25" s="92"/>
      <c r="U25" s="93">
        <f>IF(U24="","",VLOOKUP(U24,'[1]【記載例】シフト記号表（勤務時間帯）'!$D$6:$X$47,21,FALSE))</f>
        <v>7.9999999999999982</v>
      </c>
      <c r="V25" s="94">
        <f>IF(V24="","",VLOOKUP(V24,'[1]【記載例】シフト記号表（勤務時間帯）'!$D$6:$X$47,21,FALSE))</f>
        <v>7.9999999999999982</v>
      </c>
      <c r="W25" s="94">
        <f>IF(W24="","",VLOOKUP(W24,'[1]【記載例】シフト記号表（勤務時間帯）'!$D$6:$X$47,21,FALSE))</f>
        <v>7.9999999999999982</v>
      </c>
      <c r="X25" s="94">
        <f>IF(X24="","",VLOOKUP(X24,'[1]【記載例】シフト記号表（勤務時間帯）'!$D$6:$X$47,21,FALSE))</f>
        <v>7.9999999999999982</v>
      </c>
      <c r="Y25" s="94" t="str">
        <f>IF(Y24="","",VLOOKUP(Y24,'[1]【記載例】シフト記号表（勤務時間帯）'!$D$6:$X$47,21,FALSE))</f>
        <v/>
      </c>
      <c r="Z25" s="94">
        <f>IF(Z24="","",VLOOKUP(Z24,'[1]【記載例】シフト記号表（勤務時間帯）'!$D$6:$X$47,21,FALSE))</f>
        <v>7.9999999999999982</v>
      </c>
      <c r="AA25" s="95">
        <f>IF(AA24="","",VLOOKUP(AA24,'[1]【記載例】シフト記号表（勤務時間帯）'!$D$6:$X$47,21,FALSE))</f>
        <v>7.9999999999999982</v>
      </c>
      <c r="AB25" s="93" t="str">
        <f>IF(AB24="","",VLOOKUP(AB24,'[1]【記載例】シフト記号表（勤務時間帯）'!$D$6:$X$47,21,FALSE))</f>
        <v/>
      </c>
      <c r="AC25" s="94">
        <f>IF(AC24="","",VLOOKUP(AC24,'[1]【記載例】シフト記号表（勤務時間帯）'!$D$6:$X$47,21,FALSE))</f>
        <v>7.9999999999999982</v>
      </c>
      <c r="AD25" s="94">
        <f>IF(AD24="","",VLOOKUP(AD24,'[1]【記載例】シフト記号表（勤務時間帯）'!$D$6:$X$47,21,FALSE))</f>
        <v>7.9999999999999982</v>
      </c>
      <c r="AE25" s="94">
        <f>IF(AE24="","",VLOOKUP(AE24,'[1]【記載例】シフト記号表（勤務時間帯）'!$D$6:$X$47,21,FALSE))</f>
        <v>7.9999999999999982</v>
      </c>
      <c r="AF25" s="94" t="str">
        <f>IF(AF24="","",VLOOKUP(AF24,'[1]【記載例】シフト記号表（勤務時間帯）'!$D$6:$X$47,21,FALSE))</f>
        <v/>
      </c>
      <c r="AG25" s="94" t="str">
        <f>IF(AG24="","",VLOOKUP(AG24,'[1]【記載例】シフト記号表（勤務時間帯）'!$D$6:$X$47,21,FALSE))</f>
        <v/>
      </c>
      <c r="AH25" s="95">
        <f>IF(AH24="","",VLOOKUP(AH24,'[1]【記載例】シフト記号表（勤務時間帯）'!$D$6:$X$47,21,FALSE))</f>
        <v>7.9999999999999982</v>
      </c>
      <c r="AI25" s="93">
        <f>IF(AI24="","",VLOOKUP(AI24,'[1]【記載例】シフト記号表（勤務時間帯）'!$D$6:$X$47,21,FALSE))</f>
        <v>7.9999999999999982</v>
      </c>
      <c r="AJ25" s="94">
        <f>IF(AJ24="","",VLOOKUP(AJ24,'[1]【記載例】シフト記号表（勤務時間帯）'!$D$6:$X$47,21,FALSE))</f>
        <v>7.9999999999999982</v>
      </c>
      <c r="AK25" s="94" t="str">
        <f>IF(AK24="","",VLOOKUP(AK24,'[1]【記載例】シフト記号表（勤務時間帯）'!$D$6:$X$47,21,FALSE))</f>
        <v/>
      </c>
      <c r="AL25" s="94">
        <f>IF(AL24="","",VLOOKUP(AL24,'[1]【記載例】シフト記号表（勤務時間帯）'!$D$6:$X$47,21,FALSE))</f>
        <v>7.9999999999999982</v>
      </c>
      <c r="AM25" s="94">
        <f>IF(AM24="","",VLOOKUP(AM24,'[1]【記載例】シフト記号表（勤務時間帯）'!$D$6:$X$47,21,FALSE))</f>
        <v>7.9999999999999982</v>
      </c>
      <c r="AN25" s="94" t="str">
        <f>IF(AN24="","",VLOOKUP(AN24,'[1]【記載例】シフト記号表（勤務時間帯）'!$D$6:$X$47,21,FALSE))</f>
        <v/>
      </c>
      <c r="AO25" s="95">
        <f>IF(AO24="","",VLOOKUP(AO24,'[1]【記載例】シフト記号表（勤務時間帯）'!$D$6:$X$47,21,FALSE))</f>
        <v>7.9999999999999982</v>
      </c>
      <c r="AP25" s="93">
        <f>IF(AP24="","",VLOOKUP(AP24,'[1]【記載例】シフト記号表（勤務時間帯）'!$D$6:$X$47,21,FALSE))</f>
        <v>7.9999999999999982</v>
      </c>
      <c r="AQ25" s="94">
        <f>IF(AQ24="","",VLOOKUP(AQ24,'[1]【記載例】シフト記号表（勤務時間帯）'!$D$6:$X$47,21,FALSE))</f>
        <v>7.9999999999999982</v>
      </c>
      <c r="AR25" s="94">
        <f>IF(AR24="","",VLOOKUP(AR24,'[1]【記載例】シフト記号表（勤務時間帯）'!$D$6:$X$47,21,FALSE))</f>
        <v>7.9999999999999982</v>
      </c>
      <c r="AS25" s="94" t="str">
        <f>IF(AS24="","",VLOOKUP(AS24,'[1]【記載例】シフト記号表（勤務時間帯）'!$D$6:$X$47,21,FALSE))</f>
        <v/>
      </c>
      <c r="AT25" s="94">
        <f>IF(AT24="","",VLOOKUP(AT24,'[1]【記載例】シフト記号表（勤務時間帯）'!$D$6:$X$47,21,FALSE))</f>
        <v>7.9999999999999982</v>
      </c>
      <c r="AU25" s="94" t="str">
        <f>IF(AU24="","",VLOOKUP(AU24,'[1]【記載例】シフト記号表（勤務時間帯）'!$D$6:$X$47,21,FALSE))</f>
        <v/>
      </c>
      <c r="AV25" s="95">
        <f>IF(AV24="","",VLOOKUP(AV24,'[1]【記載例】シフト記号表（勤務時間帯）'!$D$6:$X$47,21,FALSE))</f>
        <v>7.9999999999999982</v>
      </c>
      <c r="AW25" s="93" t="str">
        <f>IF(AW24="","",VLOOKUP(AW24,'[1]【記載例】シフト記号表（勤務時間帯）'!$D$6:$X$47,21,FALSE))</f>
        <v/>
      </c>
      <c r="AX25" s="94" t="str">
        <f>IF(AX24="","",VLOOKUP(AX24,'[1]【記載例】シフト記号表（勤務時間帯）'!$D$6:$X$47,21,FALSE))</f>
        <v/>
      </c>
      <c r="AY25" s="94" t="str">
        <f>IF(AY24="","",VLOOKUP(AY24,'[1]【記載例】シフト記号表（勤務時間帯）'!$D$6:$X$47,21,FALSE))</f>
        <v/>
      </c>
      <c r="AZ25" s="838">
        <f>IF($BC$3="４週",SUM(U25:AV25),IF($BC$3="暦月",SUM(U25:AY25),""))</f>
        <v>159.99999999999997</v>
      </c>
      <c r="BA25" s="839"/>
      <c r="BB25" s="840">
        <f>IF($BC$3="４週",AZ25/4,IF($BC$3="暦月",(AZ25/($BC$8/7)),""))</f>
        <v>39.999999999999993</v>
      </c>
      <c r="BC25" s="839"/>
      <c r="BD25" s="835"/>
      <c r="BE25" s="836"/>
      <c r="BF25" s="836"/>
      <c r="BG25" s="836"/>
      <c r="BH25" s="837"/>
    </row>
    <row r="26" spans="2:60" ht="20.25" customHeight="1">
      <c r="B26" s="96"/>
      <c r="C26" s="878"/>
      <c r="D26" s="879"/>
      <c r="E26" s="880"/>
      <c r="F26" s="171"/>
      <c r="G26" s="174" t="str">
        <f>C24</f>
        <v>計画作成担当者</v>
      </c>
      <c r="H26" s="881"/>
      <c r="I26" s="882"/>
      <c r="J26" s="883"/>
      <c r="K26" s="883"/>
      <c r="L26" s="884"/>
      <c r="M26" s="885"/>
      <c r="N26" s="886"/>
      <c r="O26" s="887"/>
      <c r="P26" s="99" t="s">
        <v>557</v>
      </c>
      <c r="Q26" s="100"/>
      <c r="R26" s="100"/>
      <c r="S26" s="101"/>
      <c r="T26" s="102"/>
      <c r="U26" s="103" t="str">
        <f>IF(U24="","",VLOOKUP(U24,'[1]【記載例】シフト記号表（勤務時間帯）'!$D$6:$Z$47,23,FALSE))</f>
        <v>-</v>
      </c>
      <c r="V26" s="104" t="str">
        <f>IF(V24="","",VLOOKUP(V24,'[1]【記載例】シフト記号表（勤務時間帯）'!$D$6:$Z$47,23,FALSE))</f>
        <v>-</v>
      </c>
      <c r="W26" s="104" t="str">
        <f>IF(W24="","",VLOOKUP(W24,'[1]【記載例】シフト記号表（勤務時間帯）'!$D$6:$Z$47,23,FALSE))</f>
        <v>-</v>
      </c>
      <c r="X26" s="104" t="str">
        <f>IF(X24="","",VLOOKUP(X24,'[1]【記載例】シフト記号表（勤務時間帯）'!$D$6:$Z$47,23,FALSE))</f>
        <v>-</v>
      </c>
      <c r="Y26" s="104" t="str">
        <f>IF(Y24="","",VLOOKUP(Y24,'[1]【記載例】シフト記号表（勤務時間帯）'!$D$6:$Z$47,23,FALSE))</f>
        <v/>
      </c>
      <c r="Z26" s="104" t="str">
        <f>IF(Z24="","",VLOOKUP(Z24,'[1]【記載例】シフト記号表（勤務時間帯）'!$D$6:$Z$47,23,FALSE))</f>
        <v>-</v>
      </c>
      <c r="AA26" s="105" t="str">
        <f>IF(AA24="","",VLOOKUP(AA24,'[1]【記載例】シフト記号表（勤務時間帯）'!$D$6:$Z$47,23,FALSE))</f>
        <v>-</v>
      </c>
      <c r="AB26" s="103" t="str">
        <f>IF(AB24="","",VLOOKUP(AB24,'[1]【記載例】シフト記号表（勤務時間帯）'!$D$6:$Z$47,23,FALSE))</f>
        <v/>
      </c>
      <c r="AC26" s="104" t="str">
        <f>IF(AC24="","",VLOOKUP(AC24,'[1]【記載例】シフト記号表（勤務時間帯）'!$D$6:$Z$47,23,FALSE))</f>
        <v>-</v>
      </c>
      <c r="AD26" s="104" t="str">
        <f>IF(AD24="","",VLOOKUP(AD24,'[1]【記載例】シフト記号表（勤務時間帯）'!$D$6:$Z$47,23,FALSE))</f>
        <v>-</v>
      </c>
      <c r="AE26" s="104" t="str">
        <f>IF(AE24="","",VLOOKUP(AE24,'[1]【記載例】シフト記号表（勤務時間帯）'!$D$6:$Z$47,23,FALSE))</f>
        <v>-</v>
      </c>
      <c r="AF26" s="104" t="str">
        <f>IF(AF24="","",VLOOKUP(AF24,'[1]【記載例】シフト記号表（勤務時間帯）'!$D$6:$Z$47,23,FALSE))</f>
        <v/>
      </c>
      <c r="AG26" s="104" t="str">
        <f>IF(AG24="","",VLOOKUP(AG24,'[1]【記載例】シフト記号表（勤務時間帯）'!$D$6:$Z$47,23,FALSE))</f>
        <v/>
      </c>
      <c r="AH26" s="105" t="str">
        <f>IF(AH24="","",VLOOKUP(AH24,'[1]【記載例】シフト記号表（勤務時間帯）'!$D$6:$Z$47,23,FALSE))</f>
        <v>-</v>
      </c>
      <c r="AI26" s="103" t="str">
        <f>IF(AI24="","",VLOOKUP(AI24,'[1]【記載例】シフト記号表（勤務時間帯）'!$D$6:$Z$47,23,FALSE))</f>
        <v>-</v>
      </c>
      <c r="AJ26" s="104" t="str">
        <f>IF(AJ24="","",VLOOKUP(AJ24,'[1]【記載例】シフト記号表（勤務時間帯）'!$D$6:$Z$47,23,FALSE))</f>
        <v>-</v>
      </c>
      <c r="AK26" s="104" t="str">
        <f>IF(AK24="","",VLOOKUP(AK24,'[1]【記載例】シフト記号表（勤務時間帯）'!$D$6:$Z$47,23,FALSE))</f>
        <v/>
      </c>
      <c r="AL26" s="104" t="str">
        <f>IF(AL24="","",VLOOKUP(AL24,'[1]【記載例】シフト記号表（勤務時間帯）'!$D$6:$Z$47,23,FALSE))</f>
        <v>-</v>
      </c>
      <c r="AM26" s="104" t="str">
        <f>IF(AM24="","",VLOOKUP(AM24,'[1]【記載例】シフト記号表（勤務時間帯）'!$D$6:$Z$47,23,FALSE))</f>
        <v>-</v>
      </c>
      <c r="AN26" s="104" t="str">
        <f>IF(AN24="","",VLOOKUP(AN24,'[1]【記載例】シフト記号表（勤務時間帯）'!$D$6:$Z$47,23,FALSE))</f>
        <v/>
      </c>
      <c r="AO26" s="105" t="str">
        <f>IF(AO24="","",VLOOKUP(AO24,'[1]【記載例】シフト記号表（勤務時間帯）'!$D$6:$Z$47,23,FALSE))</f>
        <v>-</v>
      </c>
      <c r="AP26" s="103" t="str">
        <f>IF(AP24="","",VLOOKUP(AP24,'[1]【記載例】シフト記号表（勤務時間帯）'!$D$6:$Z$47,23,FALSE))</f>
        <v>-</v>
      </c>
      <c r="AQ26" s="104" t="str">
        <f>IF(AQ24="","",VLOOKUP(AQ24,'[1]【記載例】シフト記号表（勤務時間帯）'!$D$6:$Z$47,23,FALSE))</f>
        <v>-</v>
      </c>
      <c r="AR26" s="104" t="str">
        <f>IF(AR24="","",VLOOKUP(AR24,'[1]【記載例】シフト記号表（勤務時間帯）'!$D$6:$Z$47,23,FALSE))</f>
        <v>-</v>
      </c>
      <c r="AS26" s="104" t="str">
        <f>IF(AS24="","",VLOOKUP(AS24,'[1]【記載例】シフト記号表（勤務時間帯）'!$D$6:$Z$47,23,FALSE))</f>
        <v/>
      </c>
      <c r="AT26" s="104" t="str">
        <f>IF(AT24="","",VLOOKUP(AT24,'[1]【記載例】シフト記号表（勤務時間帯）'!$D$6:$Z$47,23,FALSE))</f>
        <v>-</v>
      </c>
      <c r="AU26" s="104" t="str">
        <f>IF(AU24="","",VLOOKUP(AU24,'[1]【記載例】シフト記号表（勤務時間帯）'!$D$6:$Z$47,23,FALSE))</f>
        <v/>
      </c>
      <c r="AV26" s="105" t="str">
        <f>IF(AV24="","",VLOOKUP(AV24,'[1]【記載例】シフト記号表（勤務時間帯）'!$D$6:$Z$47,23,FALSE))</f>
        <v>-</v>
      </c>
      <c r="AW26" s="103" t="str">
        <f>IF(AW24="","",VLOOKUP(AW24,'[1]【記載例】シフト記号表（勤務時間帯）'!$D$6:$Z$47,23,FALSE))</f>
        <v/>
      </c>
      <c r="AX26" s="104" t="str">
        <f>IF(AX24="","",VLOOKUP(AX24,'[1]【記載例】シフト記号表（勤務時間帯）'!$D$6:$Z$47,23,FALSE))</f>
        <v/>
      </c>
      <c r="AY26" s="104" t="str">
        <f>IF(AY24="","",VLOOKUP(AY24,'[1]【記載例】シフト記号表（勤務時間帯）'!$D$6:$Z$47,23,FALSE))</f>
        <v/>
      </c>
      <c r="AZ26" s="841">
        <f>IF($BC$3="４週",SUM(U26:AV26),IF($BC$3="暦月",SUM(U26:AY26),""))</f>
        <v>0</v>
      </c>
      <c r="BA26" s="842"/>
      <c r="BB26" s="843">
        <f>IF($BC$3="４週",AZ26/4,IF($BC$3="暦月",(AZ26/($BC$8/7)),""))</f>
        <v>0</v>
      </c>
      <c r="BC26" s="842"/>
      <c r="BD26" s="844"/>
      <c r="BE26" s="845"/>
      <c r="BF26" s="845"/>
      <c r="BG26" s="845"/>
      <c r="BH26" s="846"/>
    </row>
    <row r="27" spans="2:60" ht="20.25" customHeight="1">
      <c r="B27" s="106"/>
      <c r="C27" s="847" t="s">
        <v>649</v>
      </c>
      <c r="D27" s="848"/>
      <c r="E27" s="849"/>
      <c r="F27" s="170"/>
      <c r="G27" s="173"/>
      <c r="H27" s="856" t="s">
        <v>683</v>
      </c>
      <c r="I27" s="859" t="s">
        <v>690</v>
      </c>
      <c r="J27" s="860"/>
      <c r="K27" s="860"/>
      <c r="L27" s="861"/>
      <c r="M27" s="868" t="s">
        <v>691</v>
      </c>
      <c r="N27" s="869"/>
      <c r="O27" s="870"/>
      <c r="P27" s="109" t="s">
        <v>555</v>
      </c>
      <c r="Q27" s="110"/>
      <c r="R27" s="110"/>
      <c r="S27" s="111"/>
      <c r="T27" s="112"/>
      <c r="U27" s="113" t="s">
        <v>594</v>
      </c>
      <c r="V27" s="114" t="s">
        <v>595</v>
      </c>
      <c r="W27" s="114"/>
      <c r="X27" s="114" t="s">
        <v>584</v>
      </c>
      <c r="Y27" s="114" t="s">
        <v>588</v>
      </c>
      <c r="Z27" s="114"/>
      <c r="AA27" s="115" t="s">
        <v>584</v>
      </c>
      <c r="AB27" s="113" t="s">
        <v>594</v>
      </c>
      <c r="AC27" s="114" t="s">
        <v>595</v>
      </c>
      <c r="AD27" s="114" t="s">
        <v>588</v>
      </c>
      <c r="AE27" s="114"/>
      <c r="AF27" s="114" t="s">
        <v>584</v>
      </c>
      <c r="AG27" s="114" t="s">
        <v>588</v>
      </c>
      <c r="AH27" s="115"/>
      <c r="AI27" s="113" t="s">
        <v>588</v>
      </c>
      <c r="AJ27" s="114" t="s">
        <v>594</v>
      </c>
      <c r="AK27" s="114" t="s">
        <v>595</v>
      </c>
      <c r="AL27" s="114"/>
      <c r="AM27" s="114"/>
      <c r="AN27" s="114" t="s">
        <v>594</v>
      </c>
      <c r="AO27" s="115" t="s">
        <v>595</v>
      </c>
      <c r="AP27" s="113"/>
      <c r="AQ27" s="114" t="s">
        <v>584</v>
      </c>
      <c r="AR27" s="114" t="s">
        <v>588</v>
      </c>
      <c r="AS27" s="114" t="s">
        <v>594</v>
      </c>
      <c r="AT27" s="114" t="s">
        <v>595</v>
      </c>
      <c r="AU27" s="114"/>
      <c r="AV27" s="115" t="s">
        <v>584</v>
      </c>
      <c r="AW27" s="113"/>
      <c r="AX27" s="114"/>
      <c r="AY27" s="114"/>
      <c r="AZ27" s="877"/>
      <c r="BA27" s="831"/>
      <c r="BB27" s="830"/>
      <c r="BC27" s="831"/>
      <c r="BD27" s="832"/>
      <c r="BE27" s="833"/>
      <c r="BF27" s="833"/>
      <c r="BG27" s="833"/>
      <c r="BH27" s="834"/>
    </row>
    <row r="28" spans="2:60" ht="20.25" customHeight="1">
      <c r="B28" s="86">
        <f>B25+1</f>
        <v>3</v>
      </c>
      <c r="C28" s="850"/>
      <c r="D28" s="851"/>
      <c r="E28" s="852"/>
      <c r="F28" s="170" t="str">
        <f>C27</f>
        <v>介護従業者</v>
      </c>
      <c r="G28" s="173"/>
      <c r="H28" s="857"/>
      <c r="I28" s="862"/>
      <c r="J28" s="863"/>
      <c r="K28" s="863"/>
      <c r="L28" s="864"/>
      <c r="M28" s="871"/>
      <c r="N28" s="872"/>
      <c r="O28" s="873"/>
      <c r="P28" s="89" t="s">
        <v>556</v>
      </c>
      <c r="Q28" s="90"/>
      <c r="R28" s="90"/>
      <c r="S28" s="91"/>
      <c r="T28" s="92"/>
      <c r="U28" s="93">
        <f>IF(U27="","",VLOOKUP(U27,'[1]【記載例】シフト記号表（勤務時間帯）'!$D$6:$X$47,21,FALSE))</f>
        <v>3</v>
      </c>
      <c r="V28" s="94">
        <f>IF(V27="","",VLOOKUP(V27,'[1]【記載例】シフト記号表（勤務時間帯）'!$D$6:$X$47,21,FALSE))</f>
        <v>3</v>
      </c>
      <c r="W28" s="94" t="str">
        <f>IF(W27="","",VLOOKUP(W27,'[1]【記載例】シフト記号表（勤務時間帯）'!$D$6:$X$47,21,FALSE))</f>
        <v/>
      </c>
      <c r="X28" s="94">
        <f>IF(X27="","",VLOOKUP(X27,'[1]【記載例】シフト記号表（勤務時間帯）'!$D$6:$X$47,21,FALSE))</f>
        <v>7.9999999999999982</v>
      </c>
      <c r="Y28" s="94">
        <f>IF(Y27="","",VLOOKUP(Y27,'[1]【記載例】シフト記号表（勤務時間帯）'!$D$6:$X$47,21,FALSE))</f>
        <v>8</v>
      </c>
      <c r="Z28" s="94" t="str">
        <f>IF(Z27="","",VLOOKUP(Z27,'[1]【記載例】シフト記号表（勤務時間帯）'!$D$6:$X$47,21,FALSE))</f>
        <v/>
      </c>
      <c r="AA28" s="95">
        <f>IF(AA27="","",VLOOKUP(AA27,'[1]【記載例】シフト記号表（勤務時間帯）'!$D$6:$X$47,21,FALSE))</f>
        <v>7.9999999999999982</v>
      </c>
      <c r="AB28" s="93">
        <f>IF(AB27="","",VLOOKUP(AB27,'[1]【記載例】シフト記号表（勤務時間帯）'!$D$6:$X$47,21,FALSE))</f>
        <v>3</v>
      </c>
      <c r="AC28" s="94">
        <f>IF(AC27="","",VLOOKUP(AC27,'[1]【記載例】シフト記号表（勤務時間帯）'!$D$6:$X$47,21,FALSE))</f>
        <v>3</v>
      </c>
      <c r="AD28" s="94">
        <f>IF(AD27="","",VLOOKUP(AD27,'[1]【記載例】シフト記号表（勤務時間帯）'!$D$6:$X$47,21,FALSE))</f>
        <v>8</v>
      </c>
      <c r="AE28" s="94" t="str">
        <f>IF(AE27="","",VLOOKUP(AE27,'[1]【記載例】シフト記号表（勤務時間帯）'!$D$6:$X$47,21,FALSE))</f>
        <v/>
      </c>
      <c r="AF28" s="94">
        <f>IF(AF27="","",VLOOKUP(AF27,'[1]【記載例】シフト記号表（勤務時間帯）'!$D$6:$X$47,21,FALSE))</f>
        <v>7.9999999999999982</v>
      </c>
      <c r="AG28" s="94">
        <f>IF(AG27="","",VLOOKUP(AG27,'[1]【記載例】シフト記号表（勤務時間帯）'!$D$6:$X$47,21,FALSE))</f>
        <v>8</v>
      </c>
      <c r="AH28" s="95" t="str">
        <f>IF(AH27="","",VLOOKUP(AH27,'[1]【記載例】シフト記号表（勤務時間帯）'!$D$6:$X$47,21,FALSE))</f>
        <v/>
      </c>
      <c r="AI28" s="93">
        <f>IF(AI27="","",VLOOKUP(AI27,'[1]【記載例】シフト記号表（勤務時間帯）'!$D$6:$X$47,21,FALSE))</f>
        <v>8</v>
      </c>
      <c r="AJ28" s="94">
        <f>IF(AJ27="","",VLOOKUP(AJ27,'[1]【記載例】シフト記号表（勤務時間帯）'!$D$6:$X$47,21,FALSE))</f>
        <v>3</v>
      </c>
      <c r="AK28" s="94">
        <f>IF(AK27="","",VLOOKUP(AK27,'[1]【記載例】シフト記号表（勤務時間帯）'!$D$6:$X$47,21,FALSE))</f>
        <v>3</v>
      </c>
      <c r="AL28" s="94" t="str">
        <f>IF(AL27="","",VLOOKUP(AL27,'[1]【記載例】シフト記号表（勤務時間帯）'!$D$6:$X$47,21,FALSE))</f>
        <v/>
      </c>
      <c r="AM28" s="94" t="str">
        <f>IF(AM27="","",VLOOKUP(AM27,'[1]【記載例】シフト記号表（勤務時間帯）'!$D$6:$X$47,21,FALSE))</f>
        <v/>
      </c>
      <c r="AN28" s="94">
        <f>IF(AN27="","",VLOOKUP(AN27,'[1]【記載例】シフト記号表（勤務時間帯）'!$D$6:$X$47,21,FALSE))</f>
        <v>3</v>
      </c>
      <c r="AO28" s="95">
        <f>IF(AO27="","",VLOOKUP(AO27,'[1]【記載例】シフト記号表（勤務時間帯）'!$D$6:$X$47,21,FALSE))</f>
        <v>3</v>
      </c>
      <c r="AP28" s="93" t="str">
        <f>IF(AP27="","",VLOOKUP(AP27,'[1]【記載例】シフト記号表（勤務時間帯）'!$D$6:$X$47,21,FALSE))</f>
        <v/>
      </c>
      <c r="AQ28" s="94">
        <f>IF(AQ27="","",VLOOKUP(AQ27,'[1]【記載例】シフト記号表（勤務時間帯）'!$D$6:$X$47,21,FALSE))</f>
        <v>7.9999999999999982</v>
      </c>
      <c r="AR28" s="94">
        <f>IF(AR27="","",VLOOKUP(AR27,'[1]【記載例】シフト記号表（勤務時間帯）'!$D$6:$X$47,21,FALSE))</f>
        <v>8</v>
      </c>
      <c r="AS28" s="94">
        <f>IF(AS27="","",VLOOKUP(AS27,'[1]【記載例】シフト記号表（勤務時間帯）'!$D$6:$X$47,21,FALSE))</f>
        <v>3</v>
      </c>
      <c r="AT28" s="94">
        <f>IF(AT27="","",VLOOKUP(AT27,'[1]【記載例】シフト記号表（勤務時間帯）'!$D$6:$X$47,21,FALSE))</f>
        <v>3</v>
      </c>
      <c r="AU28" s="94" t="str">
        <f>IF(AU27="","",VLOOKUP(AU27,'[1]【記載例】シフト記号表（勤務時間帯）'!$D$6:$X$47,21,FALSE))</f>
        <v/>
      </c>
      <c r="AV28" s="95">
        <f>IF(AV27="","",VLOOKUP(AV27,'[1]【記載例】シフト記号表（勤務時間帯）'!$D$6:$X$47,21,FALSE))</f>
        <v>7.9999999999999982</v>
      </c>
      <c r="AW28" s="93" t="str">
        <f>IF(AW27="","",VLOOKUP(AW27,'[1]【記載例】シフト記号表（勤務時間帯）'!$D$6:$X$47,21,FALSE))</f>
        <v/>
      </c>
      <c r="AX28" s="94" t="str">
        <f>IF(AX27="","",VLOOKUP(AX27,'[1]【記載例】シフト記号表（勤務時間帯）'!$D$6:$X$47,21,FALSE))</f>
        <v/>
      </c>
      <c r="AY28" s="94" t="str">
        <f>IF(AY27="","",VLOOKUP(AY27,'[1]【記載例】シフト記号表（勤務時間帯）'!$D$6:$X$47,21,FALSE))</f>
        <v/>
      </c>
      <c r="AZ28" s="838">
        <f>IF($BC$3="４週",SUM(U28:AV28),IF($BC$3="暦月",SUM(U28:AY28),""))</f>
        <v>110</v>
      </c>
      <c r="BA28" s="839"/>
      <c r="BB28" s="840">
        <f>IF($BC$3="４週",AZ28/4,IF($BC$3="暦月",(AZ28/($BC$8/7)),""))</f>
        <v>27.5</v>
      </c>
      <c r="BC28" s="839"/>
      <c r="BD28" s="835"/>
      <c r="BE28" s="836"/>
      <c r="BF28" s="836"/>
      <c r="BG28" s="836"/>
      <c r="BH28" s="837"/>
    </row>
    <row r="29" spans="2:60" ht="20.25" customHeight="1">
      <c r="B29" s="96"/>
      <c r="C29" s="878"/>
      <c r="D29" s="879"/>
      <c r="E29" s="880"/>
      <c r="F29" s="171"/>
      <c r="G29" s="174" t="str">
        <f>C27</f>
        <v>介護従業者</v>
      </c>
      <c r="H29" s="881"/>
      <c r="I29" s="882"/>
      <c r="J29" s="883"/>
      <c r="K29" s="883"/>
      <c r="L29" s="884"/>
      <c r="M29" s="885"/>
      <c r="N29" s="886"/>
      <c r="O29" s="887"/>
      <c r="P29" s="99" t="s">
        <v>557</v>
      </c>
      <c r="Q29" s="116"/>
      <c r="R29" s="116"/>
      <c r="S29" s="117"/>
      <c r="T29" s="118"/>
      <c r="U29" s="103">
        <f>IF(U27="","",VLOOKUP(U27,'[1]【記載例】シフト記号表（勤務時間帯）'!$D$6:$Z$47,23,FALSE))</f>
        <v>3.9999999999999991</v>
      </c>
      <c r="V29" s="104">
        <f>IF(V27="","",VLOOKUP(V27,'[1]【記載例】シフト記号表（勤務時間帯）'!$D$6:$Z$47,23,FALSE))</f>
        <v>6</v>
      </c>
      <c r="W29" s="104" t="str">
        <f>IF(W27="","",VLOOKUP(W27,'[1]【記載例】シフト記号表（勤務時間帯）'!$D$6:$Z$47,23,FALSE))</f>
        <v/>
      </c>
      <c r="X29" s="104" t="str">
        <f>IF(X27="","",VLOOKUP(X27,'[1]【記載例】シフト記号表（勤務時間帯）'!$D$6:$Z$47,23,FALSE))</f>
        <v>-</v>
      </c>
      <c r="Y29" s="104" t="str">
        <f>IF(Y27="","",VLOOKUP(Y27,'[1]【記載例】シフト記号表（勤務時間帯）'!$D$6:$Z$47,23,FALSE))</f>
        <v>-</v>
      </c>
      <c r="Z29" s="104" t="str">
        <f>IF(Z27="","",VLOOKUP(Z27,'[1]【記載例】シフト記号表（勤務時間帯）'!$D$6:$Z$47,23,FALSE))</f>
        <v/>
      </c>
      <c r="AA29" s="105" t="str">
        <f>IF(AA27="","",VLOOKUP(AA27,'[1]【記載例】シフト記号表（勤務時間帯）'!$D$6:$Z$47,23,FALSE))</f>
        <v>-</v>
      </c>
      <c r="AB29" s="103">
        <f>IF(AB27="","",VLOOKUP(AB27,'[1]【記載例】シフト記号表（勤務時間帯）'!$D$6:$Z$47,23,FALSE))</f>
        <v>3.9999999999999991</v>
      </c>
      <c r="AC29" s="104">
        <f>IF(AC27="","",VLOOKUP(AC27,'[1]【記載例】シフト記号表（勤務時間帯）'!$D$6:$Z$47,23,FALSE))</f>
        <v>6</v>
      </c>
      <c r="AD29" s="104" t="str">
        <f>IF(AD27="","",VLOOKUP(AD27,'[1]【記載例】シフト記号表（勤務時間帯）'!$D$6:$Z$47,23,FALSE))</f>
        <v>-</v>
      </c>
      <c r="AE29" s="104" t="str">
        <f>IF(AE27="","",VLOOKUP(AE27,'[1]【記載例】シフト記号表（勤務時間帯）'!$D$6:$Z$47,23,FALSE))</f>
        <v/>
      </c>
      <c r="AF29" s="104" t="str">
        <f>IF(AF27="","",VLOOKUP(AF27,'[1]【記載例】シフト記号表（勤務時間帯）'!$D$6:$Z$47,23,FALSE))</f>
        <v>-</v>
      </c>
      <c r="AG29" s="104" t="str">
        <f>IF(AG27="","",VLOOKUP(AG27,'[1]【記載例】シフト記号表（勤務時間帯）'!$D$6:$Z$47,23,FALSE))</f>
        <v>-</v>
      </c>
      <c r="AH29" s="105" t="str">
        <f>IF(AH27="","",VLOOKUP(AH27,'[1]【記載例】シフト記号表（勤務時間帯）'!$D$6:$Z$47,23,FALSE))</f>
        <v/>
      </c>
      <c r="AI29" s="103" t="str">
        <f>IF(AI27="","",VLOOKUP(AI27,'[1]【記載例】シフト記号表（勤務時間帯）'!$D$6:$Z$47,23,FALSE))</f>
        <v>-</v>
      </c>
      <c r="AJ29" s="104">
        <f>IF(AJ27="","",VLOOKUP(AJ27,'[1]【記載例】シフト記号表（勤務時間帯）'!$D$6:$Z$47,23,FALSE))</f>
        <v>3.9999999999999991</v>
      </c>
      <c r="AK29" s="104">
        <f>IF(AK27="","",VLOOKUP(AK27,'[1]【記載例】シフト記号表（勤務時間帯）'!$D$6:$Z$47,23,FALSE))</f>
        <v>6</v>
      </c>
      <c r="AL29" s="104" t="str">
        <f>IF(AL27="","",VLOOKUP(AL27,'[1]【記載例】シフト記号表（勤務時間帯）'!$D$6:$Z$47,23,FALSE))</f>
        <v/>
      </c>
      <c r="AM29" s="104" t="str">
        <f>IF(AM27="","",VLOOKUP(AM27,'[1]【記載例】シフト記号表（勤務時間帯）'!$D$6:$Z$47,23,FALSE))</f>
        <v/>
      </c>
      <c r="AN29" s="104">
        <f>IF(AN27="","",VLOOKUP(AN27,'[1]【記載例】シフト記号表（勤務時間帯）'!$D$6:$Z$47,23,FALSE))</f>
        <v>3.9999999999999991</v>
      </c>
      <c r="AO29" s="105">
        <f>IF(AO27="","",VLOOKUP(AO27,'[1]【記載例】シフト記号表（勤務時間帯）'!$D$6:$Z$47,23,FALSE))</f>
        <v>6</v>
      </c>
      <c r="AP29" s="103" t="str">
        <f>IF(AP27="","",VLOOKUP(AP27,'[1]【記載例】シフト記号表（勤務時間帯）'!$D$6:$Z$47,23,FALSE))</f>
        <v/>
      </c>
      <c r="AQ29" s="104" t="str">
        <f>IF(AQ27="","",VLOOKUP(AQ27,'[1]【記載例】シフト記号表（勤務時間帯）'!$D$6:$Z$47,23,FALSE))</f>
        <v>-</v>
      </c>
      <c r="AR29" s="104" t="str">
        <f>IF(AR27="","",VLOOKUP(AR27,'[1]【記載例】シフト記号表（勤務時間帯）'!$D$6:$Z$47,23,FALSE))</f>
        <v>-</v>
      </c>
      <c r="AS29" s="104">
        <f>IF(AS27="","",VLOOKUP(AS27,'[1]【記載例】シフト記号表（勤務時間帯）'!$D$6:$Z$47,23,FALSE))</f>
        <v>3.9999999999999991</v>
      </c>
      <c r="AT29" s="104">
        <f>IF(AT27="","",VLOOKUP(AT27,'[1]【記載例】シフト記号表（勤務時間帯）'!$D$6:$Z$47,23,FALSE))</f>
        <v>6</v>
      </c>
      <c r="AU29" s="104" t="str">
        <f>IF(AU27="","",VLOOKUP(AU27,'[1]【記載例】シフト記号表（勤務時間帯）'!$D$6:$Z$47,23,FALSE))</f>
        <v/>
      </c>
      <c r="AV29" s="105" t="str">
        <f>IF(AV27="","",VLOOKUP(AV27,'[1]【記載例】シフト記号表（勤務時間帯）'!$D$6:$Z$47,23,FALSE))</f>
        <v>-</v>
      </c>
      <c r="AW29" s="103" t="str">
        <f>IF(AW27="","",VLOOKUP(AW27,'[1]【記載例】シフト記号表（勤務時間帯）'!$D$6:$Z$47,23,FALSE))</f>
        <v/>
      </c>
      <c r="AX29" s="104" t="str">
        <f>IF(AX27="","",VLOOKUP(AX27,'[1]【記載例】シフト記号表（勤務時間帯）'!$D$6:$Z$47,23,FALSE))</f>
        <v/>
      </c>
      <c r="AY29" s="104" t="str">
        <f>IF(AY27="","",VLOOKUP(AY27,'[1]【記載例】シフト記号表（勤務時間帯）'!$D$6:$Z$47,23,FALSE))</f>
        <v/>
      </c>
      <c r="AZ29" s="841">
        <f>IF($BC$3="４週",SUM(U29:AV29),IF($BC$3="暦月",SUM(U29:AY29),""))</f>
        <v>50</v>
      </c>
      <c r="BA29" s="842"/>
      <c r="BB29" s="843">
        <f>IF($BC$3="４週",AZ29/4,IF($BC$3="暦月",(AZ29/($BC$8/7)),""))</f>
        <v>12.5</v>
      </c>
      <c r="BC29" s="842"/>
      <c r="BD29" s="844"/>
      <c r="BE29" s="845"/>
      <c r="BF29" s="845"/>
      <c r="BG29" s="845"/>
      <c r="BH29" s="846"/>
    </row>
    <row r="30" spans="2:60" ht="20.25" customHeight="1">
      <c r="B30" s="106"/>
      <c r="C30" s="847" t="s">
        <v>649</v>
      </c>
      <c r="D30" s="848"/>
      <c r="E30" s="849"/>
      <c r="F30" s="170"/>
      <c r="G30" s="173"/>
      <c r="H30" s="856" t="s">
        <v>683</v>
      </c>
      <c r="I30" s="859" t="s">
        <v>692</v>
      </c>
      <c r="J30" s="860"/>
      <c r="K30" s="860"/>
      <c r="L30" s="861"/>
      <c r="M30" s="868" t="s">
        <v>693</v>
      </c>
      <c r="N30" s="869"/>
      <c r="O30" s="870"/>
      <c r="P30" s="109" t="s">
        <v>555</v>
      </c>
      <c r="Q30" s="110"/>
      <c r="R30" s="110"/>
      <c r="S30" s="111"/>
      <c r="T30" s="112"/>
      <c r="U30" s="113"/>
      <c r="V30" s="114" t="s">
        <v>694</v>
      </c>
      <c r="W30" s="114" t="s">
        <v>695</v>
      </c>
      <c r="X30" s="114" t="s">
        <v>584</v>
      </c>
      <c r="Y30" s="114"/>
      <c r="Z30" s="114" t="s">
        <v>694</v>
      </c>
      <c r="AA30" s="115" t="s">
        <v>695</v>
      </c>
      <c r="AB30" s="113"/>
      <c r="AC30" s="114" t="s">
        <v>696</v>
      </c>
      <c r="AD30" s="114" t="s">
        <v>694</v>
      </c>
      <c r="AE30" s="114" t="s">
        <v>695</v>
      </c>
      <c r="AF30" s="114"/>
      <c r="AG30" s="114" t="s">
        <v>697</v>
      </c>
      <c r="AH30" s="115" t="s">
        <v>696</v>
      </c>
      <c r="AI30" s="113"/>
      <c r="AJ30" s="114" t="s">
        <v>696</v>
      </c>
      <c r="AK30" s="114" t="s">
        <v>686</v>
      </c>
      <c r="AL30" s="114" t="s">
        <v>694</v>
      </c>
      <c r="AM30" s="114" t="s">
        <v>695</v>
      </c>
      <c r="AN30" s="114"/>
      <c r="AO30" s="115" t="s">
        <v>696</v>
      </c>
      <c r="AP30" s="113" t="s">
        <v>697</v>
      </c>
      <c r="AQ30" s="114" t="s">
        <v>686</v>
      </c>
      <c r="AR30" s="114" t="s">
        <v>694</v>
      </c>
      <c r="AS30" s="114" t="s">
        <v>695</v>
      </c>
      <c r="AT30" s="114"/>
      <c r="AU30" s="114"/>
      <c r="AV30" s="115" t="s">
        <v>696</v>
      </c>
      <c r="AW30" s="113"/>
      <c r="AX30" s="114"/>
      <c r="AY30" s="114"/>
      <c r="AZ30" s="877"/>
      <c r="BA30" s="831"/>
      <c r="BB30" s="830"/>
      <c r="BC30" s="831"/>
      <c r="BD30" s="832"/>
      <c r="BE30" s="833"/>
      <c r="BF30" s="833"/>
      <c r="BG30" s="833"/>
      <c r="BH30" s="834"/>
    </row>
    <row r="31" spans="2:60" ht="20.25" customHeight="1">
      <c r="B31" s="86">
        <f>B28+1</f>
        <v>4</v>
      </c>
      <c r="C31" s="850"/>
      <c r="D31" s="851"/>
      <c r="E31" s="852"/>
      <c r="F31" s="170" t="str">
        <f>C30</f>
        <v>介護従業者</v>
      </c>
      <c r="G31" s="173"/>
      <c r="H31" s="857"/>
      <c r="I31" s="862"/>
      <c r="J31" s="863"/>
      <c r="K31" s="863"/>
      <c r="L31" s="864"/>
      <c r="M31" s="871"/>
      <c r="N31" s="872"/>
      <c r="O31" s="873"/>
      <c r="P31" s="89" t="s">
        <v>556</v>
      </c>
      <c r="Q31" s="90"/>
      <c r="R31" s="90"/>
      <c r="S31" s="91"/>
      <c r="T31" s="92"/>
      <c r="U31" s="93" t="str">
        <f>IF(U30="","",VLOOKUP(U30,'[1]【記載例】シフト記号表（勤務時間帯）'!$D$6:$X$47,21,FALSE))</f>
        <v/>
      </c>
      <c r="V31" s="94">
        <f>IF(V30="","",VLOOKUP(V30,'[1]【記載例】シフト記号表（勤務時間帯）'!$D$6:$X$47,21,FALSE))</f>
        <v>3</v>
      </c>
      <c r="W31" s="94">
        <f>IF(W30="","",VLOOKUP(W30,'[1]【記載例】シフト記号表（勤務時間帯）'!$D$6:$X$47,21,FALSE))</f>
        <v>3</v>
      </c>
      <c r="X31" s="94">
        <f>IF(X30="","",VLOOKUP(X30,'[1]【記載例】シフト記号表（勤務時間帯）'!$D$6:$X$47,21,FALSE))</f>
        <v>7.9999999999999982</v>
      </c>
      <c r="Y31" s="94" t="str">
        <f>IF(Y30="","",VLOOKUP(Y30,'[1]【記載例】シフト記号表（勤務時間帯）'!$D$6:$X$47,21,FALSE))</f>
        <v/>
      </c>
      <c r="Z31" s="94">
        <f>IF(Z30="","",VLOOKUP(Z30,'[1]【記載例】シフト記号表（勤務時間帯）'!$D$6:$X$47,21,FALSE))</f>
        <v>3</v>
      </c>
      <c r="AA31" s="95">
        <f>IF(AA30="","",VLOOKUP(AA30,'[1]【記載例】シフト記号表（勤務時間帯）'!$D$6:$X$47,21,FALSE))</f>
        <v>3</v>
      </c>
      <c r="AB31" s="93" t="str">
        <f>IF(AB30="","",VLOOKUP(AB30,'[1]【記載例】シフト記号表（勤務時間帯）'!$D$6:$X$47,21,FALSE))</f>
        <v/>
      </c>
      <c r="AC31" s="94">
        <f>IF(AC30="","",VLOOKUP(AC30,'[1]【記載例】シフト記号表（勤務時間帯）'!$D$6:$X$47,21,FALSE))</f>
        <v>7.9999999999999982</v>
      </c>
      <c r="AD31" s="94">
        <f>IF(AD30="","",VLOOKUP(AD30,'[1]【記載例】シフト記号表（勤務時間帯）'!$D$6:$X$47,21,FALSE))</f>
        <v>3</v>
      </c>
      <c r="AE31" s="94">
        <f>IF(AE30="","",VLOOKUP(AE30,'[1]【記載例】シフト記号表（勤務時間帯）'!$D$6:$X$47,21,FALSE))</f>
        <v>3</v>
      </c>
      <c r="AF31" s="94" t="str">
        <f>IF(AF30="","",VLOOKUP(AF30,'[1]【記載例】シフト記号表（勤務時間帯）'!$D$6:$X$47,21,FALSE))</f>
        <v/>
      </c>
      <c r="AG31" s="94">
        <f>IF(AG30="","",VLOOKUP(AG30,'[1]【記載例】シフト記号表（勤務時間帯）'!$D$6:$X$47,21,FALSE))</f>
        <v>8</v>
      </c>
      <c r="AH31" s="95">
        <f>IF(AH30="","",VLOOKUP(AH30,'[1]【記載例】シフト記号表（勤務時間帯）'!$D$6:$X$47,21,FALSE))</f>
        <v>7.9999999999999982</v>
      </c>
      <c r="AI31" s="93" t="str">
        <f>IF(AI30="","",VLOOKUP(AI30,'[1]【記載例】シフト記号表（勤務時間帯）'!$D$6:$X$47,21,FALSE))</f>
        <v/>
      </c>
      <c r="AJ31" s="94">
        <f>IF(AJ30="","",VLOOKUP(AJ30,'[1]【記載例】シフト記号表（勤務時間帯）'!$D$6:$X$47,21,FALSE))</f>
        <v>7.9999999999999982</v>
      </c>
      <c r="AK31" s="94">
        <f>IF(AK30="","",VLOOKUP(AK30,'[1]【記載例】シフト記号表（勤務時間帯）'!$D$6:$X$47,21,FALSE))</f>
        <v>8</v>
      </c>
      <c r="AL31" s="94">
        <f>IF(AL30="","",VLOOKUP(AL30,'[1]【記載例】シフト記号表（勤務時間帯）'!$D$6:$X$47,21,FALSE))</f>
        <v>3</v>
      </c>
      <c r="AM31" s="94">
        <f>IF(AM30="","",VLOOKUP(AM30,'[1]【記載例】シフト記号表（勤務時間帯）'!$D$6:$X$47,21,FALSE))</f>
        <v>3</v>
      </c>
      <c r="AN31" s="94" t="str">
        <f>IF(AN30="","",VLOOKUP(AN30,'[1]【記載例】シフト記号表（勤務時間帯）'!$D$6:$X$47,21,FALSE))</f>
        <v/>
      </c>
      <c r="AO31" s="95">
        <f>IF(AO30="","",VLOOKUP(AO30,'[1]【記載例】シフト記号表（勤務時間帯）'!$D$6:$X$47,21,FALSE))</f>
        <v>7.9999999999999982</v>
      </c>
      <c r="AP31" s="93">
        <f>IF(AP30="","",VLOOKUP(AP30,'[1]【記載例】シフト記号表（勤務時間帯）'!$D$6:$X$47,21,FALSE))</f>
        <v>8</v>
      </c>
      <c r="AQ31" s="94">
        <f>IF(AQ30="","",VLOOKUP(AQ30,'[1]【記載例】シフト記号表（勤務時間帯）'!$D$6:$X$47,21,FALSE))</f>
        <v>8</v>
      </c>
      <c r="AR31" s="94">
        <f>IF(AR30="","",VLOOKUP(AR30,'[1]【記載例】シフト記号表（勤務時間帯）'!$D$6:$X$47,21,FALSE))</f>
        <v>3</v>
      </c>
      <c r="AS31" s="94">
        <f>IF(AS30="","",VLOOKUP(AS30,'[1]【記載例】シフト記号表（勤務時間帯）'!$D$6:$X$47,21,FALSE))</f>
        <v>3</v>
      </c>
      <c r="AT31" s="94" t="str">
        <f>IF(AT30="","",VLOOKUP(AT30,'[1]【記載例】シフト記号表（勤務時間帯）'!$D$6:$X$47,21,FALSE))</f>
        <v/>
      </c>
      <c r="AU31" s="94" t="str">
        <f>IF(AU30="","",VLOOKUP(AU30,'[1]【記載例】シフト記号表（勤務時間帯）'!$D$6:$X$47,21,FALSE))</f>
        <v/>
      </c>
      <c r="AV31" s="95">
        <f>IF(AV30="","",VLOOKUP(AV30,'[1]【記載例】シフト記号表（勤務時間帯）'!$D$6:$X$47,21,FALSE))</f>
        <v>7.9999999999999982</v>
      </c>
      <c r="AW31" s="93" t="str">
        <f>IF(AW30="","",VLOOKUP(AW30,'[1]【記載例】シフト記号表（勤務時間帯）'!$D$6:$X$47,21,FALSE))</f>
        <v/>
      </c>
      <c r="AX31" s="94" t="str">
        <f>IF(AX30="","",VLOOKUP(AX30,'[1]【記載例】シフト記号表（勤務時間帯）'!$D$6:$X$47,21,FALSE))</f>
        <v/>
      </c>
      <c r="AY31" s="94" t="str">
        <f>IF(AY30="","",VLOOKUP(AY30,'[1]【記載例】シフト記号表（勤務時間帯）'!$D$6:$X$47,21,FALSE))</f>
        <v/>
      </c>
      <c r="AZ31" s="838">
        <f>IF($BC$3="４週",SUM(U31:AV31),IF($BC$3="暦月",SUM(U31:AY31),""))</f>
        <v>110</v>
      </c>
      <c r="BA31" s="839"/>
      <c r="BB31" s="840">
        <f>IF($BC$3="４週",AZ31/4,IF($BC$3="暦月",(AZ31/($BC$8/7)),""))</f>
        <v>27.5</v>
      </c>
      <c r="BC31" s="839"/>
      <c r="BD31" s="835"/>
      <c r="BE31" s="836"/>
      <c r="BF31" s="836"/>
      <c r="BG31" s="836"/>
      <c r="BH31" s="837"/>
    </row>
    <row r="32" spans="2:60" ht="20.25" customHeight="1">
      <c r="B32" s="96"/>
      <c r="C32" s="878"/>
      <c r="D32" s="879"/>
      <c r="E32" s="880"/>
      <c r="F32" s="171"/>
      <c r="G32" s="174" t="str">
        <f>C30</f>
        <v>介護従業者</v>
      </c>
      <c r="H32" s="881"/>
      <c r="I32" s="882"/>
      <c r="J32" s="883"/>
      <c r="K32" s="883"/>
      <c r="L32" s="884"/>
      <c r="M32" s="885"/>
      <c r="N32" s="886"/>
      <c r="O32" s="887"/>
      <c r="P32" s="99" t="s">
        <v>557</v>
      </c>
      <c r="Q32" s="119"/>
      <c r="R32" s="119"/>
      <c r="S32" s="101"/>
      <c r="T32" s="102"/>
      <c r="U32" s="103" t="str">
        <f>IF(U30="","",VLOOKUP(U30,'[1]【記載例】シフト記号表（勤務時間帯）'!$D$6:$Z$47,23,FALSE))</f>
        <v/>
      </c>
      <c r="V32" s="104">
        <f>IF(V30="","",VLOOKUP(V30,'[1]【記載例】シフト記号表（勤務時間帯）'!$D$6:$Z$47,23,FALSE))</f>
        <v>3.9999999999999991</v>
      </c>
      <c r="W32" s="104">
        <f>IF(W30="","",VLOOKUP(W30,'[1]【記載例】シフト記号表（勤務時間帯）'!$D$6:$Z$47,23,FALSE))</f>
        <v>6</v>
      </c>
      <c r="X32" s="104" t="str">
        <f>IF(X30="","",VLOOKUP(X30,'[1]【記載例】シフト記号表（勤務時間帯）'!$D$6:$Z$47,23,FALSE))</f>
        <v>-</v>
      </c>
      <c r="Y32" s="104" t="str">
        <f>IF(Y30="","",VLOOKUP(Y30,'[1]【記載例】シフト記号表（勤務時間帯）'!$D$6:$Z$47,23,FALSE))</f>
        <v/>
      </c>
      <c r="Z32" s="104">
        <f>IF(Z30="","",VLOOKUP(Z30,'[1]【記載例】シフト記号表（勤務時間帯）'!$D$6:$Z$47,23,FALSE))</f>
        <v>3.9999999999999991</v>
      </c>
      <c r="AA32" s="105">
        <f>IF(AA30="","",VLOOKUP(AA30,'[1]【記載例】シフト記号表（勤務時間帯）'!$D$6:$Z$47,23,FALSE))</f>
        <v>6</v>
      </c>
      <c r="AB32" s="103" t="str">
        <f>IF(AB30="","",VLOOKUP(AB30,'[1]【記載例】シフト記号表（勤務時間帯）'!$D$6:$Z$47,23,FALSE))</f>
        <v/>
      </c>
      <c r="AC32" s="104" t="str">
        <f>IF(AC30="","",VLOOKUP(AC30,'[1]【記載例】シフト記号表（勤務時間帯）'!$D$6:$Z$47,23,FALSE))</f>
        <v>-</v>
      </c>
      <c r="AD32" s="104">
        <f>IF(AD30="","",VLOOKUP(AD30,'[1]【記載例】シフト記号表（勤務時間帯）'!$D$6:$Z$47,23,FALSE))</f>
        <v>3.9999999999999991</v>
      </c>
      <c r="AE32" s="104">
        <f>IF(AE30="","",VLOOKUP(AE30,'[1]【記載例】シフト記号表（勤務時間帯）'!$D$6:$Z$47,23,FALSE))</f>
        <v>6</v>
      </c>
      <c r="AF32" s="104" t="str">
        <f>IF(AF30="","",VLOOKUP(AF30,'[1]【記載例】シフト記号表（勤務時間帯）'!$D$6:$Z$47,23,FALSE))</f>
        <v/>
      </c>
      <c r="AG32" s="104" t="str">
        <f>IF(AG30="","",VLOOKUP(AG30,'[1]【記載例】シフト記号表（勤務時間帯）'!$D$6:$Z$47,23,FALSE))</f>
        <v>-</v>
      </c>
      <c r="AH32" s="105" t="str">
        <f>IF(AH30="","",VLOOKUP(AH30,'[1]【記載例】シフト記号表（勤務時間帯）'!$D$6:$Z$47,23,FALSE))</f>
        <v>-</v>
      </c>
      <c r="AI32" s="103" t="str">
        <f>IF(AI30="","",VLOOKUP(AI30,'[1]【記載例】シフト記号表（勤務時間帯）'!$D$6:$Z$47,23,FALSE))</f>
        <v/>
      </c>
      <c r="AJ32" s="104" t="str">
        <f>IF(AJ30="","",VLOOKUP(AJ30,'[1]【記載例】シフト記号表（勤務時間帯）'!$D$6:$Z$47,23,FALSE))</f>
        <v>-</v>
      </c>
      <c r="AK32" s="104" t="str">
        <f>IF(AK30="","",VLOOKUP(AK30,'[1]【記載例】シフト記号表（勤務時間帯）'!$D$6:$Z$47,23,FALSE))</f>
        <v>-</v>
      </c>
      <c r="AL32" s="104">
        <f>IF(AL30="","",VLOOKUP(AL30,'[1]【記載例】シフト記号表（勤務時間帯）'!$D$6:$Z$47,23,FALSE))</f>
        <v>3.9999999999999991</v>
      </c>
      <c r="AM32" s="104">
        <f>IF(AM30="","",VLOOKUP(AM30,'[1]【記載例】シフト記号表（勤務時間帯）'!$D$6:$Z$47,23,FALSE))</f>
        <v>6</v>
      </c>
      <c r="AN32" s="104" t="str">
        <f>IF(AN30="","",VLOOKUP(AN30,'[1]【記載例】シフト記号表（勤務時間帯）'!$D$6:$Z$47,23,FALSE))</f>
        <v/>
      </c>
      <c r="AO32" s="105" t="str">
        <f>IF(AO30="","",VLOOKUP(AO30,'[1]【記載例】シフト記号表（勤務時間帯）'!$D$6:$Z$47,23,FALSE))</f>
        <v>-</v>
      </c>
      <c r="AP32" s="103" t="str">
        <f>IF(AP30="","",VLOOKUP(AP30,'[1]【記載例】シフト記号表（勤務時間帯）'!$D$6:$Z$47,23,FALSE))</f>
        <v>-</v>
      </c>
      <c r="AQ32" s="104" t="str">
        <f>IF(AQ30="","",VLOOKUP(AQ30,'[1]【記載例】シフト記号表（勤務時間帯）'!$D$6:$Z$47,23,FALSE))</f>
        <v>-</v>
      </c>
      <c r="AR32" s="104">
        <f>IF(AR30="","",VLOOKUP(AR30,'[1]【記載例】シフト記号表（勤務時間帯）'!$D$6:$Z$47,23,FALSE))</f>
        <v>3.9999999999999991</v>
      </c>
      <c r="AS32" s="104">
        <f>IF(AS30="","",VLOOKUP(AS30,'[1]【記載例】シフト記号表（勤務時間帯）'!$D$6:$Z$47,23,FALSE))</f>
        <v>6</v>
      </c>
      <c r="AT32" s="104" t="str">
        <f>IF(AT30="","",VLOOKUP(AT30,'[1]【記載例】シフト記号表（勤務時間帯）'!$D$6:$Z$47,23,FALSE))</f>
        <v/>
      </c>
      <c r="AU32" s="104" t="str">
        <f>IF(AU30="","",VLOOKUP(AU30,'[1]【記載例】シフト記号表（勤務時間帯）'!$D$6:$Z$47,23,FALSE))</f>
        <v/>
      </c>
      <c r="AV32" s="105" t="str">
        <f>IF(AV30="","",VLOOKUP(AV30,'[1]【記載例】シフト記号表（勤務時間帯）'!$D$6:$Z$47,23,FALSE))</f>
        <v>-</v>
      </c>
      <c r="AW32" s="103" t="str">
        <f>IF(AW30="","",VLOOKUP(AW30,'[1]【記載例】シフト記号表（勤務時間帯）'!$D$6:$Z$47,23,FALSE))</f>
        <v/>
      </c>
      <c r="AX32" s="104" t="str">
        <f>IF(AX30="","",VLOOKUP(AX30,'[1]【記載例】シフト記号表（勤務時間帯）'!$D$6:$Z$47,23,FALSE))</f>
        <v/>
      </c>
      <c r="AY32" s="104" t="str">
        <f>IF(AY30="","",VLOOKUP(AY30,'[1]【記載例】シフト記号表（勤務時間帯）'!$D$6:$Z$47,23,FALSE))</f>
        <v/>
      </c>
      <c r="AZ32" s="841">
        <f>IF($BC$3="４週",SUM(U32:AV32),IF($BC$3="暦月",SUM(U32:AY32),""))</f>
        <v>50</v>
      </c>
      <c r="BA32" s="842"/>
      <c r="BB32" s="843">
        <f>IF($BC$3="４週",AZ32/4,IF($BC$3="暦月",(AZ32/($BC$8/7)),""))</f>
        <v>12.5</v>
      </c>
      <c r="BC32" s="842"/>
      <c r="BD32" s="844"/>
      <c r="BE32" s="845"/>
      <c r="BF32" s="845"/>
      <c r="BG32" s="845"/>
      <c r="BH32" s="846"/>
    </row>
    <row r="33" spans="2:60" ht="20.25" customHeight="1">
      <c r="B33" s="106"/>
      <c r="C33" s="847" t="s">
        <v>649</v>
      </c>
      <c r="D33" s="848"/>
      <c r="E33" s="849"/>
      <c r="F33" s="170"/>
      <c r="G33" s="173"/>
      <c r="H33" s="856" t="s">
        <v>683</v>
      </c>
      <c r="I33" s="859" t="s">
        <v>692</v>
      </c>
      <c r="J33" s="860"/>
      <c r="K33" s="860"/>
      <c r="L33" s="861"/>
      <c r="M33" s="868" t="s">
        <v>698</v>
      </c>
      <c r="N33" s="869"/>
      <c r="O33" s="870"/>
      <c r="P33" s="109" t="s">
        <v>555</v>
      </c>
      <c r="Q33" s="110"/>
      <c r="R33" s="110"/>
      <c r="S33" s="111"/>
      <c r="T33" s="112"/>
      <c r="U33" s="113" t="s">
        <v>587</v>
      </c>
      <c r="V33" s="114" t="s">
        <v>696</v>
      </c>
      <c r="W33" s="114"/>
      <c r="X33" s="114" t="s">
        <v>696</v>
      </c>
      <c r="Y33" s="114" t="s">
        <v>587</v>
      </c>
      <c r="Z33" s="114" t="s">
        <v>587</v>
      </c>
      <c r="AA33" s="115"/>
      <c r="AB33" s="113" t="s">
        <v>587</v>
      </c>
      <c r="AC33" s="114" t="s">
        <v>587</v>
      </c>
      <c r="AD33" s="114" t="s">
        <v>587</v>
      </c>
      <c r="AE33" s="114" t="s">
        <v>587</v>
      </c>
      <c r="AF33" s="114" t="s">
        <v>587</v>
      </c>
      <c r="AG33" s="114"/>
      <c r="AH33" s="115"/>
      <c r="AI33" s="113" t="s">
        <v>587</v>
      </c>
      <c r="AJ33" s="114"/>
      <c r="AK33" s="114" t="s">
        <v>696</v>
      </c>
      <c r="AL33" s="114"/>
      <c r="AM33" s="114" t="s">
        <v>587</v>
      </c>
      <c r="AN33" s="114" t="s">
        <v>587</v>
      </c>
      <c r="AO33" s="115" t="s">
        <v>587</v>
      </c>
      <c r="AP33" s="113" t="s">
        <v>587</v>
      </c>
      <c r="AQ33" s="114"/>
      <c r="AR33" s="114"/>
      <c r="AS33" s="114" t="s">
        <v>587</v>
      </c>
      <c r="AT33" s="114" t="s">
        <v>587</v>
      </c>
      <c r="AU33" s="114" t="s">
        <v>587</v>
      </c>
      <c r="AV33" s="115" t="s">
        <v>587</v>
      </c>
      <c r="AW33" s="113"/>
      <c r="AX33" s="114"/>
      <c r="AY33" s="114"/>
      <c r="AZ33" s="877"/>
      <c r="BA33" s="831"/>
      <c r="BB33" s="830"/>
      <c r="BC33" s="831"/>
      <c r="BD33" s="832"/>
      <c r="BE33" s="833"/>
      <c r="BF33" s="833"/>
      <c r="BG33" s="833"/>
      <c r="BH33" s="834"/>
    </row>
    <row r="34" spans="2:60" ht="20.25" customHeight="1">
      <c r="B34" s="86">
        <f>B31+1</f>
        <v>5</v>
      </c>
      <c r="C34" s="850"/>
      <c r="D34" s="851"/>
      <c r="E34" s="852"/>
      <c r="F34" s="170" t="str">
        <f>C33</f>
        <v>介護従業者</v>
      </c>
      <c r="G34" s="173"/>
      <c r="H34" s="857"/>
      <c r="I34" s="862"/>
      <c r="J34" s="863"/>
      <c r="K34" s="863"/>
      <c r="L34" s="864"/>
      <c r="M34" s="871"/>
      <c r="N34" s="872"/>
      <c r="O34" s="873"/>
      <c r="P34" s="89" t="s">
        <v>556</v>
      </c>
      <c r="Q34" s="90"/>
      <c r="R34" s="90"/>
      <c r="S34" s="91"/>
      <c r="T34" s="92"/>
      <c r="U34" s="93">
        <f>IF(U33="","",VLOOKUP(U33,'[1]【記載例】シフト記号表（勤務時間帯）'!$D$6:$X$47,21,FALSE))</f>
        <v>8</v>
      </c>
      <c r="V34" s="94">
        <f>IF(V33="","",VLOOKUP(V33,'[1]【記載例】シフト記号表（勤務時間帯）'!$D$6:$X$47,21,FALSE))</f>
        <v>7.9999999999999982</v>
      </c>
      <c r="W34" s="94" t="str">
        <f>IF(W33="","",VLOOKUP(W33,'[1]【記載例】シフト記号表（勤務時間帯）'!$D$6:$X$47,21,FALSE))</f>
        <v/>
      </c>
      <c r="X34" s="94">
        <f>IF(X33="","",VLOOKUP(X33,'[1]【記載例】シフト記号表（勤務時間帯）'!$D$6:$X$47,21,FALSE))</f>
        <v>7.9999999999999982</v>
      </c>
      <c r="Y34" s="94">
        <f>IF(Y33="","",VLOOKUP(Y33,'[1]【記載例】シフト記号表（勤務時間帯）'!$D$6:$X$47,21,FALSE))</f>
        <v>8</v>
      </c>
      <c r="Z34" s="94">
        <f>IF(Z33="","",VLOOKUP(Z33,'[1]【記載例】シフト記号表（勤務時間帯）'!$D$6:$X$47,21,FALSE))</f>
        <v>8</v>
      </c>
      <c r="AA34" s="95" t="str">
        <f>IF(AA33="","",VLOOKUP(AA33,'[1]【記載例】シフト記号表（勤務時間帯）'!$D$6:$X$47,21,FALSE))</f>
        <v/>
      </c>
      <c r="AB34" s="93">
        <f>IF(AB33="","",VLOOKUP(AB33,'[1]【記載例】シフト記号表（勤務時間帯）'!$D$6:$X$47,21,FALSE))</f>
        <v>8</v>
      </c>
      <c r="AC34" s="94">
        <f>IF(AC33="","",VLOOKUP(AC33,'[1]【記載例】シフト記号表（勤務時間帯）'!$D$6:$X$47,21,FALSE))</f>
        <v>8</v>
      </c>
      <c r="AD34" s="94">
        <f>IF(AD33="","",VLOOKUP(AD33,'[1]【記載例】シフト記号表（勤務時間帯）'!$D$6:$X$47,21,FALSE))</f>
        <v>8</v>
      </c>
      <c r="AE34" s="94">
        <f>IF(AE33="","",VLOOKUP(AE33,'[1]【記載例】シフト記号表（勤務時間帯）'!$D$6:$X$47,21,FALSE))</f>
        <v>8</v>
      </c>
      <c r="AF34" s="94">
        <f>IF(AF33="","",VLOOKUP(AF33,'[1]【記載例】シフト記号表（勤務時間帯）'!$D$6:$X$47,21,FALSE))</f>
        <v>8</v>
      </c>
      <c r="AG34" s="94" t="str">
        <f>IF(AG33="","",VLOOKUP(AG33,'[1]【記載例】シフト記号表（勤務時間帯）'!$D$6:$X$47,21,FALSE))</f>
        <v/>
      </c>
      <c r="AH34" s="95" t="str">
        <f>IF(AH33="","",VLOOKUP(AH33,'[1]【記載例】シフト記号表（勤務時間帯）'!$D$6:$X$47,21,FALSE))</f>
        <v/>
      </c>
      <c r="AI34" s="93">
        <f>IF(AI33="","",VLOOKUP(AI33,'[1]【記載例】シフト記号表（勤務時間帯）'!$D$6:$X$47,21,FALSE))</f>
        <v>8</v>
      </c>
      <c r="AJ34" s="94" t="str">
        <f>IF(AJ33="","",VLOOKUP(AJ33,'[1]【記載例】シフト記号表（勤務時間帯）'!$D$6:$X$47,21,FALSE))</f>
        <v/>
      </c>
      <c r="AK34" s="94">
        <f>IF(AK33="","",VLOOKUP(AK33,'[1]【記載例】シフト記号表（勤務時間帯）'!$D$6:$X$47,21,FALSE))</f>
        <v>7.9999999999999982</v>
      </c>
      <c r="AL34" s="94" t="str">
        <f>IF(AL33="","",VLOOKUP(AL33,'[1]【記載例】シフト記号表（勤務時間帯）'!$D$6:$X$47,21,FALSE))</f>
        <v/>
      </c>
      <c r="AM34" s="94">
        <f>IF(AM33="","",VLOOKUP(AM33,'[1]【記載例】シフト記号表（勤務時間帯）'!$D$6:$X$47,21,FALSE))</f>
        <v>8</v>
      </c>
      <c r="AN34" s="94">
        <f>IF(AN33="","",VLOOKUP(AN33,'[1]【記載例】シフト記号表（勤務時間帯）'!$D$6:$X$47,21,FALSE))</f>
        <v>8</v>
      </c>
      <c r="AO34" s="95">
        <f>IF(AO33="","",VLOOKUP(AO33,'[1]【記載例】シフト記号表（勤務時間帯）'!$D$6:$X$47,21,FALSE))</f>
        <v>8</v>
      </c>
      <c r="AP34" s="93">
        <f>IF(AP33="","",VLOOKUP(AP33,'[1]【記載例】シフト記号表（勤務時間帯）'!$D$6:$X$47,21,FALSE))</f>
        <v>8</v>
      </c>
      <c r="AQ34" s="94" t="str">
        <f>IF(AQ33="","",VLOOKUP(AQ33,'[1]【記載例】シフト記号表（勤務時間帯）'!$D$6:$X$47,21,FALSE))</f>
        <v/>
      </c>
      <c r="AR34" s="94" t="str">
        <f>IF(AR33="","",VLOOKUP(AR33,'[1]【記載例】シフト記号表（勤務時間帯）'!$D$6:$X$47,21,FALSE))</f>
        <v/>
      </c>
      <c r="AS34" s="94">
        <f>IF(AS33="","",VLOOKUP(AS33,'[1]【記載例】シフト記号表（勤務時間帯）'!$D$6:$X$47,21,FALSE))</f>
        <v>8</v>
      </c>
      <c r="AT34" s="94">
        <f>IF(AT33="","",VLOOKUP(AT33,'[1]【記載例】シフト記号表（勤務時間帯）'!$D$6:$X$47,21,FALSE))</f>
        <v>8</v>
      </c>
      <c r="AU34" s="94">
        <f>IF(AU33="","",VLOOKUP(AU33,'[1]【記載例】シフト記号表（勤務時間帯）'!$D$6:$X$47,21,FALSE))</f>
        <v>8</v>
      </c>
      <c r="AV34" s="95">
        <f>IF(AV33="","",VLOOKUP(AV33,'[1]【記載例】シフト記号表（勤務時間帯）'!$D$6:$X$47,21,FALSE))</f>
        <v>8</v>
      </c>
      <c r="AW34" s="93" t="str">
        <f>IF(AW33="","",VLOOKUP(AW33,'[1]【記載例】シフト記号表（勤務時間帯）'!$D$6:$X$47,21,FALSE))</f>
        <v/>
      </c>
      <c r="AX34" s="94" t="str">
        <f>IF(AX33="","",VLOOKUP(AX33,'[1]【記載例】シフト記号表（勤務時間帯）'!$D$6:$X$47,21,FALSE))</f>
        <v/>
      </c>
      <c r="AY34" s="94" t="str">
        <f>IF(AY33="","",VLOOKUP(AY33,'[1]【記載例】シフト記号表（勤務時間帯）'!$D$6:$X$47,21,FALSE))</f>
        <v/>
      </c>
      <c r="AZ34" s="838">
        <f>IF($BC$3="４週",SUM(U34:AV34),IF($BC$3="暦月",SUM(U34:AY34),""))</f>
        <v>160</v>
      </c>
      <c r="BA34" s="839"/>
      <c r="BB34" s="840">
        <f>IF($BC$3="４週",AZ34/4,IF($BC$3="暦月",(AZ34/($BC$8/7)),""))</f>
        <v>40</v>
      </c>
      <c r="BC34" s="839"/>
      <c r="BD34" s="835"/>
      <c r="BE34" s="836"/>
      <c r="BF34" s="836"/>
      <c r="BG34" s="836"/>
      <c r="BH34" s="837"/>
    </row>
    <row r="35" spans="2:60" ht="20.25" customHeight="1">
      <c r="B35" s="96"/>
      <c r="C35" s="878"/>
      <c r="D35" s="879"/>
      <c r="E35" s="880"/>
      <c r="F35" s="171"/>
      <c r="G35" s="174" t="str">
        <f>C33</f>
        <v>介護従業者</v>
      </c>
      <c r="H35" s="881"/>
      <c r="I35" s="882"/>
      <c r="J35" s="883"/>
      <c r="K35" s="883"/>
      <c r="L35" s="884"/>
      <c r="M35" s="885"/>
      <c r="N35" s="886"/>
      <c r="O35" s="887"/>
      <c r="P35" s="99" t="s">
        <v>557</v>
      </c>
      <c r="Q35" s="100"/>
      <c r="R35" s="100"/>
      <c r="S35" s="120"/>
      <c r="T35" s="121"/>
      <c r="U35" s="103" t="str">
        <f>IF(U33="","",VLOOKUP(U33,'[1]【記載例】シフト記号表（勤務時間帯）'!$D$6:$Z$47,23,FALSE))</f>
        <v>-</v>
      </c>
      <c r="V35" s="104" t="str">
        <f>IF(V33="","",VLOOKUP(V33,'[1]【記載例】シフト記号表（勤務時間帯）'!$D$6:$Z$47,23,FALSE))</f>
        <v>-</v>
      </c>
      <c r="W35" s="104" t="str">
        <f>IF(W33="","",VLOOKUP(W33,'[1]【記載例】シフト記号表（勤務時間帯）'!$D$6:$Z$47,23,FALSE))</f>
        <v/>
      </c>
      <c r="X35" s="104" t="str">
        <f>IF(X33="","",VLOOKUP(X33,'[1]【記載例】シフト記号表（勤務時間帯）'!$D$6:$Z$47,23,FALSE))</f>
        <v>-</v>
      </c>
      <c r="Y35" s="104" t="str">
        <f>IF(Y33="","",VLOOKUP(Y33,'[1]【記載例】シフト記号表（勤務時間帯）'!$D$6:$Z$47,23,FALSE))</f>
        <v>-</v>
      </c>
      <c r="Z35" s="104" t="str">
        <f>IF(Z33="","",VLOOKUP(Z33,'[1]【記載例】シフト記号表（勤務時間帯）'!$D$6:$Z$47,23,FALSE))</f>
        <v>-</v>
      </c>
      <c r="AA35" s="105" t="str">
        <f>IF(AA33="","",VLOOKUP(AA33,'[1]【記載例】シフト記号表（勤務時間帯）'!$D$6:$Z$47,23,FALSE))</f>
        <v/>
      </c>
      <c r="AB35" s="103" t="str">
        <f>IF(AB33="","",VLOOKUP(AB33,'[1]【記載例】シフト記号表（勤務時間帯）'!$D$6:$Z$47,23,FALSE))</f>
        <v>-</v>
      </c>
      <c r="AC35" s="104" t="str">
        <f>IF(AC33="","",VLOOKUP(AC33,'[1]【記載例】シフト記号表（勤務時間帯）'!$D$6:$Z$47,23,FALSE))</f>
        <v>-</v>
      </c>
      <c r="AD35" s="104" t="str">
        <f>IF(AD33="","",VLOOKUP(AD33,'[1]【記載例】シフト記号表（勤務時間帯）'!$D$6:$Z$47,23,FALSE))</f>
        <v>-</v>
      </c>
      <c r="AE35" s="104" t="str">
        <f>IF(AE33="","",VLOOKUP(AE33,'[1]【記載例】シフト記号表（勤務時間帯）'!$D$6:$Z$47,23,FALSE))</f>
        <v>-</v>
      </c>
      <c r="AF35" s="104" t="str">
        <f>IF(AF33="","",VLOOKUP(AF33,'[1]【記載例】シフト記号表（勤務時間帯）'!$D$6:$Z$47,23,FALSE))</f>
        <v>-</v>
      </c>
      <c r="AG35" s="104" t="str">
        <f>IF(AG33="","",VLOOKUP(AG33,'[1]【記載例】シフト記号表（勤務時間帯）'!$D$6:$Z$47,23,FALSE))</f>
        <v/>
      </c>
      <c r="AH35" s="105" t="str">
        <f>IF(AH33="","",VLOOKUP(AH33,'[1]【記載例】シフト記号表（勤務時間帯）'!$D$6:$Z$47,23,FALSE))</f>
        <v/>
      </c>
      <c r="AI35" s="103" t="str">
        <f>IF(AI33="","",VLOOKUP(AI33,'[1]【記載例】シフト記号表（勤務時間帯）'!$D$6:$Z$47,23,FALSE))</f>
        <v>-</v>
      </c>
      <c r="AJ35" s="104" t="str">
        <f>IF(AJ33="","",VLOOKUP(AJ33,'[1]【記載例】シフト記号表（勤務時間帯）'!$D$6:$Z$47,23,FALSE))</f>
        <v/>
      </c>
      <c r="AK35" s="104" t="str">
        <f>IF(AK33="","",VLOOKUP(AK33,'[1]【記載例】シフト記号表（勤務時間帯）'!$D$6:$Z$47,23,FALSE))</f>
        <v>-</v>
      </c>
      <c r="AL35" s="104" t="str">
        <f>IF(AL33="","",VLOOKUP(AL33,'[1]【記載例】シフト記号表（勤務時間帯）'!$D$6:$Z$47,23,FALSE))</f>
        <v/>
      </c>
      <c r="AM35" s="104" t="str">
        <f>IF(AM33="","",VLOOKUP(AM33,'[1]【記載例】シフト記号表（勤務時間帯）'!$D$6:$Z$47,23,FALSE))</f>
        <v>-</v>
      </c>
      <c r="AN35" s="104" t="str">
        <f>IF(AN33="","",VLOOKUP(AN33,'[1]【記載例】シフト記号表（勤務時間帯）'!$D$6:$Z$47,23,FALSE))</f>
        <v>-</v>
      </c>
      <c r="AO35" s="105" t="str">
        <f>IF(AO33="","",VLOOKUP(AO33,'[1]【記載例】シフト記号表（勤務時間帯）'!$D$6:$Z$47,23,FALSE))</f>
        <v>-</v>
      </c>
      <c r="AP35" s="103" t="str">
        <f>IF(AP33="","",VLOOKUP(AP33,'[1]【記載例】シフト記号表（勤務時間帯）'!$D$6:$Z$47,23,FALSE))</f>
        <v>-</v>
      </c>
      <c r="AQ35" s="104" t="str">
        <f>IF(AQ33="","",VLOOKUP(AQ33,'[1]【記載例】シフト記号表（勤務時間帯）'!$D$6:$Z$47,23,FALSE))</f>
        <v/>
      </c>
      <c r="AR35" s="104" t="str">
        <f>IF(AR33="","",VLOOKUP(AR33,'[1]【記載例】シフト記号表（勤務時間帯）'!$D$6:$Z$47,23,FALSE))</f>
        <v/>
      </c>
      <c r="AS35" s="104" t="str">
        <f>IF(AS33="","",VLOOKUP(AS33,'[1]【記載例】シフト記号表（勤務時間帯）'!$D$6:$Z$47,23,FALSE))</f>
        <v>-</v>
      </c>
      <c r="AT35" s="104" t="str">
        <f>IF(AT33="","",VLOOKUP(AT33,'[1]【記載例】シフト記号表（勤務時間帯）'!$D$6:$Z$47,23,FALSE))</f>
        <v>-</v>
      </c>
      <c r="AU35" s="104" t="str">
        <f>IF(AU33="","",VLOOKUP(AU33,'[1]【記載例】シフト記号表（勤務時間帯）'!$D$6:$Z$47,23,FALSE))</f>
        <v>-</v>
      </c>
      <c r="AV35" s="105" t="str">
        <f>IF(AV33="","",VLOOKUP(AV33,'[1]【記載例】シフト記号表（勤務時間帯）'!$D$6:$Z$47,23,FALSE))</f>
        <v>-</v>
      </c>
      <c r="AW35" s="103" t="str">
        <f>IF(AW33="","",VLOOKUP(AW33,'[1]【記載例】シフト記号表（勤務時間帯）'!$D$6:$Z$47,23,FALSE))</f>
        <v/>
      </c>
      <c r="AX35" s="104" t="str">
        <f>IF(AX33="","",VLOOKUP(AX33,'[1]【記載例】シフト記号表（勤務時間帯）'!$D$6:$Z$47,23,FALSE))</f>
        <v/>
      </c>
      <c r="AY35" s="104" t="str">
        <f>IF(AY33="","",VLOOKUP(AY33,'[1]【記載例】シフト記号表（勤務時間帯）'!$D$6:$Z$47,23,FALSE))</f>
        <v/>
      </c>
      <c r="AZ35" s="841">
        <f>IF($BC$3="４週",SUM(U35:AV35),IF($BC$3="暦月",SUM(U35:AY35),""))</f>
        <v>0</v>
      </c>
      <c r="BA35" s="842"/>
      <c r="BB35" s="843">
        <f>IF($BC$3="４週",AZ35/4,IF($BC$3="暦月",(AZ35/($BC$8/7)),""))</f>
        <v>0</v>
      </c>
      <c r="BC35" s="842"/>
      <c r="BD35" s="844"/>
      <c r="BE35" s="845"/>
      <c r="BF35" s="845"/>
      <c r="BG35" s="845"/>
      <c r="BH35" s="846"/>
    </row>
    <row r="36" spans="2:60" ht="20.25" customHeight="1">
      <c r="B36" s="106"/>
      <c r="C36" s="847" t="s">
        <v>649</v>
      </c>
      <c r="D36" s="848"/>
      <c r="E36" s="849"/>
      <c r="F36" s="170"/>
      <c r="G36" s="173"/>
      <c r="H36" s="856" t="s">
        <v>683</v>
      </c>
      <c r="I36" s="859" t="s">
        <v>699</v>
      </c>
      <c r="J36" s="860"/>
      <c r="K36" s="860"/>
      <c r="L36" s="861"/>
      <c r="M36" s="868" t="s">
        <v>700</v>
      </c>
      <c r="N36" s="869"/>
      <c r="O36" s="870"/>
      <c r="P36" s="109" t="s">
        <v>555</v>
      </c>
      <c r="Q36" s="116"/>
      <c r="R36" s="116"/>
      <c r="S36" s="117"/>
      <c r="T36" s="122"/>
      <c r="U36" s="113" t="s">
        <v>584</v>
      </c>
      <c r="V36" s="114"/>
      <c r="W36" s="114" t="s">
        <v>696</v>
      </c>
      <c r="X36" s="114"/>
      <c r="Y36" s="114" t="s">
        <v>694</v>
      </c>
      <c r="Z36" s="114" t="s">
        <v>695</v>
      </c>
      <c r="AA36" s="115" t="s">
        <v>587</v>
      </c>
      <c r="AB36" s="113"/>
      <c r="AC36" s="114" t="s">
        <v>694</v>
      </c>
      <c r="AD36" s="114" t="s">
        <v>695</v>
      </c>
      <c r="AE36" s="114" t="s">
        <v>587</v>
      </c>
      <c r="AF36" s="114"/>
      <c r="AG36" s="114" t="s">
        <v>694</v>
      </c>
      <c r="AH36" s="115" t="s">
        <v>695</v>
      </c>
      <c r="AI36" s="113"/>
      <c r="AJ36" s="114" t="s">
        <v>686</v>
      </c>
      <c r="AK36" s="114" t="s">
        <v>686</v>
      </c>
      <c r="AL36" s="114" t="s">
        <v>587</v>
      </c>
      <c r="AM36" s="114" t="s">
        <v>686</v>
      </c>
      <c r="AN36" s="114"/>
      <c r="AO36" s="115" t="s">
        <v>694</v>
      </c>
      <c r="AP36" s="113" t="s">
        <v>695</v>
      </c>
      <c r="AQ36" s="114" t="s">
        <v>587</v>
      </c>
      <c r="AR36" s="114" t="s">
        <v>686</v>
      </c>
      <c r="AS36" s="114"/>
      <c r="AT36" s="114" t="s">
        <v>686</v>
      </c>
      <c r="AU36" s="114" t="s">
        <v>587</v>
      </c>
      <c r="AV36" s="115"/>
      <c r="AW36" s="113"/>
      <c r="AX36" s="114"/>
      <c r="AY36" s="114"/>
      <c r="AZ36" s="877"/>
      <c r="BA36" s="831"/>
      <c r="BB36" s="830"/>
      <c r="BC36" s="831"/>
      <c r="BD36" s="832"/>
      <c r="BE36" s="833"/>
      <c r="BF36" s="833"/>
      <c r="BG36" s="833"/>
      <c r="BH36" s="834"/>
    </row>
    <row r="37" spans="2:60" ht="20.25" customHeight="1">
      <c r="B37" s="86">
        <f>B34+1</f>
        <v>6</v>
      </c>
      <c r="C37" s="850"/>
      <c r="D37" s="851"/>
      <c r="E37" s="852"/>
      <c r="F37" s="170" t="str">
        <f>C36</f>
        <v>介護従業者</v>
      </c>
      <c r="G37" s="173"/>
      <c r="H37" s="857"/>
      <c r="I37" s="862"/>
      <c r="J37" s="863"/>
      <c r="K37" s="863"/>
      <c r="L37" s="864"/>
      <c r="M37" s="871"/>
      <c r="N37" s="872"/>
      <c r="O37" s="873"/>
      <c r="P37" s="89" t="s">
        <v>556</v>
      </c>
      <c r="Q37" s="90"/>
      <c r="R37" s="90"/>
      <c r="S37" s="91"/>
      <c r="T37" s="92"/>
      <c r="U37" s="93">
        <f>IF(U36="","",VLOOKUP(U36,'[1]【記載例】シフト記号表（勤務時間帯）'!$D$6:$X$47,21,FALSE))</f>
        <v>7.9999999999999982</v>
      </c>
      <c r="V37" s="94" t="str">
        <f>IF(V36="","",VLOOKUP(V36,'[1]【記載例】シフト記号表（勤務時間帯）'!$D$6:$X$47,21,FALSE))</f>
        <v/>
      </c>
      <c r="W37" s="94">
        <f>IF(W36="","",VLOOKUP(W36,'[1]【記載例】シフト記号表（勤務時間帯）'!$D$6:$X$47,21,FALSE))</f>
        <v>7.9999999999999982</v>
      </c>
      <c r="X37" s="94" t="str">
        <f>IF(X36="","",VLOOKUP(X36,'[1]【記載例】シフト記号表（勤務時間帯）'!$D$6:$X$47,21,FALSE))</f>
        <v/>
      </c>
      <c r="Y37" s="94">
        <f>IF(Y36="","",VLOOKUP(Y36,'[1]【記載例】シフト記号表（勤務時間帯）'!$D$6:$X$47,21,FALSE))</f>
        <v>3</v>
      </c>
      <c r="Z37" s="94">
        <f>IF(Z36="","",VLOOKUP(Z36,'[1]【記載例】シフト記号表（勤務時間帯）'!$D$6:$X$47,21,FALSE))</f>
        <v>3</v>
      </c>
      <c r="AA37" s="95">
        <f>IF(AA36="","",VLOOKUP(AA36,'[1]【記載例】シフト記号表（勤務時間帯）'!$D$6:$X$47,21,FALSE))</f>
        <v>8</v>
      </c>
      <c r="AB37" s="93" t="str">
        <f>IF(AB36="","",VLOOKUP(AB36,'[1]【記載例】シフト記号表（勤務時間帯）'!$D$6:$X$47,21,FALSE))</f>
        <v/>
      </c>
      <c r="AC37" s="94">
        <f>IF(AC36="","",VLOOKUP(AC36,'[1]【記載例】シフト記号表（勤務時間帯）'!$D$6:$X$47,21,FALSE))</f>
        <v>3</v>
      </c>
      <c r="AD37" s="94">
        <f>IF(AD36="","",VLOOKUP(AD36,'[1]【記載例】シフト記号表（勤務時間帯）'!$D$6:$X$47,21,FALSE))</f>
        <v>3</v>
      </c>
      <c r="AE37" s="94">
        <f>IF(AE36="","",VLOOKUP(AE36,'[1]【記載例】シフト記号表（勤務時間帯）'!$D$6:$X$47,21,FALSE))</f>
        <v>8</v>
      </c>
      <c r="AF37" s="94" t="str">
        <f>IF(AF36="","",VLOOKUP(AF36,'[1]【記載例】シフト記号表（勤務時間帯）'!$D$6:$X$47,21,FALSE))</f>
        <v/>
      </c>
      <c r="AG37" s="94">
        <f>IF(AG36="","",VLOOKUP(AG36,'[1]【記載例】シフト記号表（勤務時間帯）'!$D$6:$X$47,21,FALSE))</f>
        <v>3</v>
      </c>
      <c r="AH37" s="95">
        <f>IF(AH36="","",VLOOKUP(AH36,'[1]【記載例】シフト記号表（勤務時間帯）'!$D$6:$X$47,21,FALSE))</f>
        <v>3</v>
      </c>
      <c r="AI37" s="93" t="str">
        <f>IF(AI36="","",VLOOKUP(AI36,'[1]【記載例】シフト記号表（勤務時間帯）'!$D$6:$X$47,21,FALSE))</f>
        <v/>
      </c>
      <c r="AJ37" s="94">
        <f>IF(AJ36="","",VLOOKUP(AJ36,'[1]【記載例】シフト記号表（勤務時間帯）'!$D$6:$X$47,21,FALSE))</f>
        <v>8</v>
      </c>
      <c r="AK37" s="94">
        <f>IF(AK36="","",VLOOKUP(AK36,'[1]【記載例】シフト記号表（勤務時間帯）'!$D$6:$X$47,21,FALSE))</f>
        <v>8</v>
      </c>
      <c r="AL37" s="94">
        <f>IF(AL36="","",VLOOKUP(AL36,'[1]【記載例】シフト記号表（勤務時間帯）'!$D$6:$X$47,21,FALSE))</f>
        <v>8</v>
      </c>
      <c r="AM37" s="94">
        <f>IF(AM36="","",VLOOKUP(AM36,'[1]【記載例】シフト記号表（勤務時間帯）'!$D$6:$X$47,21,FALSE))</f>
        <v>8</v>
      </c>
      <c r="AN37" s="94" t="str">
        <f>IF(AN36="","",VLOOKUP(AN36,'[1]【記載例】シフト記号表（勤務時間帯）'!$D$6:$X$47,21,FALSE))</f>
        <v/>
      </c>
      <c r="AO37" s="95">
        <f>IF(AO36="","",VLOOKUP(AO36,'[1]【記載例】シフト記号表（勤務時間帯）'!$D$6:$X$47,21,FALSE))</f>
        <v>3</v>
      </c>
      <c r="AP37" s="93">
        <f>IF(AP36="","",VLOOKUP(AP36,'[1]【記載例】シフト記号表（勤務時間帯）'!$D$6:$X$47,21,FALSE))</f>
        <v>3</v>
      </c>
      <c r="AQ37" s="94">
        <f>IF(AQ36="","",VLOOKUP(AQ36,'[1]【記載例】シフト記号表（勤務時間帯）'!$D$6:$X$47,21,FALSE))</f>
        <v>8</v>
      </c>
      <c r="AR37" s="94">
        <f>IF(AR36="","",VLOOKUP(AR36,'[1]【記載例】シフト記号表（勤務時間帯）'!$D$6:$X$47,21,FALSE))</f>
        <v>8</v>
      </c>
      <c r="AS37" s="94" t="str">
        <f>IF(AS36="","",VLOOKUP(AS36,'[1]【記載例】シフト記号表（勤務時間帯）'!$D$6:$X$47,21,FALSE))</f>
        <v/>
      </c>
      <c r="AT37" s="94">
        <f>IF(AT36="","",VLOOKUP(AT36,'[1]【記載例】シフト記号表（勤務時間帯）'!$D$6:$X$47,21,FALSE))</f>
        <v>8</v>
      </c>
      <c r="AU37" s="94">
        <f>IF(AU36="","",VLOOKUP(AU36,'[1]【記載例】シフト記号表（勤務時間帯）'!$D$6:$X$47,21,FALSE))</f>
        <v>8</v>
      </c>
      <c r="AV37" s="95" t="str">
        <f>IF(AV36="","",VLOOKUP(AV36,'[1]【記載例】シフト記号表（勤務時間帯）'!$D$6:$X$47,21,FALSE))</f>
        <v/>
      </c>
      <c r="AW37" s="93" t="str">
        <f>IF(AW36="","",VLOOKUP(AW36,'[1]【記載例】シフト記号表（勤務時間帯）'!$D$6:$X$47,21,FALSE))</f>
        <v/>
      </c>
      <c r="AX37" s="94" t="str">
        <f>IF(AX36="","",VLOOKUP(AX36,'[1]【記載例】シフト記号表（勤務時間帯）'!$D$6:$X$47,21,FALSE))</f>
        <v/>
      </c>
      <c r="AY37" s="94" t="str">
        <f>IF(AY36="","",VLOOKUP(AY36,'[1]【記載例】シフト記号表（勤務時間帯）'!$D$6:$X$47,21,FALSE))</f>
        <v/>
      </c>
      <c r="AZ37" s="838">
        <f>IF($BC$3="４週",SUM(U37:AV37),IF($BC$3="暦月",SUM(U37:AY37),""))</f>
        <v>120</v>
      </c>
      <c r="BA37" s="839"/>
      <c r="BB37" s="840">
        <f>IF($BC$3="４週",AZ37/4,IF($BC$3="暦月",(AZ37/($BC$8/7)),""))</f>
        <v>30</v>
      </c>
      <c r="BC37" s="839"/>
      <c r="BD37" s="835"/>
      <c r="BE37" s="836"/>
      <c r="BF37" s="836"/>
      <c r="BG37" s="836"/>
      <c r="BH37" s="837"/>
    </row>
    <row r="38" spans="2:60" ht="20.25" customHeight="1">
      <c r="B38" s="96"/>
      <c r="C38" s="878"/>
      <c r="D38" s="879"/>
      <c r="E38" s="880"/>
      <c r="F38" s="171"/>
      <c r="G38" s="174" t="str">
        <f>C36</f>
        <v>介護従業者</v>
      </c>
      <c r="H38" s="881"/>
      <c r="I38" s="882"/>
      <c r="J38" s="883"/>
      <c r="K38" s="883"/>
      <c r="L38" s="884"/>
      <c r="M38" s="885"/>
      <c r="N38" s="886"/>
      <c r="O38" s="887"/>
      <c r="P38" s="99" t="s">
        <v>557</v>
      </c>
      <c r="Q38" s="119"/>
      <c r="R38" s="119"/>
      <c r="S38" s="101"/>
      <c r="T38" s="102"/>
      <c r="U38" s="103" t="str">
        <f>IF(U36="","",VLOOKUP(U36,'[1]【記載例】シフト記号表（勤務時間帯）'!$D$6:$Z$47,23,FALSE))</f>
        <v>-</v>
      </c>
      <c r="V38" s="104" t="str">
        <f>IF(V36="","",VLOOKUP(V36,'[1]【記載例】シフト記号表（勤務時間帯）'!$D$6:$Z$47,23,FALSE))</f>
        <v/>
      </c>
      <c r="W38" s="104" t="str">
        <f>IF(W36="","",VLOOKUP(W36,'[1]【記載例】シフト記号表（勤務時間帯）'!$D$6:$Z$47,23,FALSE))</f>
        <v>-</v>
      </c>
      <c r="X38" s="104" t="str">
        <f>IF(X36="","",VLOOKUP(X36,'[1]【記載例】シフト記号表（勤務時間帯）'!$D$6:$Z$47,23,FALSE))</f>
        <v/>
      </c>
      <c r="Y38" s="104">
        <f>IF(Y36="","",VLOOKUP(Y36,'[1]【記載例】シフト記号表（勤務時間帯）'!$D$6:$Z$47,23,FALSE))</f>
        <v>3.9999999999999991</v>
      </c>
      <c r="Z38" s="104">
        <f>IF(Z36="","",VLOOKUP(Z36,'[1]【記載例】シフト記号表（勤務時間帯）'!$D$6:$Z$47,23,FALSE))</f>
        <v>6</v>
      </c>
      <c r="AA38" s="105" t="str">
        <f>IF(AA36="","",VLOOKUP(AA36,'[1]【記載例】シフト記号表（勤務時間帯）'!$D$6:$Z$47,23,FALSE))</f>
        <v>-</v>
      </c>
      <c r="AB38" s="103" t="str">
        <f>IF(AB36="","",VLOOKUP(AB36,'[1]【記載例】シフト記号表（勤務時間帯）'!$D$6:$Z$47,23,FALSE))</f>
        <v/>
      </c>
      <c r="AC38" s="104">
        <f>IF(AC36="","",VLOOKUP(AC36,'[1]【記載例】シフト記号表（勤務時間帯）'!$D$6:$Z$47,23,FALSE))</f>
        <v>3.9999999999999991</v>
      </c>
      <c r="AD38" s="104">
        <f>IF(AD36="","",VLOOKUP(AD36,'[1]【記載例】シフト記号表（勤務時間帯）'!$D$6:$Z$47,23,FALSE))</f>
        <v>6</v>
      </c>
      <c r="AE38" s="104" t="str">
        <f>IF(AE36="","",VLOOKUP(AE36,'[1]【記載例】シフト記号表（勤務時間帯）'!$D$6:$Z$47,23,FALSE))</f>
        <v>-</v>
      </c>
      <c r="AF38" s="104" t="str">
        <f>IF(AF36="","",VLOOKUP(AF36,'[1]【記載例】シフト記号表（勤務時間帯）'!$D$6:$Z$47,23,FALSE))</f>
        <v/>
      </c>
      <c r="AG38" s="104">
        <f>IF(AG36="","",VLOOKUP(AG36,'[1]【記載例】シフト記号表（勤務時間帯）'!$D$6:$Z$47,23,FALSE))</f>
        <v>3.9999999999999991</v>
      </c>
      <c r="AH38" s="105">
        <f>IF(AH36="","",VLOOKUP(AH36,'[1]【記載例】シフト記号表（勤務時間帯）'!$D$6:$Z$47,23,FALSE))</f>
        <v>6</v>
      </c>
      <c r="AI38" s="103" t="str">
        <f>IF(AI36="","",VLOOKUP(AI36,'[1]【記載例】シフト記号表（勤務時間帯）'!$D$6:$Z$47,23,FALSE))</f>
        <v/>
      </c>
      <c r="AJ38" s="104" t="str">
        <f>IF(AJ36="","",VLOOKUP(AJ36,'[1]【記載例】シフト記号表（勤務時間帯）'!$D$6:$Z$47,23,FALSE))</f>
        <v>-</v>
      </c>
      <c r="AK38" s="104" t="str">
        <f>IF(AK36="","",VLOOKUP(AK36,'[1]【記載例】シフト記号表（勤務時間帯）'!$D$6:$Z$47,23,FALSE))</f>
        <v>-</v>
      </c>
      <c r="AL38" s="104" t="str">
        <f>IF(AL36="","",VLOOKUP(AL36,'[1]【記載例】シフト記号表（勤務時間帯）'!$D$6:$Z$47,23,FALSE))</f>
        <v>-</v>
      </c>
      <c r="AM38" s="104" t="str">
        <f>IF(AM36="","",VLOOKUP(AM36,'[1]【記載例】シフト記号表（勤務時間帯）'!$D$6:$Z$47,23,FALSE))</f>
        <v>-</v>
      </c>
      <c r="AN38" s="104" t="str">
        <f>IF(AN36="","",VLOOKUP(AN36,'[1]【記載例】シフト記号表（勤務時間帯）'!$D$6:$Z$47,23,FALSE))</f>
        <v/>
      </c>
      <c r="AO38" s="105">
        <f>IF(AO36="","",VLOOKUP(AO36,'[1]【記載例】シフト記号表（勤務時間帯）'!$D$6:$Z$47,23,FALSE))</f>
        <v>3.9999999999999991</v>
      </c>
      <c r="AP38" s="103">
        <f>IF(AP36="","",VLOOKUP(AP36,'[1]【記載例】シフト記号表（勤務時間帯）'!$D$6:$Z$47,23,FALSE))</f>
        <v>6</v>
      </c>
      <c r="AQ38" s="104" t="str">
        <f>IF(AQ36="","",VLOOKUP(AQ36,'[1]【記載例】シフト記号表（勤務時間帯）'!$D$6:$Z$47,23,FALSE))</f>
        <v>-</v>
      </c>
      <c r="AR38" s="104" t="str">
        <f>IF(AR36="","",VLOOKUP(AR36,'[1]【記載例】シフト記号表（勤務時間帯）'!$D$6:$Z$47,23,FALSE))</f>
        <v>-</v>
      </c>
      <c r="AS38" s="104" t="str">
        <f>IF(AS36="","",VLOOKUP(AS36,'[1]【記載例】シフト記号表（勤務時間帯）'!$D$6:$Z$47,23,FALSE))</f>
        <v/>
      </c>
      <c r="AT38" s="104" t="str">
        <f>IF(AT36="","",VLOOKUP(AT36,'[1]【記載例】シフト記号表（勤務時間帯）'!$D$6:$Z$47,23,FALSE))</f>
        <v>-</v>
      </c>
      <c r="AU38" s="104" t="str">
        <f>IF(AU36="","",VLOOKUP(AU36,'[1]【記載例】シフト記号表（勤務時間帯）'!$D$6:$Z$47,23,FALSE))</f>
        <v>-</v>
      </c>
      <c r="AV38" s="105" t="str">
        <f>IF(AV36="","",VLOOKUP(AV36,'[1]【記載例】シフト記号表（勤務時間帯）'!$D$6:$Z$47,23,FALSE))</f>
        <v/>
      </c>
      <c r="AW38" s="103" t="str">
        <f>IF(AW36="","",VLOOKUP(AW36,'[1]【記載例】シフト記号表（勤務時間帯）'!$D$6:$Z$47,23,FALSE))</f>
        <v/>
      </c>
      <c r="AX38" s="104" t="str">
        <f>IF(AX36="","",VLOOKUP(AX36,'[1]【記載例】シフト記号表（勤務時間帯）'!$D$6:$Z$47,23,FALSE))</f>
        <v/>
      </c>
      <c r="AY38" s="104" t="str">
        <f>IF(AY36="","",VLOOKUP(AY36,'[1]【記載例】シフト記号表（勤務時間帯）'!$D$6:$Z$47,23,FALSE))</f>
        <v/>
      </c>
      <c r="AZ38" s="841">
        <f>IF($BC$3="４週",SUM(U38:AV38),IF($BC$3="暦月",SUM(U38:AY38),""))</f>
        <v>40</v>
      </c>
      <c r="BA38" s="842"/>
      <c r="BB38" s="843">
        <f>IF($BC$3="４週",AZ38/4,IF($BC$3="暦月",(AZ38/($BC$8/7)),""))</f>
        <v>10</v>
      </c>
      <c r="BC38" s="842"/>
      <c r="BD38" s="844"/>
      <c r="BE38" s="845"/>
      <c r="BF38" s="845"/>
      <c r="BG38" s="845"/>
      <c r="BH38" s="846"/>
    </row>
    <row r="39" spans="2:60" ht="20.25" customHeight="1">
      <c r="B39" s="106"/>
      <c r="C39" s="847" t="s">
        <v>649</v>
      </c>
      <c r="D39" s="848"/>
      <c r="E39" s="849"/>
      <c r="F39" s="170"/>
      <c r="G39" s="173"/>
      <c r="H39" s="856" t="s">
        <v>683</v>
      </c>
      <c r="I39" s="859" t="s">
        <v>699</v>
      </c>
      <c r="J39" s="860"/>
      <c r="K39" s="860"/>
      <c r="L39" s="861"/>
      <c r="M39" s="868" t="s">
        <v>701</v>
      </c>
      <c r="N39" s="869"/>
      <c r="O39" s="870"/>
      <c r="P39" s="109" t="s">
        <v>555</v>
      </c>
      <c r="Q39" s="110"/>
      <c r="R39" s="110"/>
      <c r="S39" s="111"/>
      <c r="T39" s="112"/>
      <c r="U39" s="113"/>
      <c r="V39" s="114" t="s">
        <v>696</v>
      </c>
      <c r="W39" s="114" t="s">
        <v>694</v>
      </c>
      <c r="X39" s="114" t="s">
        <v>695</v>
      </c>
      <c r="Y39" s="114" t="s">
        <v>584</v>
      </c>
      <c r="Z39" s="114"/>
      <c r="AA39" s="115" t="s">
        <v>696</v>
      </c>
      <c r="AB39" s="113" t="s">
        <v>587</v>
      </c>
      <c r="AC39" s="114" t="s">
        <v>587</v>
      </c>
      <c r="AD39" s="114"/>
      <c r="AE39" s="114"/>
      <c r="AF39" s="114" t="s">
        <v>694</v>
      </c>
      <c r="AG39" s="114" t="s">
        <v>695</v>
      </c>
      <c r="AH39" s="115" t="s">
        <v>587</v>
      </c>
      <c r="AI39" s="113" t="s">
        <v>584</v>
      </c>
      <c r="AJ39" s="114"/>
      <c r="AK39" s="114" t="s">
        <v>694</v>
      </c>
      <c r="AL39" s="114" t="s">
        <v>695</v>
      </c>
      <c r="AM39" s="114"/>
      <c r="AN39" s="114" t="s">
        <v>696</v>
      </c>
      <c r="AO39" s="115" t="s">
        <v>696</v>
      </c>
      <c r="AP39" s="113" t="s">
        <v>686</v>
      </c>
      <c r="AQ39" s="114"/>
      <c r="AR39" s="114" t="s">
        <v>696</v>
      </c>
      <c r="AS39" s="114" t="s">
        <v>697</v>
      </c>
      <c r="AT39" s="114" t="s">
        <v>694</v>
      </c>
      <c r="AU39" s="114" t="s">
        <v>695</v>
      </c>
      <c r="AV39" s="115"/>
      <c r="AW39" s="113"/>
      <c r="AX39" s="114"/>
      <c r="AY39" s="114"/>
      <c r="AZ39" s="877"/>
      <c r="BA39" s="831"/>
      <c r="BB39" s="830"/>
      <c r="BC39" s="831"/>
      <c r="BD39" s="832"/>
      <c r="BE39" s="833"/>
      <c r="BF39" s="833"/>
      <c r="BG39" s="833"/>
      <c r="BH39" s="834"/>
    </row>
    <row r="40" spans="2:60" ht="20.25" customHeight="1">
      <c r="B40" s="86">
        <f>B37+1</f>
        <v>7</v>
      </c>
      <c r="C40" s="850"/>
      <c r="D40" s="851"/>
      <c r="E40" s="852"/>
      <c r="F40" s="170" t="str">
        <f>C39</f>
        <v>介護従業者</v>
      </c>
      <c r="G40" s="173"/>
      <c r="H40" s="857"/>
      <c r="I40" s="862"/>
      <c r="J40" s="863"/>
      <c r="K40" s="863"/>
      <c r="L40" s="864"/>
      <c r="M40" s="871"/>
      <c r="N40" s="872"/>
      <c r="O40" s="873"/>
      <c r="P40" s="89" t="s">
        <v>556</v>
      </c>
      <c r="Q40" s="90"/>
      <c r="R40" s="90"/>
      <c r="S40" s="91"/>
      <c r="T40" s="92"/>
      <c r="U40" s="93" t="str">
        <f>IF(U39="","",VLOOKUP(U39,'[1]【記載例】シフト記号表（勤務時間帯）'!$D$6:$X$47,21,FALSE))</f>
        <v/>
      </c>
      <c r="V40" s="94">
        <f>IF(V39="","",VLOOKUP(V39,'[1]【記載例】シフト記号表（勤務時間帯）'!$D$6:$X$47,21,FALSE))</f>
        <v>7.9999999999999982</v>
      </c>
      <c r="W40" s="94">
        <f>IF(W39="","",VLOOKUP(W39,'[1]【記載例】シフト記号表（勤務時間帯）'!$D$6:$X$47,21,FALSE))</f>
        <v>3</v>
      </c>
      <c r="X40" s="94">
        <f>IF(X39="","",VLOOKUP(X39,'[1]【記載例】シフト記号表（勤務時間帯）'!$D$6:$X$47,21,FALSE))</f>
        <v>3</v>
      </c>
      <c r="Y40" s="94">
        <f>IF(Y39="","",VLOOKUP(Y39,'[1]【記載例】シフト記号表（勤務時間帯）'!$D$6:$X$47,21,FALSE))</f>
        <v>7.9999999999999982</v>
      </c>
      <c r="Z40" s="94" t="str">
        <f>IF(Z39="","",VLOOKUP(Z39,'[1]【記載例】シフト記号表（勤務時間帯）'!$D$6:$X$47,21,FALSE))</f>
        <v/>
      </c>
      <c r="AA40" s="95">
        <f>IF(AA39="","",VLOOKUP(AA39,'[1]【記載例】シフト記号表（勤務時間帯）'!$D$6:$X$47,21,FALSE))</f>
        <v>7.9999999999999982</v>
      </c>
      <c r="AB40" s="93">
        <f>IF(AB39="","",VLOOKUP(AB39,'[1]【記載例】シフト記号表（勤務時間帯）'!$D$6:$X$47,21,FALSE))</f>
        <v>8</v>
      </c>
      <c r="AC40" s="94">
        <f>IF(AC39="","",VLOOKUP(AC39,'[1]【記載例】シフト記号表（勤務時間帯）'!$D$6:$X$47,21,FALSE))</f>
        <v>8</v>
      </c>
      <c r="AD40" s="94" t="str">
        <f>IF(AD39="","",VLOOKUP(AD39,'[1]【記載例】シフト記号表（勤務時間帯）'!$D$6:$X$47,21,FALSE))</f>
        <v/>
      </c>
      <c r="AE40" s="94" t="str">
        <f>IF(AE39="","",VLOOKUP(AE39,'[1]【記載例】シフト記号表（勤務時間帯）'!$D$6:$X$47,21,FALSE))</f>
        <v/>
      </c>
      <c r="AF40" s="94">
        <f>IF(AF39="","",VLOOKUP(AF39,'[1]【記載例】シフト記号表（勤務時間帯）'!$D$6:$X$47,21,FALSE))</f>
        <v>3</v>
      </c>
      <c r="AG40" s="94">
        <f>IF(AG39="","",VLOOKUP(AG39,'[1]【記載例】シフト記号表（勤務時間帯）'!$D$6:$X$47,21,FALSE))</f>
        <v>3</v>
      </c>
      <c r="AH40" s="95">
        <f>IF(AH39="","",VLOOKUP(AH39,'[1]【記載例】シフト記号表（勤務時間帯）'!$D$6:$X$47,21,FALSE))</f>
        <v>8</v>
      </c>
      <c r="AI40" s="93">
        <f>IF(AI39="","",VLOOKUP(AI39,'[1]【記載例】シフト記号表（勤務時間帯）'!$D$6:$X$47,21,FALSE))</f>
        <v>7.9999999999999982</v>
      </c>
      <c r="AJ40" s="94" t="str">
        <f>IF(AJ39="","",VLOOKUP(AJ39,'[1]【記載例】シフト記号表（勤務時間帯）'!$D$6:$X$47,21,FALSE))</f>
        <v/>
      </c>
      <c r="AK40" s="94">
        <f>IF(AK39="","",VLOOKUP(AK39,'[1]【記載例】シフト記号表（勤務時間帯）'!$D$6:$X$47,21,FALSE))</f>
        <v>3</v>
      </c>
      <c r="AL40" s="94">
        <f>IF(AL39="","",VLOOKUP(AL39,'[1]【記載例】シフト記号表（勤務時間帯）'!$D$6:$X$47,21,FALSE))</f>
        <v>3</v>
      </c>
      <c r="AM40" s="94" t="str">
        <f>IF(AM39="","",VLOOKUP(AM39,'[1]【記載例】シフト記号表（勤務時間帯）'!$D$6:$X$47,21,FALSE))</f>
        <v/>
      </c>
      <c r="AN40" s="94">
        <f>IF(AN39="","",VLOOKUP(AN39,'[1]【記載例】シフト記号表（勤務時間帯）'!$D$6:$X$47,21,FALSE))</f>
        <v>7.9999999999999982</v>
      </c>
      <c r="AO40" s="95">
        <f>IF(AO39="","",VLOOKUP(AO39,'[1]【記載例】シフト記号表（勤務時間帯）'!$D$6:$X$47,21,FALSE))</f>
        <v>7.9999999999999982</v>
      </c>
      <c r="AP40" s="93">
        <f>IF(AP39="","",VLOOKUP(AP39,'[1]【記載例】シフト記号表（勤務時間帯）'!$D$6:$X$47,21,FALSE))</f>
        <v>8</v>
      </c>
      <c r="AQ40" s="94" t="str">
        <f>IF(AQ39="","",VLOOKUP(AQ39,'[1]【記載例】シフト記号表（勤務時間帯）'!$D$6:$X$47,21,FALSE))</f>
        <v/>
      </c>
      <c r="AR40" s="94">
        <f>IF(AR39="","",VLOOKUP(AR39,'[1]【記載例】シフト記号表（勤務時間帯）'!$D$6:$X$47,21,FALSE))</f>
        <v>7.9999999999999982</v>
      </c>
      <c r="AS40" s="94">
        <f>IF(AS39="","",VLOOKUP(AS39,'[1]【記載例】シフト記号表（勤務時間帯）'!$D$6:$X$47,21,FALSE))</f>
        <v>8</v>
      </c>
      <c r="AT40" s="94">
        <f>IF(AT39="","",VLOOKUP(AT39,'[1]【記載例】シフト記号表（勤務時間帯）'!$D$6:$X$47,21,FALSE))</f>
        <v>3</v>
      </c>
      <c r="AU40" s="94">
        <f>IF(AU39="","",VLOOKUP(AU39,'[1]【記載例】シフト記号表（勤務時間帯）'!$D$6:$X$47,21,FALSE))</f>
        <v>3</v>
      </c>
      <c r="AV40" s="95" t="str">
        <f>IF(AV39="","",VLOOKUP(AV39,'[1]【記載例】シフト記号表（勤務時間帯）'!$D$6:$X$47,21,FALSE))</f>
        <v/>
      </c>
      <c r="AW40" s="93" t="str">
        <f>IF(AW39="","",VLOOKUP(AW39,'[1]【記載例】シフト記号表（勤務時間帯）'!$D$6:$X$47,21,FALSE))</f>
        <v/>
      </c>
      <c r="AX40" s="94" t="str">
        <f>IF(AX39="","",VLOOKUP(AX39,'[1]【記載例】シフト記号表（勤務時間帯）'!$D$6:$X$47,21,FALSE))</f>
        <v/>
      </c>
      <c r="AY40" s="94" t="str">
        <f>IF(AY39="","",VLOOKUP(AY39,'[1]【記載例】シフト記号表（勤務時間帯）'!$D$6:$X$47,21,FALSE))</f>
        <v/>
      </c>
      <c r="AZ40" s="838">
        <f>IF($BC$3="４週",SUM(U40:AV40),IF($BC$3="暦月",SUM(U40:AY40),""))</f>
        <v>119.99999999999999</v>
      </c>
      <c r="BA40" s="839"/>
      <c r="BB40" s="840">
        <f>IF($BC$3="４週",AZ40/4,IF($BC$3="暦月",(AZ40/($BC$8/7)),""))</f>
        <v>29.999999999999996</v>
      </c>
      <c r="BC40" s="839"/>
      <c r="BD40" s="835"/>
      <c r="BE40" s="836"/>
      <c r="BF40" s="836"/>
      <c r="BG40" s="836"/>
      <c r="BH40" s="837"/>
    </row>
    <row r="41" spans="2:60" ht="20.25" customHeight="1">
      <c r="B41" s="96"/>
      <c r="C41" s="878"/>
      <c r="D41" s="879"/>
      <c r="E41" s="880"/>
      <c r="F41" s="171"/>
      <c r="G41" s="174" t="str">
        <f>C39</f>
        <v>介護従業者</v>
      </c>
      <c r="H41" s="881"/>
      <c r="I41" s="882"/>
      <c r="J41" s="883"/>
      <c r="K41" s="883"/>
      <c r="L41" s="884"/>
      <c r="M41" s="885"/>
      <c r="N41" s="886"/>
      <c r="O41" s="887"/>
      <c r="P41" s="99" t="s">
        <v>557</v>
      </c>
      <c r="Q41" s="116"/>
      <c r="R41" s="116"/>
      <c r="S41" s="117"/>
      <c r="T41" s="118"/>
      <c r="U41" s="103" t="str">
        <f>IF(U39="","",VLOOKUP(U39,'[1]【記載例】シフト記号表（勤務時間帯）'!$D$6:$Z$47,23,FALSE))</f>
        <v/>
      </c>
      <c r="V41" s="104" t="str">
        <f>IF(V39="","",VLOOKUP(V39,'[1]【記載例】シフト記号表（勤務時間帯）'!$D$6:$Z$47,23,FALSE))</f>
        <v>-</v>
      </c>
      <c r="W41" s="104">
        <f>IF(W39="","",VLOOKUP(W39,'[1]【記載例】シフト記号表（勤務時間帯）'!$D$6:$Z$47,23,FALSE))</f>
        <v>3.9999999999999991</v>
      </c>
      <c r="X41" s="104">
        <f>IF(X39="","",VLOOKUP(X39,'[1]【記載例】シフト記号表（勤務時間帯）'!$D$6:$Z$47,23,FALSE))</f>
        <v>6</v>
      </c>
      <c r="Y41" s="104" t="str">
        <f>IF(Y39="","",VLOOKUP(Y39,'[1]【記載例】シフト記号表（勤務時間帯）'!$D$6:$Z$47,23,FALSE))</f>
        <v>-</v>
      </c>
      <c r="Z41" s="104" t="str">
        <f>IF(Z39="","",VLOOKUP(Z39,'[1]【記載例】シフト記号表（勤務時間帯）'!$D$6:$Z$47,23,FALSE))</f>
        <v/>
      </c>
      <c r="AA41" s="105" t="str">
        <f>IF(AA39="","",VLOOKUP(AA39,'[1]【記載例】シフト記号表（勤務時間帯）'!$D$6:$Z$47,23,FALSE))</f>
        <v>-</v>
      </c>
      <c r="AB41" s="103" t="str">
        <f>IF(AB39="","",VLOOKUP(AB39,'[1]【記載例】シフト記号表（勤務時間帯）'!$D$6:$Z$47,23,FALSE))</f>
        <v>-</v>
      </c>
      <c r="AC41" s="104" t="str">
        <f>IF(AC39="","",VLOOKUP(AC39,'[1]【記載例】シフト記号表（勤務時間帯）'!$D$6:$Z$47,23,FALSE))</f>
        <v>-</v>
      </c>
      <c r="AD41" s="104" t="str">
        <f>IF(AD39="","",VLOOKUP(AD39,'[1]【記載例】シフト記号表（勤務時間帯）'!$D$6:$Z$47,23,FALSE))</f>
        <v/>
      </c>
      <c r="AE41" s="104" t="str">
        <f>IF(AE39="","",VLOOKUP(AE39,'[1]【記載例】シフト記号表（勤務時間帯）'!$D$6:$Z$47,23,FALSE))</f>
        <v/>
      </c>
      <c r="AF41" s="104">
        <f>IF(AF39="","",VLOOKUP(AF39,'[1]【記載例】シフト記号表（勤務時間帯）'!$D$6:$Z$47,23,FALSE))</f>
        <v>3.9999999999999991</v>
      </c>
      <c r="AG41" s="104">
        <f>IF(AG39="","",VLOOKUP(AG39,'[1]【記載例】シフト記号表（勤務時間帯）'!$D$6:$Z$47,23,FALSE))</f>
        <v>6</v>
      </c>
      <c r="AH41" s="105" t="str">
        <f>IF(AH39="","",VLOOKUP(AH39,'[1]【記載例】シフト記号表（勤務時間帯）'!$D$6:$Z$47,23,FALSE))</f>
        <v>-</v>
      </c>
      <c r="AI41" s="103" t="str">
        <f>IF(AI39="","",VLOOKUP(AI39,'[1]【記載例】シフト記号表（勤務時間帯）'!$D$6:$Z$47,23,FALSE))</f>
        <v>-</v>
      </c>
      <c r="AJ41" s="104" t="str">
        <f>IF(AJ39="","",VLOOKUP(AJ39,'[1]【記載例】シフト記号表（勤務時間帯）'!$D$6:$Z$47,23,FALSE))</f>
        <v/>
      </c>
      <c r="AK41" s="104">
        <f>IF(AK39="","",VLOOKUP(AK39,'[1]【記載例】シフト記号表（勤務時間帯）'!$D$6:$Z$47,23,FALSE))</f>
        <v>3.9999999999999991</v>
      </c>
      <c r="AL41" s="104">
        <f>IF(AL39="","",VLOOKUP(AL39,'[1]【記載例】シフト記号表（勤務時間帯）'!$D$6:$Z$47,23,FALSE))</f>
        <v>6</v>
      </c>
      <c r="AM41" s="104" t="str">
        <f>IF(AM39="","",VLOOKUP(AM39,'[1]【記載例】シフト記号表（勤務時間帯）'!$D$6:$Z$47,23,FALSE))</f>
        <v/>
      </c>
      <c r="AN41" s="104" t="str">
        <f>IF(AN39="","",VLOOKUP(AN39,'[1]【記載例】シフト記号表（勤務時間帯）'!$D$6:$Z$47,23,FALSE))</f>
        <v>-</v>
      </c>
      <c r="AO41" s="105" t="str">
        <f>IF(AO39="","",VLOOKUP(AO39,'[1]【記載例】シフト記号表（勤務時間帯）'!$D$6:$Z$47,23,FALSE))</f>
        <v>-</v>
      </c>
      <c r="AP41" s="103" t="str">
        <f>IF(AP39="","",VLOOKUP(AP39,'[1]【記載例】シフト記号表（勤務時間帯）'!$D$6:$Z$47,23,FALSE))</f>
        <v>-</v>
      </c>
      <c r="AQ41" s="104" t="str">
        <f>IF(AQ39="","",VLOOKUP(AQ39,'[1]【記載例】シフト記号表（勤務時間帯）'!$D$6:$Z$47,23,FALSE))</f>
        <v/>
      </c>
      <c r="AR41" s="104" t="str">
        <f>IF(AR39="","",VLOOKUP(AR39,'[1]【記載例】シフト記号表（勤務時間帯）'!$D$6:$Z$47,23,FALSE))</f>
        <v>-</v>
      </c>
      <c r="AS41" s="104" t="str">
        <f>IF(AS39="","",VLOOKUP(AS39,'[1]【記載例】シフト記号表（勤務時間帯）'!$D$6:$Z$47,23,FALSE))</f>
        <v>-</v>
      </c>
      <c r="AT41" s="104">
        <f>IF(AT39="","",VLOOKUP(AT39,'[1]【記載例】シフト記号表（勤務時間帯）'!$D$6:$Z$47,23,FALSE))</f>
        <v>3.9999999999999991</v>
      </c>
      <c r="AU41" s="104">
        <f>IF(AU39="","",VLOOKUP(AU39,'[1]【記載例】シフト記号表（勤務時間帯）'!$D$6:$Z$47,23,FALSE))</f>
        <v>6</v>
      </c>
      <c r="AV41" s="105" t="str">
        <f>IF(AV39="","",VLOOKUP(AV39,'[1]【記載例】シフト記号表（勤務時間帯）'!$D$6:$Z$47,23,FALSE))</f>
        <v/>
      </c>
      <c r="AW41" s="103" t="str">
        <f>IF(AW39="","",VLOOKUP(AW39,'[1]【記載例】シフト記号表（勤務時間帯）'!$D$6:$Z$47,23,FALSE))</f>
        <v/>
      </c>
      <c r="AX41" s="104" t="str">
        <f>IF(AX39="","",VLOOKUP(AX39,'[1]【記載例】シフト記号表（勤務時間帯）'!$D$6:$Z$47,23,FALSE))</f>
        <v/>
      </c>
      <c r="AY41" s="104" t="str">
        <f>IF(AY39="","",VLOOKUP(AY39,'[1]【記載例】シフト記号表（勤務時間帯）'!$D$6:$Z$47,23,FALSE))</f>
        <v/>
      </c>
      <c r="AZ41" s="841">
        <f>IF($BC$3="４週",SUM(U41:AV41),IF($BC$3="暦月",SUM(U41:AY41),""))</f>
        <v>40</v>
      </c>
      <c r="BA41" s="842"/>
      <c r="BB41" s="843">
        <f>IF($BC$3="４週",AZ41/4,IF($BC$3="暦月",(AZ41/($BC$8/7)),""))</f>
        <v>10</v>
      </c>
      <c r="BC41" s="842"/>
      <c r="BD41" s="844"/>
      <c r="BE41" s="845"/>
      <c r="BF41" s="845"/>
      <c r="BG41" s="845"/>
      <c r="BH41" s="846"/>
    </row>
    <row r="42" spans="2:60" ht="20.25" customHeight="1">
      <c r="B42" s="106"/>
      <c r="C42" s="847" t="s">
        <v>649</v>
      </c>
      <c r="D42" s="848"/>
      <c r="E42" s="849"/>
      <c r="F42" s="170"/>
      <c r="G42" s="173"/>
      <c r="H42" s="856" t="s">
        <v>683</v>
      </c>
      <c r="I42" s="859" t="s">
        <v>702</v>
      </c>
      <c r="J42" s="860"/>
      <c r="K42" s="860"/>
      <c r="L42" s="861"/>
      <c r="M42" s="868" t="s">
        <v>703</v>
      </c>
      <c r="N42" s="869"/>
      <c r="O42" s="870"/>
      <c r="P42" s="109" t="s">
        <v>555</v>
      </c>
      <c r="Q42" s="110"/>
      <c r="R42" s="110"/>
      <c r="S42" s="111"/>
      <c r="T42" s="112"/>
      <c r="U42" s="113" t="s">
        <v>696</v>
      </c>
      <c r="V42" s="114"/>
      <c r="W42" s="114" t="s">
        <v>697</v>
      </c>
      <c r="X42" s="114" t="s">
        <v>694</v>
      </c>
      <c r="Y42" s="114" t="s">
        <v>695</v>
      </c>
      <c r="Z42" s="114" t="s">
        <v>584</v>
      </c>
      <c r="AA42" s="115"/>
      <c r="AB42" s="113" t="s">
        <v>696</v>
      </c>
      <c r="AC42" s="114"/>
      <c r="AD42" s="114" t="s">
        <v>686</v>
      </c>
      <c r="AE42" s="114" t="s">
        <v>694</v>
      </c>
      <c r="AF42" s="114" t="s">
        <v>695</v>
      </c>
      <c r="AG42" s="114"/>
      <c r="AH42" s="115" t="s">
        <v>696</v>
      </c>
      <c r="AI42" s="113" t="s">
        <v>694</v>
      </c>
      <c r="AJ42" s="114" t="s">
        <v>695</v>
      </c>
      <c r="AK42" s="114"/>
      <c r="AL42" s="114" t="s">
        <v>696</v>
      </c>
      <c r="AM42" s="114" t="s">
        <v>696</v>
      </c>
      <c r="AN42" s="114" t="s">
        <v>587</v>
      </c>
      <c r="AO42" s="115"/>
      <c r="AP42" s="113" t="s">
        <v>694</v>
      </c>
      <c r="AQ42" s="114" t="s">
        <v>695</v>
      </c>
      <c r="AR42" s="114"/>
      <c r="AS42" s="114" t="s">
        <v>696</v>
      </c>
      <c r="AT42" s="114"/>
      <c r="AU42" s="114" t="s">
        <v>694</v>
      </c>
      <c r="AV42" s="115" t="s">
        <v>695</v>
      </c>
      <c r="AW42" s="113"/>
      <c r="AX42" s="114"/>
      <c r="AY42" s="114"/>
      <c r="AZ42" s="877"/>
      <c r="BA42" s="831"/>
      <c r="BB42" s="830"/>
      <c r="BC42" s="831"/>
      <c r="BD42" s="832"/>
      <c r="BE42" s="833"/>
      <c r="BF42" s="833"/>
      <c r="BG42" s="833"/>
      <c r="BH42" s="834"/>
    </row>
    <row r="43" spans="2:60" ht="20.25" customHeight="1">
      <c r="B43" s="86">
        <f>B40+1</f>
        <v>8</v>
      </c>
      <c r="C43" s="850"/>
      <c r="D43" s="851"/>
      <c r="E43" s="852"/>
      <c r="F43" s="170" t="str">
        <f>C42</f>
        <v>介護従業者</v>
      </c>
      <c r="G43" s="173"/>
      <c r="H43" s="857"/>
      <c r="I43" s="862"/>
      <c r="J43" s="863"/>
      <c r="K43" s="863"/>
      <c r="L43" s="864"/>
      <c r="M43" s="871"/>
      <c r="N43" s="872"/>
      <c r="O43" s="873"/>
      <c r="P43" s="89" t="s">
        <v>556</v>
      </c>
      <c r="Q43" s="90"/>
      <c r="R43" s="90"/>
      <c r="S43" s="91"/>
      <c r="T43" s="92"/>
      <c r="U43" s="93">
        <f>IF(U42="","",VLOOKUP(U42,'[1]【記載例】シフト記号表（勤務時間帯）'!$D$6:$X$47,21,FALSE))</f>
        <v>7.9999999999999982</v>
      </c>
      <c r="V43" s="94" t="str">
        <f>IF(V42="","",VLOOKUP(V42,'[1]【記載例】シフト記号表（勤務時間帯）'!$D$6:$X$47,21,FALSE))</f>
        <v/>
      </c>
      <c r="W43" s="94">
        <f>IF(W42="","",VLOOKUP(W42,'[1]【記載例】シフト記号表（勤務時間帯）'!$D$6:$X$47,21,FALSE))</f>
        <v>8</v>
      </c>
      <c r="X43" s="94">
        <f>IF(X42="","",VLOOKUP(X42,'[1]【記載例】シフト記号表（勤務時間帯）'!$D$6:$X$47,21,FALSE))</f>
        <v>3</v>
      </c>
      <c r="Y43" s="94">
        <f>IF(Y42="","",VLOOKUP(Y42,'[1]【記載例】シフト記号表（勤務時間帯）'!$D$6:$X$47,21,FALSE))</f>
        <v>3</v>
      </c>
      <c r="Z43" s="94">
        <f>IF(Z42="","",VLOOKUP(Z42,'[1]【記載例】シフト記号表（勤務時間帯）'!$D$6:$X$47,21,FALSE))</f>
        <v>7.9999999999999982</v>
      </c>
      <c r="AA43" s="95" t="str">
        <f>IF(AA42="","",VLOOKUP(AA42,'[1]【記載例】シフト記号表（勤務時間帯）'!$D$6:$X$47,21,FALSE))</f>
        <v/>
      </c>
      <c r="AB43" s="93">
        <f>IF(AB42="","",VLOOKUP(AB42,'[1]【記載例】シフト記号表（勤務時間帯）'!$D$6:$X$47,21,FALSE))</f>
        <v>7.9999999999999982</v>
      </c>
      <c r="AC43" s="94" t="str">
        <f>IF(AC42="","",VLOOKUP(AC42,'[1]【記載例】シフト記号表（勤務時間帯）'!$D$6:$X$47,21,FALSE))</f>
        <v/>
      </c>
      <c r="AD43" s="94">
        <f>IF(AD42="","",VLOOKUP(AD42,'[1]【記載例】シフト記号表（勤務時間帯）'!$D$6:$X$47,21,FALSE))</f>
        <v>8</v>
      </c>
      <c r="AE43" s="94">
        <f>IF(AE42="","",VLOOKUP(AE42,'[1]【記載例】シフト記号表（勤務時間帯）'!$D$6:$X$47,21,FALSE))</f>
        <v>3</v>
      </c>
      <c r="AF43" s="94">
        <f>IF(AF42="","",VLOOKUP(AF42,'[1]【記載例】シフト記号表（勤務時間帯）'!$D$6:$X$47,21,FALSE))</f>
        <v>3</v>
      </c>
      <c r="AG43" s="94" t="str">
        <f>IF(AG42="","",VLOOKUP(AG42,'[1]【記載例】シフト記号表（勤務時間帯）'!$D$6:$X$47,21,FALSE))</f>
        <v/>
      </c>
      <c r="AH43" s="95">
        <f>IF(AH42="","",VLOOKUP(AH42,'[1]【記載例】シフト記号表（勤務時間帯）'!$D$6:$X$47,21,FALSE))</f>
        <v>7.9999999999999982</v>
      </c>
      <c r="AI43" s="93">
        <f>IF(AI42="","",VLOOKUP(AI42,'[1]【記載例】シフト記号表（勤務時間帯）'!$D$6:$X$47,21,FALSE))</f>
        <v>3</v>
      </c>
      <c r="AJ43" s="94">
        <f>IF(AJ42="","",VLOOKUP(AJ42,'[1]【記載例】シフト記号表（勤務時間帯）'!$D$6:$X$47,21,FALSE))</f>
        <v>3</v>
      </c>
      <c r="AK43" s="94" t="str">
        <f>IF(AK42="","",VLOOKUP(AK42,'[1]【記載例】シフト記号表（勤務時間帯）'!$D$6:$X$47,21,FALSE))</f>
        <v/>
      </c>
      <c r="AL43" s="94">
        <f>IF(AL42="","",VLOOKUP(AL42,'[1]【記載例】シフト記号表（勤務時間帯）'!$D$6:$X$47,21,FALSE))</f>
        <v>7.9999999999999982</v>
      </c>
      <c r="AM43" s="94">
        <f>IF(AM42="","",VLOOKUP(AM42,'[1]【記載例】シフト記号表（勤務時間帯）'!$D$6:$X$47,21,FALSE))</f>
        <v>7.9999999999999982</v>
      </c>
      <c r="AN43" s="94">
        <f>IF(AN42="","",VLOOKUP(AN42,'[1]【記載例】シフト記号表（勤務時間帯）'!$D$6:$X$47,21,FALSE))</f>
        <v>8</v>
      </c>
      <c r="AO43" s="95" t="str">
        <f>IF(AO42="","",VLOOKUP(AO42,'[1]【記載例】シフト記号表（勤務時間帯）'!$D$6:$X$47,21,FALSE))</f>
        <v/>
      </c>
      <c r="AP43" s="93">
        <f>IF(AP42="","",VLOOKUP(AP42,'[1]【記載例】シフト記号表（勤務時間帯）'!$D$6:$X$47,21,FALSE))</f>
        <v>3</v>
      </c>
      <c r="AQ43" s="94">
        <f>IF(AQ42="","",VLOOKUP(AQ42,'[1]【記載例】シフト記号表（勤務時間帯）'!$D$6:$X$47,21,FALSE))</f>
        <v>3</v>
      </c>
      <c r="AR43" s="94" t="str">
        <f>IF(AR42="","",VLOOKUP(AR42,'[1]【記載例】シフト記号表（勤務時間帯）'!$D$6:$X$47,21,FALSE))</f>
        <v/>
      </c>
      <c r="AS43" s="94">
        <f>IF(AS42="","",VLOOKUP(AS42,'[1]【記載例】シフト記号表（勤務時間帯）'!$D$6:$X$47,21,FALSE))</f>
        <v>7.9999999999999982</v>
      </c>
      <c r="AT43" s="94" t="str">
        <f>IF(AT42="","",VLOOKUP(AT42,'[1]【記載例】シフト記号表（勤務時間帯）'!$D$6:$X$47,21,FALSE))</f>
        <v/>
      </c>
      <c r="AU43" s="94">
        <f>IF(AU42="","",VLOOKUP(AU42,'[1]【記載例】シフト記号表（勤務時間帯）'!$D$6:$X$47,21,FALSE))</f>
        <v>3</v>
      </c>
      <c r="AV43" s="95">
        <f>IF(AV42="","",VLOOKUP(AV42,'[1]【記載例】シフト記号表（勤務時間帯）'!$D$6:$X$47,21,FALSE))</f>
        <v>3</v>
      </c>
      <c r="AW43" s="93" t="str">
        <f>IF(AW42="","",VLOOKUP(AW42,'[1]【記載例】シフト記号表（勤務時間帯）'!$D$6:$X$47,21,FALSE))</f>
        <v/>
      </c>
      <c r="AX43" s="94" t="str">
        <f>IF(AX42="","",VLOOKUP(AX42,'[1]【記載例】シフト記号表（勤務時間帯）'!$D$6:$X$47,21,FALSE))</f>
        <v/>
      </c>
      <c r="AY43" s="94" t="str">
        <f>IF(AY42="","",VLOOKUP(AY42,'[1]【記載例】シフト記号表（勤務時間帯）'!$D$6:$X$47,21,FALSE))</f>
        <v/>
      </c>
      <c r="AZ43" s="838">
        <f>IF($BC$3="４週",SUM(U43:AV43),IF($BC$3="暦月",SUM(U43:AY43),""))</f>
        <v>110</v>
      </c>
      <c r="BA43" s="839"/>
      <c r="BB43" s="840">
        <f>IF($BC$3="４週",AZ43/4,IF($BC$3="暦月",(AZ43/($BC$8/7)),""))</f>
        <v>27.5</v>
      </c>
      <c r="BC43" s="839"/>
      <c r="BD43" s="835"/>
      <c r="BE43" s="836"/>
      <c r="BF43" s="836"/>
      <c r="BG43" s="836"/>
      <c r="BH43" s="837"/>
    </row>
    <row r="44" spans="2:60" ht="20.25" customHeight="1">
      <c r="B44" s="96"/>
      <c r="C44" s="878"/>
      <c r="D44" s="879"/>
      <c r="E44" s="880"/>
      <c r="F44" s="171"/>
      <c r="G44" s="174" t="str">
        <f>C42</f>
        <v>介護従業者</v>
      </c>
      <c r="H44" s="881"/>
      <c r="I44" s="882"/>
      <c r="J44" s="883"/>
      <c r="K44" s="883"/>
      <c r="L44" s="884"/>
      <c r="M44" s="885"/>
      <c r="N44" s="886"/>
      <c r="O44" s="887"/>
      <c r="P44" s="99" t="s">
        <v>557</v>
      </c>
      <c r="Q44" s="119"/>
      <c r="R44" s="119"/>
      <c r="S44" s="101"/>
      <c r="T44" s="102"/>
      <c r="U44" s="103" t="str">
        <f>IF(U42="","",VLOOKUP(U42,'[1]【記載例】シフト記号表（勤務時間帯）'!$D$6:$Z$47,23,FALSE))</f>
        <v>-</v>
      </c>
      <c r="V44" s="104" t="str">
        <f>IF(V42="","",VLOOKUP(V42,'[1]【記載例】シフト記号表（勤務時間帯）'!$D$6:$Z$47,23,FALSE))</f>
        <v/>
      </c>
      <c r="W44" s="104" t="str">
        <f>IF(W42="","",VLOOKUP(W42,'[1]【記載例】シフト記号表（勤務時間帯）'!$D$6:$Z$47,23,FALSE))</f>
        <v>-</v>
      </c>
      <c r="X44" s="104">
        <f>IF(X42="","",VLOOKUP(X42,'[1]【記載例】シフト記号表（勤務時間帯）'!$D$6:$Z$47,23,FALSE))</f>
        <v>3.9999999999999991</v>
      </c>
      <c r="Y44" s="104">
        <f>IF(Y42="","",VLOOKUP(Y42,'[1]【記載例】シフト記号表（勤務時間帯）'!$D$6:$Z$47,23,FALSE))</f>
        <v>6</v>
      </c>
      <c r="Z44" s="104" t="str">
        <f>IF(Z42="","",VLOOKUP(Z42,'[1]【記載例】シフト記号表（勤務時間帯）'!$D$6:$Z$47,23,FALSE))</f>
        <v>-</v>
      </c>
      <c r="AA44" s="105" t="str">
        <f>IF(AA42="","",VLOOKUP(AA42,'[1]【記載例】シフト記号表（勤務時間帯）'!$D$6:$Z$47,23,FALSE))</f>
        <v/>
      </c>
      <c r="AB44" s="103" t="str">
        <f>IF(AB42="","",VLOOKUP(AB42,'[1]【記載例】シフト記号表（勤務時間帯）'!$D$6:$Z$47,23,FALSE))</f>
        <v>-</v>
      </c>
      <c r="AC44" s="104" t="str">
        <f>IF(AC42="","",VLOOKUP(AC42,'[1]【記載例】シフト記号表（勤務時間帯）'!$D$6:$Z$47,23,FALSE))</f>
        <v/>
      </c>
      <c r="AD44" s="104" t="str">
        <f>IF(AD42="","",VLOOKUP(AD42,'[1]【記載例】シフト記号表（勤務時間帯）'!$D$6:$Z$47,23,FALSE))</f>
        <v>-</v>
      </c>
      <c r="AE44" s="104">
        <f>IF(AE42="","",VLOOKUP(AE42,'[1]【記載例】シフト記号表（勤務時間帯）'!$D$6:$Z$47,23,FALSE))</f>
        <v>3.9999999999999991</v>
      </c>
      <c r="AF44" s="104">
        <f>IF(AF42="","",VLOOKUP(AF42,'[1]【記載例】シフト記号表（勤務時間帯）'!$D$6:$Z$47,23,FALSE))</f>
        <v>6</v>
      </c>
      <c r="AG44" s="104" t="str">
        <f>IF(AG42="","",VLOOKUP(AG42,'[1]【記載例】シフト記号表（勤務時間帯）'!$D$6:$Z$47,23,FALSE))</f>
        <v/>
      </c>
      <c r="AH44" s="105" t="str">
        <f>IF(AH42="","",VLOOKUP(AH42,'[1]【記載例】シフト記号表（勤務時間帯）'!$D$6:$Z$47,23,FALSE))</f>
        <v>-</v>
      </c>
      <c r="AI44" s="103">
        <f>IF(AI42="","",VLOOKUP(AI42,'[1]【記載例】シフト記号表（勤務時間帯）'!$D$6:$Z$47,23,FALSE))</f>
        <v>3.9999999999999991</v>
      </c>
      <c r="AJ44" s="104">
        <f>IF(AJ42="","",VLOOKUP(AJ42,'[1]【記載例】シフト記号表（勤務時間帯）'!$D$6:$Z$47,23,FALSE))</f>
        <v>6</v>
      </c>
      <c r="AK44" s="104" t="str">
        <f>IF(AK42="","",VLOOKUP(AK42,'[1]【記載例】シフト記号表（勤務時間帯）'!$D$6:$Z$47,23,FALSE))</f>
        <v/>
      </c>
      <c r="AL44" s="104" t="str">
        <f>IF(AL42="","",VLOOKUP(AL42,'[1]【記載例】シフト記号表（勤務時間帯）'!$D$6:$Z$47,23,FALSE))</f>
        <v>-</v>
      </c>
      <c r="AM44" s="104" t="str">
        <f>IF(AM42="","",VLOOKUP(AM42,'[1]【記載例】シフト記号表（勤務時間帯）'!$D$6:$Z$47,23,FALSE))</f>
        <v>-</v>
      </c>
      <c r="AN44" s="104" t="str">
        <f>IF(AN42="","",VLOOKUP(AN42,'[1]【記載例】シフト記号表（勤務時間帯）'!$D$6:$Z$47,23,FALSE))</f>
        <v>-</v>
      </c>
      <c r="AO44" s="105" t="str">
        <f>IF(AO42="","",VLOOKUP(AO42,'[1]【記載例】シフト記号表（勤務時間帯）'!$D$6:$Z$47,23,FALSE))</f>
        <v/>
      </c>
      <c r="AP44" s="103">
        <f>IF(AP42="","",VLOOKUP(AP42,'[1]【記載例】シフト記号表（勤務時間帯）'!$D$6:$Z$47,23,FALSE))</f>
        <v>3.9999999999999991</v>
      </c>
      <c r="AQ44" s="104">
        <f>IF(AQ42="","",VLOOKUP(AQ42,'[1]【記載例】シフト記号表（勤務時間帯）'!$D$6:$Z$47,23,FALSE))</f>
        <v>6</v>
      </c>
      <c r="AR44" s="104" t="str">
        <f>IF(AR42="","",VLOOKUP(AR42,'[1]【記載例】シフト記号表（勤務時間帯）'!$D$6:$Z$47,23,FALSE))</f>
        <v/>
      </c>
      <c r="AS44" s="104" t="str">
        <f>IF(AS42="","",VLOOKUP(AS42,'[1]【記載例】シフト記号表（勤務時間帯）'!$D$6:$Z$47,23,FALSE))</f>
        <v>-</v>
      </c>
      <c r="AT44" s="104" t="str">
        <f>IF(AT42="","",VLOOKUP(AT42,'[1]【記載例】シフト記号表（勤務時間帯）'!$D$6:$Z$47,23,FALSE))</f>
        <v/>
      </c>
      <c r="AU44" s="104">
        <f>IF(AU42="","",VLOOKUP(AU42,'[1]【記載例】シフト記号表（勤務時間帯）'!$D$6:$Z$47,23,FALSE))</f>
        <v>3.9999999999999991</v>
      </c>
      <c r="AV44" s="105">
        <f>IF(AV42="","",VLOOKUP(AV42,'[1]【記載例】シフト記号表（勤務時間帯）'!$D$6:$Z$47,23,FALSE))</f>
        <v>6</v>
      </c>
      <c r="AW44" s="103" t="str">
        <f>IF(AW42="","",VLOOKUP(AW42,'[1]【記載例】シフト記号表（勤務時間帯）'!$D$6:$Z$47,23,FALSE))</f>
        <v/>
      </c>
      <c r="AX44" s="104" t="str">
        <f>IF(AX42="","",VLOOKUP(AX42,'[1]【記載例】シフト記号表（勤務時間帯）'!$D$6:$Z$47,23,FALSE))</f>
        <v/>
      </c>
      <c r="AY44" s="104" t="str">
        <f>IF(AY42="","",VLOOKUP(AY42,'[1]【記載例】シフト記号表（勤務時間帯）'!$D$6:$Z$47,23,FALSE))</f>
        <v/>
      </c>
      <c r="AZ44" s="841">
        <f>IF($BC$3="４週",SUM(U44:AV44),IF($BC$3="暦月",SUM(U44:AY44),""))</f>
        <v>50</v>
      </c>
      <c r="BA44" s="842"/>
      <c r="BB44" s="843">
        <f>IF($BC$3="４週",AZ44/4,IF($BC$3="暦月",(AZ44/($BC$8/7)),""))</f>
        <v>12.5</v>
      </c>
      <c r="BC44" s="842"/>
      <c r="BD44" s="844"/>
      <c r="BE44" s="845"/>
      <c r="BF44" s="845"/>
      <c r="BG44" s="845"/>
      <c r="BH44" s="846"/>
    </row>
    <row r="45" spans="2:60" ht="20.25" customHeight="1">
      <c r="B45" s="106"/>
      <c r="C45" s="847" t="s">
        <v>649</v>
      </c>
      <c r="D45" s="848"/>
      <c r="E45" s="849"/>
      <c r="F45" s="170"/>
      <c r="G45" s="173"/>
      <c r="H45" s="856" t="s">
        <v>683</v>
      </c>
      <c r="I45" s="859" t="s">
        <v>690</v>
      </c>
      <c r="J45" s="860"/>
      <c r="K45" s="860"/>
      <c r="L45" s="861"/>
      <c r="M45" s="868" t="s">
        <v>704</v>
      </c>
      <c r="N45" s="869"/>
      <c r="O45" s="870"/>
      <c r="P45" s="109" t="s">
        <v>555</v>
      </c>
      <c r="Q45" s="110"/>
      <c r="R45" s="110"/>
      <c r="S45" s="111"/>
      <c r="T45" s="112"/>
      <c r="U45" s="113" t="s">
        <v>695</v>
      </c>
      <c r="V45" s="114" t="s">
        <v>588</v>
      </c>
      <c r="W45" s="114" t="s">
        <v>686</v>
      </c>
      <c r="X45" s="114"/>
      <c r="Y45" s="114"/>
      <c r="Z45" s="114" t="s">
        <v>587</v>
      </c>
      <c r="AA45" s="115" t="s">
        <v>694</v>
      </c>
      <c r="AB45" s="113" t="s">
        <v>695</v>
      </c>
      <c r="AC45" s="114"/>
      <c r="AD45" s="114"/>
      <c r="AE45" s="114" t="s">
        <v>696</v>
      </c>
      <c r="AF45" s="114" t="s">
        <v>686</v>
      </c>
      <c r="AG45" s="114" t="s">
        <v>686</v>
      </c>
      <c r="AH45" s="115" t="s">
        <v>694</v>
      </c>
      <c r="AI45" s="113" t="s">
        <v>695</v>
      </c>
      <c r="AJ45" s="114" t="s">
        <v>686</v>
      </c>
      <c r="AK45" s="114"/>
      <c r="AL45" s="114" t="s">
        <v>697</v>
      </c>
      <c r="AM45" s="114" t="s">
        <v>694</v>
      </c>
      <c r="AN45" s="114" t="s">
        <v>695</v>
      </c>
      <c r="AO45" s="115"/>
      <c r="AP45" s="113"/>
      <c r="AQ45" s="114" t="s">
        <v>694</v>
      </c>
      <c r="AR45" s="114" t="s">
        <v>695</v>
      </c>
      <c r="AS45" s="114"/>
      <c r="AT45" s="114" t="s">
        <v>696</v>
      </c>
      <c r="AU45" s="114" t="s">
        <v>697</v>
      </c>
      <c r="AV45" s="115" t="s">
        <v>694</v>
      </c>
      <c r="AW45" s="113"/>
      <c r="AX45" s="114"/>
      <c r="AY45" s="114"/>
      <c r="AZ45" s="877"/>
      <c r="BA45" s="831"/>
      <c r="BB45" s="830"/>
      <c r="BC45" s="831"/>
      <c r="BD45" s="832"/>
      <c r="BE45" s="833"/>
      <c r="BF45" s="833"/>
      <c r="BG45" s="833"/>
      <c r="BH45" s="834"/>
    </row>
    <row r="46" spans="2:60" ht="20.25" customHeight="1">
      <c r="B46" s="86">
        <f>B43+1</f>
        <v>9</v>
      </c>
      <c r="C46" s="850"/>
      <c r="D46" s="851"/>
      <c r="E46" s="852"/>
      <c r="F46" s="170" t="str">
        <f>C45</f>
        <v>介護従業者</v>
      </c>
      <c r="G46" s="173"/>
      <c r="H46" s="857"/>
      <c r="I46" s="862"/>
      <c r="J46" s="863"/>
      <c r="K46" s="863"/>
      <c r="L46" s="864"/>
      <c r="M46" s="871"/>
      <c r="N46" s="872"/>
      <c r="O46" s="873"/>
      <c r="P46" s="89" t="s">
        <v>556</v>
      </c>
      <c r="Q46" s="90"/>
      <c r="R46" s="90"/>
      <c r="S46" s="91"/>
      <c r="T46" s="92"/>
      <c r="U46" s="93">
        <f>IF(U45="","",VLOOKUP(U45,'[1]【記載例】シフト記号表（勤務時間帯）'!$D$6:$X$47,21,FALSE))</f>
        <v>3</v>
      </c>
      <c r="V46" s="94">
        <f>IF(V45="","",VLOOKUP(V45,'[1]【記載例】シフト記号表（勤務時間帯）'!$D$6:$X$47,21,FALSE))</f>
        <v>8</v>
      </c>
      <c r="W46" s="94">
        <f>IF(W45="","",VLOOKUP(W45,'[1]【記載例】シフト記号表（勤務時間帯）'!$D$6:$X$47,21,FALSE))</f>
        <v>8</v>
      </c>
      <c r="X46" s="94" t="str">
        <f>IF(X45="","",VLOOKUP(X45,'[1]【記載例】シフト記号表（勤務時間帯）'!$D$6:$X$47,21,FALSE))</f>
        <v/>
      </c>
      <c r="Y46" s="94" t="str">
        <f>IF(Y45="","",VLOOKUP(Y45,'[1]【記載例】シフト記号表（勤務時間帯）'!$D$6:$X$47,21,FALSE))</f>
        <v/>
      </c>
      <c r="Z46" s="94">
        <f>IF(Z45="","",VLOOKUP(Z45,'[1]【記載例】シフト記号表（勤務時間帯）'!$D$6:$X$47,21,FALSE))</f>
        <v>8</v>
      </c>
      <c r="AA46" s="95">
        <f>IF(AA45="","",VLOOKUP(AA45,'[1]【記載例】シフト記号表（勤務時間帯）'!$D$6:$X$47,21,FALSE))</f>
        <v>3</v>
      </c>
      <c r="AB46" s="93">
        <f>IF(AB45="","",VLOOKUP(AB45,'[1]【記載例】シフト記号表（勤務時間帯）'!$D$6:$X$47,21,FALSE))</f>
        <v>3</v>
      </c>
      <c r="AC46" s="94" t="str">
        <f>IF(AC45="","",VLOOKUP(AC45,'[1]【記載例】シフト記号表（勤務時間帯）'!$D$6:$X$47,21,FALSE))</f>
        <v/>
      </c>
      <c r="AD46" s="94" t="str">
        <f>IF(AD45="","",VLOOKUP(AD45,'[1]【記載例】シフト記号表（勤務時間帯）'!$D$6:$X$47,21,FALSE))</f>
        <v/>
      </c>
      <c r="AE46" s="94">
        <f>IF(AE45="","",VLOOKUP(AE45,'[1]【記載例】シフト記号表（勤務時間帯）'!$D$6:$X$47,21,FALSE))</f>
        <v>7.9999999999999982</v>
      </c>
      <c r="AF46" s="94">
        <f>IF(AF45="","",VLOOKUP(AF45,'[1]【記載例】シフト記号表（勤務時間帯）'!$D$6:$X$47,21,FALSE))</f>
        <v>8</v>
      </c>
      <c r="AG46" s="94">
        <f>IF(AG45="","",VLOOKUP(AG45,'[1]【記載例】シフト記号表（勤務時間帯）'!$D$6:$X$47,21,FALSE))</f>
        <v>8</v>
      </c>
      <c r="AH46" s="95">
        <f>IF(AH45="","",VLOOKUP(AH45,'[1]【記載例】シフト記号表（勤務時間帯）'!$D$6:$X$47,21,FALSE))</f>
        <v>3</v>
      </c>
      <c r="AI46" s="93">
        <f>IF(AI45="","",VLOOKUP(AI45,'[1]【記載例】シフト記号表（勤務時間帯）'!$D$6:$X$47,21,FALSE))</f>
        <v>3</v>
      </c>
      <c r="AJ46" s="94">
        <f>IF(AJ45="","",VLOOKUP(AJ45,'[1]【記載例】シフト記号表（勤務時間帯）'!$D$6:$X$47,21,FALSE))</f>
        <v>8</v>
      </c>
      <c r="AK46" s="94" t="str">
        <f>IF(AK45="","",VLOOKUP(AK45,'[1]【記載例】シフト記号表（勤務時間帯）'!$D$6:$X$47,21,FALSE))</f>
        <v/>
      </c>
      <c r="AL46" s="94">
        <f>IF(AL45="","",VLOOKUP(AL45,'[1]【記載例】シフト記号表（勤務時間帯）'!$D$6:$X$47,21,FALSE))</f>
        <v>8</v>
      </c>
      <c r="AM46" s="94">
        <f>IF(AM45="","",VLOOKUP(AM45,'[1]【記載例】シフト記号表（勤務時間帯）'!$D$6:$X$47,21,FALSE))</f>
        <v>3</v>
      </c>
      <c r="AN46" s="94">
        <f>IF(AN45="","",VLOOKUP(AN45,'[1]【記載例】シフト記号表（勤務時間帯）'!$D$6:$X$47,21,FALSE))</f>
        <v>3</v>
      </c>
      <c r="AO46" s="95" t="str">
        <f>IF(AO45="","",VLOOKUP(AO45,'[1]【記載例】シフト記号表（勤務時間帯）'!$D$6:$X$47,21,FALSE))</f>
        <v/>
      </c>
      <c r="AP46" s="93" t="str">
        <f>IF(AP45="","",VLOOKUP(AP45,'[1]【記載例】シフト記号表（勤務時間帯）'!$D$6:$X$47,21,FALSE))</f>
        <v/>
      </c>
      <c r="AQ46" s="94">
        <f>IF(AQ45="","",VLOOKUP(AQ45,'[1]【記載例】シフト記号表（勤務時間帯）'!$D$6:$X$47,21,FALSE))</f>
        <v>3</v>
      </c>
      <c r="AR46" s="94">
        <f>IF(AR45="","",VLOOKUP(AR45,'[1]【記載例】シフト記号表（勤務時間帯）'!$D$6:$X$47,21,FALSE))</f>
        <v>3</v>
      </c>
      <c r="AS46" s="94" t="str">
        <f>IF(AS45="","",VLOOKUP(AS45,'[1]【記載例】シフト記号表（勤務時間帯）'!$D$6:$X$47,21,FALSE))</f>
        <v/>
      </c>
      <c r="AT46" s="94">
        <f>IF(AT45="","",VLOOKUP(AT45,'[1]【記載例】シフト記号表（勤務時間帯）'!$D$6:$X$47,21,FALSE))</f>
        <v>7.9999999999999982</v>
      </c>
      <c r="AU46" s="94">
        <f>IF(AU45="","",VLOOKUP(AU45,'[1]【記載例】シフト記号表（勤務時間帯）'!$D$6:$X$47,21,FALSE))</f>
        <v>8</v>
      </c>
      <c r="AV46" s="95">
        <f>IF(AV45="","",VLOOKUP(AV45,'[1]【記載例】シフト記号表（勤務時間帯）'!$D$6:$X$47,21,FALSE))</f>
        <v>3</v>
      </c>
      <c r="AW46" s="93" t="str">
        <f>IF(AW45="","",VLOOKUP(AW45,'[1]【記載例】シフト記号表（勤務時間帯）'!$D$6:$X$47,21,FALSE))</f>
        <v/>
      </c>
      <c r="AX46" s="94" t="str">
        <f>IF(AX45="","",VLOOKUP(AX45,'[1]【記載例】シフト記号表（勤務時間帯）'!$D$6:$X$47,21,FALSE))</f>
        <v/>
      </c>
      <c r="AY46" s="94" t="str">
        <f>IF(AY45="","",VLOOKUP(AY45,'[1]【記載例】シフト記号表（勤務時間帯）'!$D$6:$X$47,21,FALSE))</f>
        <v/>
      </c>
      <c r="AZ46" s="838">
        <f>IF($BC$3="４週",SUM(U46:AV46),IF($BC$3="暦月",SUM(U46:AY46),""))</f>
        <v>110</v>
      </c>
      <c r="BA46" s="839"/>
      <c r="BB46" s="840">
        <f>IF($BC$3="４週",AZ46/4,IF($BC$3="暦月",(AZ46/($BC$8/7)),""))</f>
        <v>27.5</v>
      </c>
      <c r="BC46" s="839"/>
      <c r="BD46" s="835"/>
      <c r="BE46" s="836"/>
      <c r="BF46" s="836"/>
      <c r="BG46" s="836"/>
      <c r="BH46" s="837"/>
    </row>
    <row r="47" spans="2:60" ht="20.25" customHeight="1">
      <c r="B47" s="96"/>
      <c r="C47" s="878"/>
      <c r="D47" s="879"/>
      <c r="E47" s="880"/>
      <c r="F47" s="171"/>
      <c r="G47" s="174" t="str">
        <f>C45</f>
        <v>介護従業者</v>
      </c>
      <c r="H47" s="881"/>
      <c r="I47" s="882"/>
      <c r="J47" s="883"/>
      <c r="K47" s="883"/>
      <c r="L47" s="884"/>
      <c r="M47" s="885"/>
      <c r="N47" s="886"/>
      <c r="O47" s="887"/>
      <c r="P47" s="99" t="s">
        <v>557</v>
      </c>
      <c r="Q47" s="100"/>
      <c r="R47" s="100"/>
      <c r="S47" s="120"/>
      <c r="T47" s="121"/>
      <c r="U47" s="103">
        <f>IF(U45="","",VLOOKUP(U45,'[1]【記載例】シフト記号表（勤務時間帯）'!$D$6:$Z$47,23,FALSE))</f>
        <v>6</v>
      </c>
      <c r="V47" s="104" t="str">
        <f>IF(V45="","",VLOOKUP(V45,'[1]【記載例】シフト記号表（勤務時間帯）'!$D$6:$Z$47,23,FALSE))</f>
        <v>-</v>
      </c>
      <c r="W47" s="104" t="str">
        <f>IF(W45="","",VLOOKUP(W45,'[1]【記載例】シフト記号表（勤務時間帯）'!$D$6:$Z$47,23,FALSE))</f>
        <v>-</v>
      </c>
      <c r="X47" s="104" t="str">
        <f>IF(X45="","",VLOOKUP(X45,'[1]【記載例】シフト記号表（勤務時間帯）'!$D$6:$Z$47,23,FALSE))</f>
        <v/>
      </c>
      <c r="Y47" s="104" t="str">
        <f>IF(Y45="","",VLOOKUP(Y45,'[1]【記載例】シフト記号表（勤務時間帯）'!$D$6:$Z$47,23,FALSE))</f>
        <v/>
      </c>
      <c r="Z47" s="104" t="str">
        <f>IF(Z45="","",VLOOKUP(Z45,'[1]【記載例】シフト記号表（勤務時間帯）'!$D$6:$Z$47,23,FALSE))</f>
        <v>-</v>
      </c>
      <c r="AA47" s="105">
        <f>IF(AA45="","",VLOOKUP(AA45,'[1]【記載例】シフト記号表（勤務時間帯）'!$D$6:$Z$47,23,FALSE))</f>
        <v>3.9999999999999991</v>
      </c>
      <c r="AB47" s="103">
        <f>IF(AB45="","",VLOOKUP(AB45,'[1]【記載例】シフト記号表（勤務時間帯）'!$D$6:$Z$47,23,FALSE))</f>
        <v>6</v>
      </c>
      <c r="AC47" s="104" t="str">
        <f>IF(AC45="","",VLOOKUP(AC45,'[1]【記載例】シフト記号表（勤務時間帯）'!$D$6:$Z$47,23,FALSE))</f>
        <v/>
      </c>
      <c r="AD47" s="104" t="str">
        <f>IF(AD45="","",VLOOKUP(AD45,'[1]【記載例】シフト記号表（勤務時間帯）'!$D$6:$Z$47,23,FALSE))</f>
        <v/>
      </c>
      <c r="AE47" s="104" t="str">
        <f>IF(AE45="","",VLOOKUP(AE45,'[1]【記載例】シフト記号表（勤務時間帯）'!$D$6:$Z$47,23,FALSE))</f>
        <v>-</v>
      </c>
      <c r="AF47" s="104" t="str">
        <f>IF(AF45="","",VLOOKUP(AF45,'[1]【記載例】シフト記号表（勤務時間帯）'!$D$6:$Z$47,23,FALSE))</f>
        <v>-</v>
      </c>
      <c r="AG47" s="104" t="str">
        <f>IF(AG45="","",VLOOKUP(AG45,'[1]【記載例】シフト記号表（勤務時間帯）'!$D$6:$Z$47,23,FALSE))</f>
        <v>-</v>
      </c>
      <c r="AH47" s="105">
        <f>IF(AH45="","",VLOOKUP(AH45,'[1]【記載例】シフト記号表（勤務時間帯）'!$D$6:$Z$47,23,FALSE))</f>
        <v>3.9999999999999991</v>
      </c>
      <c r="AI47" s="103">
        <f>IF(AI45="","",VLOOKUP(AI45,'[1]【記載例】シフト記号表（勤務時間帯）'!$D$6:$Z$47,23,FALSE))</f>
        <v>6</v>
      </c>
      <c r="AJ47" s="104" t="str">
        <f>IF(AJ45="","",VLOOKUP(AJ45,'[1]【記載例】シフト記号表（勤務時間帯）'!$D$6:$Z$47,23,FALSE))</f>
        <v>-</v>
      </c>
      <c r="AK47" s="104" t="str">
        <f>IF(AK45="","",VLOOKUP(AK45,'[1]【記載例】シフト記号表（勤務時間帯）'!$D$6:$Z$47,23,FALSE))</f>
        <v/>
      </c>
      <c r="AL47" s="104" t="str">
        <f>IF(AL45="","",VLOOKUP(AL45,'[1]【記載例】シフト記号表（勤務時間帯）'!$D$6:$Z$47,23,FALSE))</f>
        <v>-</v>
      </c>
      <c r="AM47" s="104">
        <f>IF(AM45="","",VLOOKUP(AM45,'[1]【記載例】シフト記号表（勤務時間帯）'!$D$6:$Z$47,23,FALSE))</f>
        <v>3.9999999999999991</v>
      </c>
      <c r="AN47" s="104">
        <f>IF(AN45="","",VLOOKUP(AN45,'[1]【記載例】シフト記号表（勤務時間帯）'!$D$6:$Z$47,23,FALSE))</f>
        <v>6</v>
      </c>
      <c r="AO47" s="105" t="str">
        <f>IF(AO45="","",VLOOKUP(AO45,'[1]【記載例】シフト記号表（勤務時間帯）'!$D$6:$Z$47,23,FALSE))</f>
        <v/>
      </c>
      <c r="AP47" s="103" t="str">
        <f>IF(AP45="","",VLOOKUP(AP45,'[1]【記載例】シフト記号表（勤務時間帯）'!$D$6:$Z$47,23,FALSE))</f>
        <v/>
      </c>
      <c r="AQ47" s="104">
        <f>IF(AQ45="","",VLOOKUP(AQ45,'[1]【記載例】シフト記号表（勤務時間帯）'!$D$6:$Z$47,23,FALSE))</f>
        <v>3.9999999999999991</v>
      </c>
      <c r="AR47" s="104">
        <f>IF(AR45="","",VLOOKUP(AR45,'[1]【記載例】シフト記号表（勤務時間帯）'!$D$6:$Z$47,23,FALSE))</f>
        <v>6</v>
      </c>
      <c r="AS47" s="104" t="str">
        <f>IF(AS45="","",VLOOKUP(AS45,'[1]【記載例】シフト記号表（勤務時間帯）'!$D$6:$Z$47,23,FALSE))</f>
        <v/>
      </c>
      <c r="AT47" s="104" t="str">
        <f>IF(AT45="","",VLOOKUP(AT45,'[1]【記載例】シフト記号表（勤務時間帯）'!$D$6:$Z$47,23,FALSE))</f>
        <v>-</v>
      </c>
      <c r="AU47" s="104" t="str">
        <f>IF(AU45="","",VLOOKUP(AU45,'[1]【記載例】シフト記号表（勤務時間帯）'!$D$6:$Z$47,23,FALSE))</f>
        <v>-</v>
      </c>
      <c r="AV47" s="105">
        <f>IF(AV45="","",VLOOKUP(AV45,'[1]【記載例】シフト記号表（勤務時間帯）'!$D$6:$Z$47,23,FALSE))</f>
        <v>3.9999999999999991</v>
      </c>
      <c r="AW47" s="103" t="str">
        <f>IF(AW45="","",VLOOKUP(AW45,'[1]【記載例】シフト記号表（勤務時間帯）'!$D$6:$Z$47,23,FALSE))</f>
        <v/>
      </c>
      <c r="AX47" s="104" t="str">
        <f>IF(AX45="","",VLOOKUP(AX45,'[1]【記載例】シフト記号表（勤務時間帯）'!$D$6:$Z$47,23,FALSE))</f>
        <v/>
      </c>
      <c r="AY47" s="104" t="str">
        <f>IF(AY45="","",VLOOKUP(AY45,'[1]【記載例】シフト記号表（勤務時間帯）'!$D$6:$Z$47,23,FALSE))</f>
        <v/>
      </c>
      <c r="AZ47" s="841">
        <f>IF($BC$3="４週",SUM(U47:AV47),IF($BC$3="暦月",SUM(U47:AY47),""))</f>
        <v>50</v>
      </c>
      <c r="BA47" s="842"/>
      <c r="BB47" s="843">
        <f>IF($BC$3="４週",AZ47/4,IF($BC$3="暦月",(AZ47/($BC$8/7)),""))</f>
        <v>12.5</v>
      </c>
      <c r="BC47" s="842"/>
      <c r="BD47" s="844"/>
      <c r="BE47" s="845"/>
      <c r="BF47" s="845"/>
      <c r="BG47" s="845"/>
      <c r="BH47" s="846"/>
    </row>
    <row r="48" spans="2:60" ht="20.25" customHeight="1">
      <c r="B48" s="106"/>
      <c r="C48" s="847" t="s">
        <v>649</v>
      </c>
      <c r="D48" s="848"/>
      <c r="E48" s="849"/>
      <c r="F48" s="170"/>
      <c r="G48" s="173"/>
      <c r="H48" s="856" t="s">
        <v>705</v>
      </c>
      <c r="I48" s="859" t="s">
        <v>692</v>
      </c>
      <c r="J48" s="860"/>
      <c r="K48" s="860"/>
      <c r="L48" s="861"/>
      <c r="M48" s="868" t="s">
        <v>706</v>
      </c>
      <c r="N48" s="869"/>
      <c r="O48" s="870"/>
      <c r="P48" s="109" t="s">
        <v>555</v>
      </c>
      <c r="Q48" s="116"/>
      <c r="R48" s="116"/>
      <c r="S48" s="117"/>
      <c r="T48" s="122"/>
      <c r="U48" s="113"/>
      <c r="V48" s="114"/>
      <c r="W48" s="114"/>
      <c r="X48" s="114" t="s">
        <v>584</v>
      </c>
      <c r="Y48" s="114" t="s">
        <v>591</v>
      </c>
      <c r="Z48" s="114"/>
      <c r="AA48" s="115"/>
      <c r="AB48" s="113"/>
      <c r="AC48" s="114"/>
      <c r="AD48" s="114"/>
      <c r="AE48" s="114" t="s">
        <v>696</v>
      </c>
      <c r="AF48" s="114" t="s">
        <v>591</v>
      </c>
      <c r="AG48" s="114"/>
      <c r="AH48" s="115"/>
      <c r="AI48" s="113"/>
      <c r="AJ48" s="114"/>
      <c r="AK48" s="114"/>
      <c r="AL48" s="114" t="s">
        <v>696</v>
      </c>
      <c r="AM48" s="114" t="s">
        <v>591</v>
      </c>
      <c r="AN48" s="114"/>
      <c r="AO48" s="115"/>
      <c r="AP48" s="113"/>
      <c r="AQ48" s="114"/>
      <c r="AR48" s="114"/>
      <c r="AS48" s="114" t="s">
        <v>584</v>
      </c>
      <c r="AT48" s="114" t="s">
        <v>591</v>
      </c>
      <c r="AU48" s="114"/>
      <c r="AV48" s="115"/>
      <c r="AW48" s="113"/>
      <c r="AX48" s="114"/>
      <c r="AY48" s="114"/>
      <c r="AZ48" s="877"/>
      <c r="BA48" s="831"/>
      <c r="BB48" s="830"/>
      <c r="BC48" s="831"/>
      <c r="BD48" s="832"/>
      <c r="BE48" s="833"/>
      <c r="BF48" s="833"/>
      <c r="BG48" s="833"/>
      <c r="BH48" s="834"/>
    </row>
    <row r="49" spans="2:60" ht="20.25" customHeight="1">
      <c r="B49" s="86">
        <f>B46+1</f>
        <v>10</v>
      </c>
      <c r="C49" s="850"/>
      <c r="D49" s="851"/>
      <c r="E49" s="852"/>
      <c r="F49" s="170" t="str">
        <f>C48</f>
        <v>介護従業者</v>
      </c>
      <c r="G49" s="173"/>
      <c r="H49" s="857"/>
      <c r="I49" s="862"/>
      <c r="J49" s="863"/>
      <c r="K49" s="863"/>
      <c r="L49" s="864"/>
      <c r="M49" s="871"/>
      <c r="N49" s="872"/>
      <c r="O49" s="873"/>
      <c r="P49" s="89" t="s">
        <v>556</v>
      </c>
      <c r="Q49" s="90"/>
      <c r="R49" s="90"/>
      <c r="S49" s="91"/>
      <c r="T49" s="92"/>
      <c r="U49" s="93" t="str">
        <f>IF(U48="","",VLOOKUP(U48,'[1]【記載例】シフト記号表（勤務時間帯）'!$D$6:$X$47,21,FALSE))</f>
        <v/>
      </c>
      <c r="V49" s="94" t="str">
        <f>IF(V48="","",VLOOKUP(V48,'[1]【記載例】シフト記号表（勤務時間帯）'!$D$6:$X$47,21,FALSE))</f>
        <v/>
      </c>
      <c r="W49" s="94" t="str">
        <f>IF(W48="","",VLOOKUP(W48,'[1]【記載例】シフト記号表（勤務時間帯）'!$D$6:$X$47,21,FALSE))</f>
        <v/>
      </c>
      <c r="X49" s="94">
        <f>IF(X48="","",VLOOKUP(X48,'[1]【記載例】シフト記号表（勤務時間帯）'!$D$6:$X$47,21,FALSE))</f>
        <v>7.9999999999999982</v>
      </c>
      <c r="Y49" s="94">
        <f>IF(Y48="","",VLOOKUP(Y48,'[1]【記載例】シフト記号表（勤務時間帯）'!$D$6:$X$47,21,FALSE))</f>
        <v>5.9999999999999982</v>
      </c>
      <c r="Z49" s="94" t="str">
        <f>IF(Z48="","",VLOOKUP(Z48,'[1]【記載例】シフト記号表（勤務時間帯）'!$D$6:$X$47,21,FALSE))</f>
        <v/>
      </c>
      <c r="AA49" s="95" t="str">
        <f>IF(AA48="","",VLOOKUP(AA48,'[1]【記載例】シフト記号表（勤務時間帯）'!$D$6:$X$47,21,FALSE))</f>
        <v/>
      </c>
      <c r="AB49" s="93" t="str">
        <f>IF(AB48="","",VLOOKUP(AB48,'[1]【記載例】シフト記号表（勤務時間帯）'!$D$6:$X$47,21,FALSE))</f>
        <v/>
      </c>
      <c r="AC49" s="94" t="str">
        <f>IF(AC48="","",VLOOKUP(AC48,'[1]【記載例】シフト記号表（勤務時間帯）'!$D$6:$X$47,21,FALSE))</f>
        <v/>
      </c>
      <c r="AD49" s="94" t="str">
        <f>IF(AD48="","",VLOOKUP(AD48,'[1]【記載例】シフト記号表（勤務時間帯）'!$D$6:$X$47,21,FALSE))</f>
        <v/>
      </c>
      <c r="AE49" s="94">
        <f>IF(AE48="","",VLOOKUP(AE48,'[1]【記載例】シフト記号表（勤務時間帯）'!$D$6:$X$47,21,FALSE))</f>
        <v>7.9999999999999982</v>
      </c>
      <c r="AF49" s="94">
        <f>IF(AF48="","",VLOOKUP(AF48,'[1]【記載例】シフト記号表（勤務時間帯）'!$D$6:$X$47,21,FALSE))</f>
        <v>5.9999999999999982</v>
      </c>
      <c r="AG49" s="94" t="str">
        <f>IF(AG48="","",VLOOKUP(AG48,'[1]【記載例】シフト記号表（勤務時間帯）'!$D$6:$X$47,21,FALSE))</f>
        <v/>
      </c>
      <c r="AH49" s="95" t="str">
        <f>IF(AH48="","",VLOOKUP(AH48,'[1]【記載例】シフト記号表（勤務時間帯）'!$D$6:$X$47,21,FALSE))</f>
        <v/>
      </c>
      <c r="AI49" s="93" t="str">
        <f>IF(AI48="","",VLOOKUP(AI48,'[1]【記載例】シフト記号表（勤務時間帯）'!$D$6:$X$47,21,FALSE))</f>
        <v/>
      </c>
      <c r="AJ49" s="94" t="str">
        <f>IF(AJ48="","",VLOOKUP(AJ48,'[1]【記載例】シフト記号表（勤務時間帯）'!$D$6:$X$47,21,FALSE))</f>
        <v/>
      </c>
      <c r="AK49" s="94" t="str">
        <f>IF(AK48="","",VLOOKUP(AK48,'[1]【記載例】シフト記号表（勤務時間帯）'!$D$6:$X$47,21,FALSE))</f>
        <v/>
      </c>
      <c r="AL49" s="94">
        <f>IF(AL48="","",VLOOKUP(AL48,'[1]【記載例】シフト記号表（勤務時間帯）'!$D$6:$X$47,21,FALSE))</f>
        <v>7.9999999999999982</v>
      </c>
      <c r="AM49" s="94">
        <f>IF(AM48="","",VLOOKUP(AM48,'[1]【記載例】シフト記号表（勤務時間帯）'!$D$6:$X$47,21,FALSE))</f>
        <v>5.9999999999999982</v>
      </c>
      <c r="AN49" s="94" t="str">
        <f>IF(AN48="","",VLOOKUP(AN48,'[1]【記載例】シフト記号表（勤務時間帯）'!$D$6:$X$47,21,FALSE))</f>
        <v/>
      </c>
      <c r="AO49" s="95" t="str">
        <f>IF(AO48="","",VLOOKUP(AO48,'[1]【記載例】シフト記号表（勤務時間帯）'!$D$6:$X$47,21,FALSE))</f>
        <v/>
      </c>
      <c r="AP49" s="93" t="str">
        <f>IF(AP48="","",VLOOKUP(AP48,'[1]【記載例】シフト記号表（勤務時間帯）'!$D$6:$X$47,21,FALSE))</f>
        <v/>
      </c>
      <c r="AQ49" s="94" t="str">
        <f>IF(AQ48="","",VLOOKUP(AQ48,'[1]【記載例】シフト記号表（勤務時間帯）'!$D$6:$X$47,21,FALSE))</f>
        <v/>
      </c>
      <c r="AR49" s="94" t="str">
        <f>IF(AR48="","",VLOOKUP(AR48,'[1]【記載例】シフト記号表（勤務時間帯）'!$D$6:$X$47,21,FALSE))</f>
        <v/>
      </c>
      <c r="AS49" s="94">
        <f>IF(AS48="","",VLOOKUP(AS48,'[1]【記載例】シフト記号表（勤務時間帯）'!$D$6:$X$47,21,FALSE))</f>
        <v>7.9999999999999982</v>
      </c>
      <c r="AT49" s="94">
        <f>IF(AT48="","",VLOOKUP(AT48,'[1]【記載例】シフト記号表（勤務時間帯）'!$D$6:$X$47,21,FALSE))</f>
        <v>5.9999999999999982</v>
      </c>
      <c r="AU49" s="94" t="str">
        <f>IF(AU48="","",VLOOKUP(AU48,'[1]【記載例】シフト記号表（勤務時間帯）'!$D$6:$X$47,21,FALSE))</f>
        <v/>
      </c>
      <c r="AV49" s="95" t="str">
        <f>IF(AV48="","",VLOOKUP(AV48,'[1]【記載例】シフト記号表（勤務時間帯）'!$D$6:$X$47,21,FALSE))</f>
        <v/>
      </c>
      <c r="AW49" s="93" t="str">
        <f>IF(AW48="","",VLOOKUP(AW48,'[1]【記載例】シフト記号表（勤務時間帯）'!$D$6:$X$47,21,FALSE))</f>
        <v/>
      </c>
      <c r="AX49" s="94" t="str">
        <f>IF(AX48="","",VLOOKUP(AX48,'[1]【記載例】シフト記号表（勤務時間帯）'!$D$6:$X$47,21,FALSE))</f>
        <v/>
      </c>
      <c r="AY49" s="94" t="str">
        <f>IF(AY48="","",VLOOKUP(AY48,'[1]【記載例】シフト記号表（勤務時間帯）'!$D$6:$X$47,21,FALSE))</f>
        <v/>
      </c>
      <c r="AZ49" s="838">
        <f>IF($BC$3="４週",SUM(U49:AV49),IF($BC$3="暦月",SUM(U49:AY49),""))</f>
        <v>55.999999999999993</v>
      </c>
      <c r="BA49" s="839"/>
      <c r="BB49" s="840">
        <f>IF($BC$3="４週",AZ49/4,IF($BC$3="暦月",(AZ49/($BC$8/7)),""))</f>
        <v>13.999999999999998</v>
      </c>
      <c r="BC49" s="839"/>
      <c r="BD49" s="835"/>
      <c r="BE49" s="836"/>
      <c r="BF49" s="836"/>
      <c r="BG49" s="836"/>
      <c r="BH49" s="837"/>
    </row>
    <row r="50" spans="2:60" ht="20.25" customHeight="1">
      <c r="B50" s="96"/>
      <c r="C50" s="878"/>
      <c r="D50" s="879"/>
      <c r="E50" s="880"/>
      <c r="F50" s="171"/>
      <c r="G50" s="174" t="str">
        <f>C48</f>
        <v>介護従業者</v>
      </c>
      <c r="H50" s="881"/>
      <c r="I50" s="882"/>
      <c r="J50" s="883"/>
      <c r="K50" s="883"/>
      <c r="L50" s="884"/>
      <c r="M50" s="885"/>
      <c r="N50" s="886"/>
      <c r="O50" s="887"/>
      <c r="P50" s="123" t="s">
        <v>557</v>
      </c>
      <c r="Q50" s="124"/>
      <c r="R50" s="124"/>
      <c r="S50" s="125"/>
      <c r="T50" s="126"/>
      <c r="U50" s="103" t="str">
        <f>IF(U48="","",VLOOKUP(U48,'[1]【記載例】シフト記号表（勤務時間帯）'!$D$6:$Z$47,23,FALSE))</f>
        <v/>
      </c>
      <c r="V50" s="104" t="str">
        <f>IF(V48="","",VLOOKUP(V48,'[1]【記載例】シフト記号表（勤務時間帯）'!$D$6:$Z$47,23,FALSE))</f>
        <v/>
      </c>
      <c r="W50" s="104" t="str">
        <f>IF(W48="","",VLOOKUP(W48,'[1]【記載例】シフト記号表（勤務時間帯）'!$D$6:$Z$47,23,FALSE))</f>
        <v/>
      </c>
      <c r="X50" s="104" t="str">
        <f>IF(X48="","",VLOOKUP(X48,'[1]【記載例】シフト記号表（勤務時間帯）'!$D$6:$Z$47,23,FALSE))</f>
        <v>-</v>
      </c>
      <c r="Y50" s="104" t="str">
        <f>IF(Y48="","",VLOOKUP(Y48,'[1]【記載例】シフト記号表（勤務時間帯）'!$D$6:$Z$47,23,FALSE))</f>
        <v>-</v>
      </c>
      <c r="Z50" s="104" t="str">
        <f>IF(Z48="","",VLOOKUP(Z48,'[1]【記載例】シフト記号表（勤務時間帯）'!$D$6:$Z$47,23,FALSE))</f>
        <v/>
      </c>
      <c r="AA50" s="105" t="str">
        <f>IF(AA48="","",VLOOKUP(AA48,'[1]【記載例】シフト記号表（勤務時間帯）'!$D$6:$Z$47,23,FALSE))</f>
        <v/>
      </c>
      <c r="AB50" s="103" t="str">
        <f>IF(AB48="","",VLOOKUP(AB48,'[1]【記載例】シフト記号表（勤務時間帯）'!$D$6:$Z$47,23,FALSE))</f>
        <v/>
      </c>
      <c r="AC50" s="104" t="str">
        <f>IF(AC48="","",VLOOKUP(AC48,'[1]【記載例】シフト記号表（勤務時間帯）'!$D$6:$Z$47,23,FALSE))</f>
        <v/>
      </c>
      <c r="AD50" s="104" t="str">
        <f>IF(AD48="","",VLOOKUP(AD48,'[1]【記載例】シフト記号表（勤務時間帯）'!$D$6:$Z$47,23,FALSE))</f>
        <v/>
      </c>
      <c r="AE50" s="104" t="str">
        <f>IF(AE48="","",VLOOKUP(AE48,'[1]【記載例】シフト記号表（勤務時間帯）'!$D$6:$Z$47,23,FALSE))</f>
        <v>-</v>
      </c>
      <c r="AF50" s="104" t="str">
        <f>IF(AF48="","",VLOOKUP(AF48,'[1]【記載例】シフト記号表（勤務時間帯）'!$D$6:$Z$47,23,FALSE))</f>
        <v>-</v>
      </c>
      <c r="AG50" s="104" t="str">
        <f>IF(AG48="","",VLOOKUP(AG48,'[1]【記載例】シフト記号表（勤務時間帯）'!$D$6:$Z$47,23,FALSE))</f>
        <v/>
      </c>
      <c r="AH50" s="105" t="str">
        <f>IF(AH48="","",VLOOKUP(AH48,'[1]【記載例】シフト記号表（勤務時間帯）'!$D$6:$Z$47,23,FALSE))</f>
        <v/>
      </c>
      <c r="AI50" s="103" t="str">
        <f>IF(AI48="","",VLOOKUP(AI48,'[1]【記載例】シフト記号表（勤務時間帯）'!$D$6:$Z$47,23,FALSE))</f>
        <v/>
      </c>
      <c r="AJ50" s="104" t="str">
        <f>IF(AJ48="","",VLOOKUP(AJ48,'[1]【記載例】シフト記号表（勤務時間帯）'!$D$6:$Z$47,23,FALSE))</f>
        <v/>
      </c>
      <c r="AK50" s="104" t="str">
        <f>IF(AK48="","",VLOOKUP(AK48,'[1]【記載例】シフト記号表（勤務時間帯）'!$D$6:$Z$47,23,FALSE))</f>
        <v/>
      </c>
      <c r="AL50" s="104" t="str">
        <f>IF(AL48="","",VLOOKUP(AL48,'[1]【記載例】シフト記号表（勤務時間帯）'!$D$6:$Z$47,23,FALSE))</f>
        <v>-</v>
      </c>
      <c r="AM50" s="104" t="str">
        <f>IF(AM48="","",VLOOKUP(AM48,'[1]【記載例】シフト記号表（勤務時間帯）'!$D$6:$Z$47,23,FALSE))</f>
        <v>-</v>
      </c>
      <c r="AN50" s="104" t="str">
        <f>IF(AN48="","",VLOOKUP(AN48,'[1]【記載例】シフト記号表（勤務時間帯）'!$D$6:$Z$47,23,FALSE))</f>
        <v/>
      </c>
      <c r="AO50" s="105" t="str">
        <f>IF(AO48="","",VLOOKUP(AO48,'[1]【記載例】シフト記号表（勤務時間帯）'!$D$6:$Z$47,23,FALSE))</f>
        <v/>
      </c>
      <c r="AP50" s="103" t="str">
        <f>IF(AP48="","",VLOOKUP(AP48,'[1]【記載例】シフト記号表（勤務時間帯）'!$D$6:$Z$47,23,FALSE))</f>
        <v/>
      </c>
      <c r="AQ50" s="104" t="str">
        <f>IF(AQ48="","",VLOOKUP(AQ48,'[1]【記載例】シフト記号表（勤務時間帯）'!$D$6:$Z$47,23,FALSE))</f>
        <v/>
      </c>
      <c r="AR50" s="104" t="str">
        <f>IF(AR48="","",VLOOKUP(AR48,'[1]【記載例】シフト記号表（勤務時間帯）'!$D$6:$Z$47,23,FALSE))</f>
        <v/>
      </c>
      <c r="AS50" s="104" t="str">
        <f>IF(AS48="","",VLOOKUP(AS48,'[1]【記載例】シフト記号表（勤務時間帯）'!$D$6:$Z$47,23,FALSE))</f>
        <v>-</v>
      </c>
      <c r="AT50" s="104" t="str">
        <f>IF(AT48="","",VLOOKUP(AT48,'[1]【記載例】シフト記号表（勤務時間帯）'!$D$6:$Z$47,23,FALSE))</f>
        <v>-</v>
      </c>
      <c r="AU50" s="104" t="str">
        <f>IF(AU48="","",VLOOKUP(AU48,'[1]【記載例】シフト記号表（勤務時間帯）'!$D$6:$Z$47,23,FALSE))</f>
        <v/>
      </c>
      <c r="AV50" s="105" t="str">
        <f>IF(AV48="","",VLOOKUP(AV48,'[1]【記載例】シフト記号表（勤務時間帯）'!$D$6:$Z$47,23,FALSE))</f>
        <v/>
      </c>
      <c r="AW50" s="103" t="str">
        <f>IF(AW48="","",VLOOKUP(AW48,'[1]【記載例】シフト記号表（勤務時間帯）'!$D$6:$Z$47,23,FALSE))</f>
        <v/>
      </c>
      <c r="AX50" s="104" t="str">
        <f>IF(AX48="","",VLOOKUP(AX48,'[1]【記載例】シフト記号表（勤務時間帯）'!$D$6:$Z$47,23,FALSE))</f>
        <v/>
      </c>
      <c r="AY50" s="104" t="str">
        <f>IF(AY48="","",VLOOKUP(AY48,'[1]【記載例】シフト記号表（勤務時間帯）'!$D$6:$Z$47,23,FALSE))</f>
        <v/>
      </c>
      <c r="AZ50" s="841">
        <f>IF($BC$3="４週",SUM(U50:AV50),IF($BC$3="暦月",SUM(U50:AY50),""))</f>
        <v>0</v>
      </c>
      <c r="BA50" s="842"/>
      <c r="BB50" s="843">
        <f>IF($BC$3="４週",AZ50/4,IF($BC$3="暦月",(AZ50/($BC$8/7)),""))</f>
        <v>0</v>
      </c>
      <c r="BC50" s="842"/>
      <c r="BD50" s="844"/>
      <c r="BE50" s="845"/>
      <c r="BF50" s="845"/>
      <c r="BG50" s="845"/>
      <c r="BH50" s="846"/>
    </row>
    <row r="51" spans="2:60" ht="20.25" customHeight="1">
      <c r="B51" s="106"/>
      <c r="C51" s="847" t="s">
        <v>649</v>
      </c>
      <c r="D51" s="848"/>
      <c r="E51" s="849"/>
      <c r="F51" s="170"/>
      <c r="G51" s="173"/>
      <c r="H51" s="856" t="s">
        <v>705</v>
      </c>
      <c r="I51" s="859" t="s">
        <v>692</v>
      </c>
      <c r="J51" s="860"/>
      <c r="K51" s="860"/>
      <c r="L51" s="861"/>
      <c r="M51" s="868" t="s">
        <v>707</v>
      </c>
      <c r="N51" s="869"/>
      <c r="O51" s="870"/>
      <c r="P51" s="109" t="s">
        <v>555</v>
      </c>
      <c r="Q51" s="116"/>
      <c r="R51" s="116"/>
      <c r="S51" s="117"/>
      <c r="T51" s="122"/>
      <c r="U51" s="113"/>
      <c r="V51" s="114"/>
      <c r="W51" s="114"/>
      <c r="X51" s="114" t="s">
        <v>591</v>
      </c>
      <c r="Y51" s="114"/>
      <c r="Z51" s="114"/>
      <c r="AA51" s="115" t="s">
        <v>708</v>
      </c>
      <c r="AB51" s="113"/>
      <c r="AC51" s="114"/>
      <c r="AD51" s="114"/>
      <c r="AE51" s="114" t="s">
        <v>708</v>
      </c>
      <c r="AF51" s="114"/>
      <c r="AG51" s="114"/>
      <c r="AH51" s="115" t="s">
        <v>708</v>
      </c>
      <c r="AI51" s="113"/>
      <c r="AJ51" s="114"/>
      <c r="AK51" s="114"/>
      <c r="AL51" s="114" t="s">
        <v>708</v>
      </c>
      <c r="AM51" s="114"/>
      <c r="AN51" s="114"/>
      <c r="AO51" s="115" t="s">
        <v>708</v>
      </c>
      <c r="AP51" s="113"/>
      <c r="AQ51" s="114"/>
      <c r="AR51" s="114"/>
      <c r="AS51" s="114" t="s">
        <v>708</v>
      </c>
      <c r="AT51" s="114"/>
      <c r="AU51" s="114"/>
      <c r="AV51" s="115" t="s">
        <v>708</v>
      </c>
      <c r="AW51" s="113"/>
      <c r="AX51" s="114"/>
      <c r="AY51" s="114"/>
      <c r="AZ51" s="877"/>
      <c r="BA51" s="831"/>
      <c r="BB51" s="830"/>
      <c r="BC51" s="831"/>
      <c r="BD51" s="832"/>
      <c r="BE51" s="833"/>
      <c r="BF51" s="833"/>
      <c r="BG51" s="833"/>
      <c r="BH51" s="834"/>
    </row>
    <row r="52" spans="2:60" ht="20.25" customHeight="1">
      <c r="B52" s="86">
        <f>B49+1</f>
        <v>11</v>
      </c>
      <c r="C52" s="850"/>
      <c r="D52" s="851"/>
      <c r="E52" s="852"/>
      <c r="F52" s="170" t="str">
        <f>C51</f>
        <v>介護従業者</v>
      </c>
      <c r="G52" s="173"/>
      <c r="H52" s="857"/>
      <c r="I52" s="862"/>
      <c r="J52" s="863"/>
      <c r="K52" s="863"/>
      <c r="L52" s="864"/>
      <c r="M52" s="871"/>
      <c r="N52" s="872"/>
      <c r="O52" s="873"/>
      <c r="P52" s="89" t="s">
        <v>556</v>
      </c>
      <c r="Q52" s="90"/>
      <c r="R52" s="90"/>
      <c r="S52" s="91"/>
      <c r="T52" s="92"/>
      <c r="U52" s="93" t="str">
        <f>IF(U51="","",VLOOKUP(U51,'[1]【記載例】シフト記号表（勤務時間帯）'!$D$6:$X$47,21,FALSE))</f>
        <v/>
      </c>
      <c r="V52" s="94" t="str">
        <f>IF(V51="","",VLOOKUP(V51,'[1]【記載例】シフト記号表（勤務時間帯）'!$D$6:$X$47,21,FALSE))</f>
        <v/>
      </c>
      <c r="W52" s="94" t="str">
        <f>IF(W51="","",VLOOKUP(W51,'[1]【記載例】シフト記号表（勤務時間帯）'!$D$6:$X$47,21,FALSE))</f>
        <v/>
      </c>
      <c r="X52" s="94">
        <f>IF(X51="","",VLOOKUP(X51,'[1]【記載例】シフト記号表（勤務時間帯）'!$D$6:$X$47,21,FALSE))</f>
        <v>5.9999999999999982</v>
      </c>
      <c r="Y52" s="94" t="str">
        <f>IF(Y51="","",VLOOKUP(Y51,'[1]【記載例】シフト記号表（勤務時間帯）'!$D$6:$X$47,21,FALSE))</f>
        <v/>
      </c>
      <c r="Z52" s="94" t="str">
        <f>IF(Z51="","",VLOOKUP(Z51,'[1]【記載例】シフト記号表（勤務時間帯）'!$D$6:$X$47,21,FALSE))</f>
        <v/>
      </c>
      <c r="AA52" s="95">
        <f>IF(AA51="","",VLOOKUP(AA51,'[1]【記載例】シフト記号表（勤務時間帯）'!$D$6:$X$47,21,FALSE))</f>
        <v>5.9999999999999982</v>
      </c>
      <c r="AB52" s="93" t="str">
        <f>IF(AB51="","",VLOOKUP(AB51,'[1]【記載例】シフト記号表（勤務時間帯）'!$D$6:$X$47,21,FALSE))</f>
        <v/>
      </c>
      <c r="AC52" s="94" t="str">
        <f>IF(AC51="","",VLOOKUP(AC51,'[1]【記載例】シフト記号表（勤務時間帯）'!$D$6:$X$47,21,FALSE))</f>
        <v/>
      </c>
      <c r="AD52" s="94" t="str">
        <f>IF(AD51="","",VLOOKUP(AD51,'[1]【記載例】シフト記号表（勤務時間帯）'!$D$6:$X$47,21,FALSE))</f>
        <v/>
      </c>
      <c r="AE52" s="94">
        <f>IF(AE51="","",VLOOKUP(AE51,'[1]【記載例】シフト記号表（勤務時間帯）'!$D$6:$X$47,21,FALSE))</f>
        <v>5.9999999999999982</v>
      </c>
      <c r="AF52" s="94" t="str">
        <f>IF(AF51="","",VLOOKUP(AF51,'[1]【記載例】シフト記号表（勤務時間帯）'!$D$6:$X$47,21,FALSE))</f>
        <v/>
      </c>
      <c r="AG52" s="94" t="str">
        <f>IF(AG51="","",VLOOKUP(AG51,'[1]【記載例】シフト記号表（勤務時間帯）'!$D$6:$X$47,21,FALSE))</f>
        <v/>
      </c>
      <c r="AH52" s="95">
        <f>IF(AH51="","",VLOOKUP(AH51,'[1]【記載例】シフト記号表（勤務時間帯）'!$D$6:$X$47,21,FALSE))</f>
        <v>5.9999999999999982</v>
      </c>
      <c r="AI52" s="93" t="str">
        <f>IF(AI51="","",VLOOKUP(AI51,'[1]【記載例】シフト記号表（勤務時間帯）'!$D$6:$X$47,21,FALSE))</f>
        <v/>
      </c>
      <c r="AJ52" s="94" t="str">
        <f>IF(AJ51="","",VLOOKUP(AJ51,'[1]【記載例】シフト記号表（勤務時間帯）'!$D$6:$X$47,21,FALSE))</f>
        <v/>
      </c>
      <c r="AK52" s="94" t="str">
        <f>IF(AK51="","",VLOOKUP(AK51,'[1]【記載例】シフト記号表（勤務時間帯）'!$D$6:$X$47,21,FALSE))</f>
        <v/>
      </c>
      <c r="AL52" s="94">
        <f>IF(AL51="","",VLOOKUP(AL51,'[1]【記載例】シフト記号表（勤務時間帯）'!$D$6:$X$47,21,FALSE))</f>
        <v>5.9999999999999982</v>
      </c>
      <c r="AM52" s="94" t="str">
        <f>IF(AM51="","",VLOOKUP(AM51,'[1]【記載例】シフト記号表（勤務時間帯）'!$D$6:$X$47,21,FALSE))</f>
        <v/>
      </c>
      <c r="AN52" s="94" t="str">
        <f>IF(AN51="","",VLOOKUP(AN51,'[1]【記載例】シフト記号表（勤務時間帯）'!$D$6:$X$47,21,FALSE))</f>
        <v/>
      </c>
      <c r="AO52" s="95">
        <f>IF(AO51="","",VLOOKUP(AO51,'[1]【記載例】シフト記号表（勤務時間帯）'!$D$6:$X$47,21,FALSE))</f>
        <v>5.9999999999999982</v>
      </c>
      <c r="AP52" s="93" t="str">
        <f>IF(AP51="","",VLOOKUP(AP51,'[1]【記載例】シフト記号表（勤務時間帯）'!$D$6:$X$47,21,FALSE))</f>
        <v/>
      </c>
      <c r="AQ52" s="94" t="str">
        <f>IF(AQ51="","",VLOOKUP(AQ51,'[1]【記載例】シフト記号表（勤務時間帯）'!$D$6:$X$47,21,FALSE))</f>
        <v/>
      </c>
      <c r="AR52" s="94" t="str">
        <f>IF(AR51="","",VLOOKUP(AR51,'[1]【記載例】シフト記号表（勤務時間帯）'!$D$6:$X$47,21,FALSE))</f>
        <v/>
      </c>
      <c r="AS52" s="94">
        <f>IF(AS51="","",VLOOKUP(AS51,'[1]【記載例】シフト記号表（勤務時間帯）'!$D$6:$X$47,21,FALSE))</f>
        <v>5.9999999999999982</v>
      </c>
      <c r="AT52" s="94" t="str">
        <f>IF(AT51="","",VLOOKUP(AT51,'[1]【記載例】シフト記号表（勤務時間帯）'!$D$6:$X$47,21,FALSE))</f>
        <v/>
      </c>
      <c r="AU52" s="94" t="str">
        <f>IF(AU51="","",VLOOKUP(AU51,'[1]【記載例】シフト記号表（勤務時間帯）'!$D$6:$X$47,21,FALSE))</f>
        <v/>
      </c>
      <c r="AV52" s="95">
        <f>IF(AV51="","",VLOOKUP(AV51,'[1]【記載例】シフト記号表（勤務時間帯）'!$D$6:$X$47,21,FALSE))</f>
        <v>5.9999999999999982</v>
      </c>
      <c r="AW52" s="93" t="str">
        <f>IF(AW51="","",VLOOKUP(AW51,'[1]【記載例】シフト記号表（勤務時間帯）'!$D$6:$X$47,21,FALSE))</f>
        <v/>
      </c>
      <c r="AX52" s="94" t="str">
        <f>IF(AX51="","",VLOOKUP(AX51,'[1]【記載例】シフト記号表（勤務時間帯）'!$D$6:$X$47,21,FALSE))</f>
        <v/>
      </c>
      <c r="AY52" s="94" t="str">
        <f>IF(AY51="","",VLOOKUP(AY51,'[1]【記載例】シフト記号表（勤務時間帯）'!$D$6:$X$47,21,FALSE))</f>
        <v/>
      </c>
      <c r="AZ52" s="838">
        <f>IF($BC$3="４週",SUM(U52:AV52),IF($BC$3="暦月",SUM(U52:AY52),""))</f>
        <v>47.999999999999993</v>
      </c>
      <c r="BA52" s="839"/>
      <c r="BB52" s="840">
        <f>IF($BC$3="４週",AZ52/4,IF($BC$3="暦月",(AZ52/($BC$8/7)),""))</f>
        <v>11.999999999999998</v>
      </c>
      <c r="BC52" s="839"/>
      <c r="BD52" s="835"/>
      <c r="BE52" s="836"/>
      <c r="BF52" s="836"/>
      <c r="BG52" s="836"/>
      <c r="BH52" s="837"/>
    </row>
    <row r="53" spans="2:60" ht="20.25" customHeight="1">
      <c r="B53" s="96"/>
      <c r="C53" s="878"/>
      <c r="D53" s="879"/>
      <c r="E53" s="880"/>
      <c r="F53" s="171"/>
      <c r="G53" s="174" t="str">
        <f>C51</f>
        <v>介護従業者</v>
      </c>
      <c r="H53" s="881"/>
      <c r="I53" s="882"/>
      <c r="J53" s="883"/>
      <c r="K53" s="883"/>
      <c r="L53" s="884"/>
      <c r="M53" s="885"/>
      <c r="N53" s="886"/>
      <c r="O53" s="887"/>
      <c r="P53" s="123" t="s">
        <v>557</v>
      </c>
      <c r="Q53" s="124"/>
      <c r="R53" s="124"/>
      <c r="S53" s="125"/>
      <c r="T53" s="126"/>
      <c r="U53" s="103" t="str">
        <f>IF(U51="","",VLOOKUP(U51,'[1]【記載例】シフト記号表（勤務時間帯）'!$D$6:$Z$47,23,FALSE))</f>
        <v/>
      </c>
      <c r="V53" s="104" t="str">
        <f>IF(V51="","",VLOOKUP(V51,'[1]【記載例】シフト記号表（勤務時間帯）'!$D$6:$Z$47,23,FALSE))</f>
        <v/>
      </c>
      <c r="W53" s="104" t="str">
        <f>IF(W51="","",VLOOKUP(W51,'[1]【記載例】シフト記号表（勤務時間帯）'!$D$6:$Z$47,23,FALSE))</f>
        <v/>
      </c>
      <c r="X53" s="104" t="str">
        <f>IF(X51="","",VLOOKUP(X51,'[1]【記載例】シフト記号表（勤務時間帯）'!$D$6:$Z$47,23,FALSE))</f>
        <v>-</v>
      </c>
      <c r="Y53" s="104" t="str">
        <f>IF(Y51="","",VLOOKUP(Y51,'[1]【記載例】シフト記号表（勤務時間帯）'!$D$6:$Z$47,23,FALSE))</f>
        <v/>
      </c>
      <c r="Z53" s="104" t="str">
        <f>IF(Z51="","",VLOOKUP(Z51,'[1]【記載例】シフト記号表（勤務時間帯）'!$D$6:$Z$47,23,FALSE))</f>
        <v/>
      </c>
      <c r="AA53" s="105" t="str">
        <f>IF(AA51="","",VLOOKUP(AA51,'[1]【記載例】シフト記号表（勤務時間帯）'!$D$6:$Z$47,23,FALSE))</f>
        <v>-</v>
      </c>
      <c r="AB53" s="103" t="str">
        <f>IF(AB51="","",VLOOKUP(AB51,'[1]【記載例】シフト記号表（勤務時間帯）'!$D$6:$Z$47,23,FALSE))</f>
        <v/>
      </c>
      <c r="AC53" s="104" t="str">
        <f>IF(AC51="","",VLOOKUP(AC51,'[1]【記載例】シフト記号表（勤務時間帯）'!$D$6:$Z$47,23,FALSE))</f>
        <v/>
      </c>
      <c r="AD53" s="104" t="str">
        <f>IF(AD51="","",VLOOKUP(AD51,'[1]【記載例】シフト記号表（勤務時間帯）'!$D$6:$Z$47,23,FALSE))</f>
        <v/>
      </c>
      <c r="AE53" s="104" t="str">
        <f>IF(AE51="","",VLOOKUP(AE51,'[1]【記載例】シフト記号表（勤務時間帯）'!$D$6:$Z$47,23,FALSE))</f>
        <v>-</v>
      </c>
      <c r="AF53" s="104" t="str">
        <f>IF(AF51="","",VLOOKUP(AF51,'[1]【記載例】シフト記号表（勤務時間帯）'!$D$6:$Z$47,23,FALSE))</f>
        <v/>
      </c>
      <c r="AG53" s="104" t="str">
        <f>IF(AG51="","",VLOOKUP(AG51,'[1]【記載例】シフト記号表（勤務時間帯）'!$D$6:$Z$47,23,FALSE))</f>
        <v/>
      </c>
      <c r="AH53" s="105" t="str">
        <f>IF(AH51="","",VLOOKUP(AH51,'[1]【記載例】シフト記号表（勤務時間帯）'!$D$6:$Z$47,23,FALSE))</f>
        <v>-</v>
      </c>
      <c r="AI53" s="103" t="str">
        <f>IF(AI51="","",VLOOKUP(AI51,'[1]【記載例】シフト記号表（勤務時間帯）'!$D$6:$Z$47,23,FALSE))</f>
        <v/>
      </c>
      <c r="AJ53" s="104" t="str">
        <f>IF(AJ51="","",VLOOKUP(AJ51,'[1]【記載例】シフト記号表（勤務時間帯）'!$D$6:$Z$47,23,FALSE))</f>
        <v/>
      </c>
      <c r="AK53" s="104" t="str">
        <f>IF(AK51="","",VLOOKUP(AK51,'[1]【記載例】シフト記号表（勤務時間帯）'!$D$6:$Z$47,23,FALSE))</f>
        <v/>
      </c>
      <c r="AL53" s="104" t="str">
        <f>IF(AL51="","",VLOOKUP(AL51,'[1]【記載例】シフト記号表（勤務時間帯）'!$D$6:$Z$47,23,FALSE))</f>
        <v>-</v>
      </c>
      <c r="AM53" s="104" t="str">
        <f>IF(AM51="","",VLOOKUP(AM51,'[1]【記載例】シフト記号表（勤務時間帯）'!$D$6:$Z$47,23,FALSE))</f>
        <v/>
      </c>
      <c r="AN53" s="104" t="str">
        <f>IF(AN51="","",VLOOKUP(AN51,'[1]【記載例】シフト記号表（勤務時間帯）'!$D$6:$Z$47,23,FALSE))</f>
        <v/>
      </c>
      <c r="AO53" s="105" t="str">
        <f>IF(AO51="","",VLOOKUP(AO51,'[1]【記載例】シフト記号表（勤務時間帯）'!$D$6:$Z$47,23,FALSE))</f>
        <v>-</v>
      </c>
      <c r="AP53" s="103" t="str">
        <f>IF(AP51="","",VLOOKUP(AP51,'[1]【記載例】シフト記号表（勤務時間帯）'!$D$6:$Z$47,23,FALSE))</f>
        <v/>
      </c>
      <c r="AQ53" s="104" t="str">
        <f>IF(AQ51="","",VLOOKUP(AQ51,'[1]【記載例】シフト記号表（勤務時間帯）'!$D$6:$Z$47,23,FALSE))</f>
        <v/>
      </c>
      <c r="AR53" s="104" t="str">
        <f>IF(AR51="","",VLOOKUP(AR51,'[1]【記載例】シフト記号表（勤務時間帯）'!$D$6:$Z$47,23,FALSE))</f>
        <v/>
      </c>
      <c r="AS53" s="104" t="str">
        <f>IF(AS51="","",VLOOKUP(AS51,'[1]【記載例】シフト記号表（勤務時間帯）'!$D$6:$Z$47,23,FALSE))</f>
        <v>-</v>
      </c>
      <c r="AT53" s="104" t="str">
        <f>IF(AT51="","",VLOOKUP(AT51,'[1]【記載例】シフト記号表（勤務時間帯）'!$D$6:$Z$47,23,FALSE))</f>
        <v/>
      </c>
      <c r="AU53" s="104" t="str">
        <f>IF(AU51="","",VLOOKUP(AU51,'[1]【記載例】シフト記号表（勤務時間帯）'!$D$6:$Z$47,23,FALSE))</f>
        <v/>
      </c>
      <c r="AV53" s="105" t="str">
        <f>IF(AV51="","",VLOOKUP(AV51,'[1]【記載例】シフト記号表（勤務時間帯）'!$D$6:$Z$47,23,FALSE))</f>
        <v>-</v>
      </c>
      <c r="AW53" s="103" t="str">
        <f>IF(AW51="","",VLOOKUP(AW51,'[1]【記載例】シフト記号表（勤務時間帯）'!$D$6:$Z$47,23,FALSE))</f>
        <v/>
      </c>
      <c r="AX53" s="104" t="str">
        <f>IF(AX51="","",VLOOKUP(AX51,'[1]【記載例】シフト記号表（勤務時間帯）'!$D$6:$Z$47,23,FALSE))</f>
        <v/>
      </c>
      <c r="AY53" s="104" t="str">
        <f>IF(AY51="","",VLOOKUP(AY51,'[1]【記載例】シフト記号表（勤務時間帯）'!$D$6:$Z$47,23,FALSE))</f>
        <v/>
      </c>
      <c r="AZ53" s="841">
        <f>IF($BC$3="４週",SUM(U53:AV53),IF($BC$3="暦月",SUM(U53:AY53),""))</f>
        <v>0</v>
      </c>
      <c r="BA53" s="842"/>
      <c r="BB53" s="843">
        <f>IF($BC$3="４週",AZ53/4,IF($BC$3="暦月",(AZ53/($BC$8/7)),""))</f>
        <v>0</v>
      </c>
      <c r="BC53" s="842"/>
      <c r="BD53" s="844"/>
      <c r="BE53" s="845"/>
      <c r="BF53" s="845"/>
      <c r="BG53" s="845"/>
      <c r="BH53" s="846"/>
    </row>
    <row r="54" spans="2:60" ht="20.25" customHeight="1">
      <c r="B54" s="106"/>
      <c r="C54" s="847" t="s">
        <v>649</v>
      </c>
      <c r="D54" s="848"/>
      <c r="E54" s="849"/>
      <c r="F54" s="170"/>
      <c r="G54" s="173"/>
      <c r="H54" s="856" t="s">
        <v>705</v>
      </c>
      <c r="I54" s="859" t="s">
        <v>699</v>
      </c>
      <c r="J54" s="860"/>
      <c r="K54" s="860"/>
      <c r="L54" s="861"/>
      <c r="M54" s="868" t="s">
        <v>709</v>
      </c>
      <c r="N54" s="869"/>
      <c r="O54" s="870"/>
      <c r="P54" s="109" t="s">
        <v>555</v>
      </c>
      <c r="Q54" s="116"/>
      <c r="R54" s="116"/>
      <c r="S54" s="117"/>
      <c r="T54" s="122"/>
      <c r="U54" s="113"/>
      <c r="V54" s="114" t="s">
        <v>696</v>
      </c>
      <c r="W54" s="114"/>
      <c r="X54" s="114"/>
      <c r="Y54" s="114" t="s">
        <v>584</v>
      </c>
      <c r="Z54" s="114"/>
      <c r="AA54" s="115"/>
      <c r="AB54" s="113"/>
      <c r="AC54" s="114" t="s">
        <v>696</v>
      </c>
      <c r="AD54" s="114"/>
      <c r="AE54" s="114"/>
      <c r="AF54" s="114" t="s">
        <v>584</v>
      </c>
      <c r="AG54" s="114"/>
      <c r="AH54" s="115"/>
      <c r="AI54" s="113"/>
      <c r="AJ54" s="114" t="s">
        <v>696</v>
      </c>
      <c r="AK54" s="114"/>
      <c r="AL54" s="114"/>
      <c r="AM54" s="114" t="s">
        <v>696</v>
      </c>
      <c r="AN54" s="114"/>
      <c r="AO54" s="115"/>
      <c r="AP54" s="113"/>
      <c r="AQ54" s="114" t="s">
        <v>584</v>
      </c>
      <c r="AR54" s="114"/>
      <c r="AS54" s="114"/>
      <c r="AT54" s="114" t="s">
        <v>584</v>
      </c>
      <c r="AU54" s="114"/>
      <c r="AV54" s="115"/>
      <c r="AW54" s="113"/>
      <c r="AX54" s="114"/>
      <c r="AY54" s="114"/>
      <c r="AZ54" s="877"/>
      <c r="BA54" s="831"/>
      <c r="BB54" s="830"/>
      <c r="BC54" s="831"/>
      <c r="BD54" s="832"/>
      <c r="BE54" s="833"/>
      <c r="BF54" s="833"/>
      <c r="BG54" s="833"/>
      <c r="BH54" s="834"/>
    </row>
    <row r="55" spans="2:60" ht="20.25" customHeight="1">
      <c r="B55" s="86">
        <f>B52+1</f>
        <v>12</v>
      </c>
      <c r="C55" s="850"/>
      <c r="D55" s="851"/>
      <c r="E55" s="852"/>
      <c r="F55" s="170" t="str">
        <f>C54</f>
        <v>介護従業者</v>
      </c>
      <c r="G55" s="173"/>
      <c r="H55" s="857"/>
      <c r="I55" s="862"/>
      <c r="J55" s="863"/>
      <c r="K55" s="863"/>
      <c r="L55" s="864"/>
      <c r="M55" s="871"/>
      <c r="N55" s="872"/>
      <c r="O55" s="873"/>
      <c r="P55" s="89" t="s">
        <v>556</v>
      </c>
      <c r="Q55" s="90"/>
      <c r="R55" s="90"/>
      <c r="S55" s="91"/>
      <c r="T55" s="92"/>
      <c r="U55" s="93" t="str">
        <f>IF(U54="","",VLOOKUP(U54,'[1]【記載例】シフト記号表（勤務時間帯）'!$D$6:$X$47,21,FALSE))</f>
        <v/>
      </c>
      <c r="V55" s="94">
        <f>IF(V54="","",VLOOKUP(V54,'[1]【記載例】シフト記号表（勤務時間帯）'!$D$6:$X$47,21,FALSE))</f>
        <v>7.9999999999999982</v>
      </c>
      <c r="W55" s="94" t="str">
        <f>IF(W54="","",VLOOKUP(W54,'[1]【記載例】シフト記号表（勤務時間帯）'!$D$6:$X$47,21,FALSE))</f>
        <v/>
      </c>
      <c r="X55" s="94" t="str">
        <f>IF(X54="","",VLOOKUP(X54,'[1]【記載例】シフト記号表（勤務時間帯）'!$D$6:$X$47,21,FALSE))</f>
        <v/>
      </c>
      <c r="Y55" s="94">
        <f>IF(Y54="","",VLOOKUP(Y54,'[1]【記載例】シフト記号表（勤務時間帯）'!$D$6:$X$47,21,FALSE))</f>
        <v>7.9999999999999982</v>
      </c>
      <c r="Z55" s="94" t="str">
        <f>IF(Z54="","",VLOOKUP(Z54,'[1]【記載例】シフト記号表（勤務時間帯）'!$D$6:$X$47,21,FALSE))</f>
        <v/>
      </c>
      <c r="AA55" s="95" t="str">
        <f>IF(AA54="","",VLOOKUP(AA54,'[1]【記載例】シフト記号表（勤務時間帯）'!$D$6:$X$47,21,FALSE))</f>
        <v/>
      </c>
      <c r="AB55" s="93" t="str">
        <f>IF(AB54="","",VLOOKUP(AB54,'[1]【記載例】シフト記号表（勤務時間帯）'!$D$6:$X$47,21,FALSE))</f>
        <v/>
      </c>
      <c r="AC55" s="94">
        <f>IF(AC54="","",VLOOKUP(AC54,'[1]【記載例】シフト記号表（勤務時間帯）'!$D$6:$X$47,21,FALSE))</f>
        <v>7.9999999999999982</v>
      </c>
      <c r="AD55" s="94" t="str">
        <f>IF(AD54="","",VLOOKUP(AD54,'[1]【記載例】シフト記号表（勤務時間帯）'!$D$6:$X$47,21,FALSE))</f>
        <v/>
      </c>
      <c r="AE55" s="94" t="str">
        <f>IF(AE54="","",VLOOKUP(AE54,'[1]【記載例】シフト記号表（勤務時間帯）'!$D$6:$X$47,21,FALSE))</f>
        <v/>
      </c>
      <c r="AF55" s="94">
        <f>IF(AF54="","",VLOOKUP(AF54,'[1]【記載例】シフト記号表（勤務時間帯）'!$D$6:$X$47,21,FALSE))</f>
        <v>7.9999999999999982</v>
      </c>
      <c r="AG55" s="94" t="str">
        <f>IF(AG54="","",VLOOKUP(AG54,'[1]【記載例】シフト記号表（勤務時間帯）'!$D$6:$X$47,21,FALSE))</f>
        <v/>
      </c>
      <c r="AH55" s="95" t="str">
        <f>IF(AH54="","",VLOOKUP(AH54,'[1]【記載例】シフト記号表（勤務時間帯）'!$D$6:$X$47,21,FALSE))</f>
        <v/>
      </c>
      <c r="AI55" s="93" t="str">
        <f>IF(AI54="","",VLOOKUP(AI54,'[1]【記載例】シフト記号表（勤務時間帯）'!$D$6:$X$47,21,FALSE))</f>
        <v/>
      </c>
      <c r="AJ55" s="94">
        <f>IF(AJ54="","",VLOOKUP(AJ54,'[1]【記載例】シフト記号表（勤務時間帯）'!$D$6:$X$47,21,FALSE))</f>
        <v>7.9999999999999982</v>
      </c>
      <c r="AK55" s="94" t="str">
        <f>IF(AK54="","",VLOOKUP(AK54,'[1]【記載例】シフト記号表（勤務時間帯）'!$D$6:$X$47,21,FALSE))</f>
        <v/>
      </c>
      <c r="AL55" s="94" t="str">
        <f>IF(AL54="","",VLOOKUP(AL54,'[1]【記載例】シフト記号表（勤務時間帯）'!$D$6:$X$47,21,FALSE))</f>
        <v/>
      </c>
      <c r="AM55" s="94">
        <f>IF(AM54="","",VLOOKUP(AM54,'[1]【記載例】シフト記号表（勤務時間帯）'!$D$6:$X$47,21,FALSE))</f>
        <v>7.9999999999999982</v>
      </c>
      <c r="AN55" s="94" t="str">
        <f>IF(AN54="","",VLOOKUP(AN54,'[1]【記載例】シフト記号表（勤務時間帯）'!$D$6:$X$47,21,FALSE))</f>
        <v/>
      </c>
      <c r="AO55" s="95" t="str">
        <f>IF(AO54="","",VLOOKUP(AO54,'[1]【記載例】シフト記号表（勤務時間帯）'!$D$6:$X$47,21,FALSE))</f>
        <v/>
      </c>
      <c r="AP55" s="93" t="str">
        <f>IF(AP54="","",VLOOKUP(AP54,'[1]【記載例】シフト記号表（勤務時間帯）'!$D$6:$X$47,21,FALSE))</f>
        <v/>
      </c>
      <c r="AQ55" s="94">
        <f>IF(AQ54="","",VLOOKUP(AQ54,'[1]【記載例】シフト記号表（勤務時間帯）'!$D$6:$X$47,21,FALSE))</f>
        <v>7.9999999999999982</v>
      </c>
      <c r="AR55" s="94" t="str">
        <f>IF(AR54="","",VLOOKUP(AR54,'[1]【記載例】シフト記号表（勤務時間帯）'!$D$6:$X$47,21,FALSE))</f>
        <v/>
      </c>
      <c r="AS55" s="94" t="str">
        <f>IF(AS54="","",VLOOKUP(AS54,'[1]【記載例】シフト記号表（勤務時間帯）'!$D$6:$X$47,21,FALSE))</f>
        <v/>
      </c>
      <c r="AT55" s="94">
        <f>IF(AT54="","",VLOOKUP(AT54,'[1]【記載例】シフト記号表（勤務時間帯）'!$D$6:$X$47,21,FALSE))</f>
        <v>7.9999999999999982</v>
      </c>
      <c r="AU55" s="94" t="str">
        <f>IF(AU54="","",VLOOKUP(AU54,'[1]【記載例】シフト記号表（勤務時間帯）'!$D$6:$X$47,21,FALSE))</f>
        <v/>
      </c>
      <c r="AV55" s="95" t="str">
        <f>IF(AV54="","",VLOOKUP(AV54,'[1]【記載例】シフト記号表（勤務時間帯）'!$D$6:$X$47,21,FALSE))</f>
        <v/>
      </c>
      <c r="AW55" s="93" t="str">
        <f>IF(AW54="","",VLOOKUP(AW54,'[1]【記載例】シフト記号表（勤務時間帯）'!$D$6:$X$47,21,FALSE))</f>
        <v/>
      </c>
      <c r="AX55" s="94" t="str">
        <f>IF(AX54="","",VLOOKUP(AX54,'[1]【記載例】シフト記号表（勤務時間帯）'!$D$6:$X$47,21,FALSE))</f>
        <v/>
      </c>
      <c r="AY55" s="94" t="str">
        <f>IF(AY54="","",VLOOKUP(AY54,'[1]【記載例】シフト記号表（勤務時間帯）'!$D$6:$X$47,21,FALSE))</f>
        <v/>
      </c>
      <c r="AZ55" s="838">
        <f>IF($BC$3="４週",SUM(U55:AV55),IF($BC$3="暦月",SUM(U55:AY55),""))</f>
        <v>63.999999999999993</v>
      </c>
      <c r="BA55" s="839"/>
      <c r="BB55" s="840">
        <f>IF($BC$3="４週",AZ55/4,IF($BC$3="暦月",(AZ55/($BC$8/7)),""))</f>
        <v>15.999999999999998</v>
      </c>
      <c r="BC55" s="839"/>
      <c r="BD55" s="835"/>
      <c r="BE55" s="836"/>
      <c r="BF55" s="836"/>
      <c r="BG55" s="836"/>
      <c r="BH55" s="837"/>
    </row>
    <row r="56" spans="2:60" ht="20.25" customHeight="1">
      <c r="B56" s="96"/>
      <c r="C56" s="878"/>
      <c r="D56" s="879"/>
      <c r="E56" s="880"/>
      <c r="F56" s="171"/>
      <c r="G56" s="174" t="str">
        <f>C54</f>
        <v>介護従業者</v>
      </c>
      <c r="H56" s="881"/>
      <c r="I56" s="882"/>
      <c r="J56" s="883"/>
      <c r="K56" s="883"/>
      <c r="L56" s="884"/>
      <c r="M56" s="885"/>
      <c r="N56" s="886"/>
      <c r="O56" s="887"/>
      <c r="P56" s="123" t="s">
        <v>557</v>
      </c>
      <c r="Q56" s="124"/>
      <c r="R56" s="124"/>
      <c r="S56" s="125"/>
      <c r="T56" s="126"/>
      <c r="U56" s="103" t="str">
        <f>IF(U54="","",VLOOKUP(U54,'[1]【記載例】シフト記号表（勤務時間帯）'!$D$6:$Z$47,23,FALSE))</f>
        <v/>
      </c>
      <c r="V56" s="104" t="str">
        <f>IF(V54="","",VLOOKUP(V54,'[1]【記載例】シフト記号表（勤務時間帯）'!$D$6:$Z$47,23,FALSE))</f>
        <v>-</v>
      </c>
      <c r="W56" s="104" t="str">
        <f>IF(W54="","",VLOOKUP(W54,'[1]【記載例】シフト記号表（勤務時間帯）'!$D$6:$Z$47,23,FALSE))</f>
        <v/>
      </c>
      <c r="X56" s="104" t="str">
        <f>IF(X54="","",VLOOKUP(X54,'[1]【記載例】シフト記号表（勤務時間帯）'!$D$6:$Z$47,23,FALSE))</f>
        <v/>
      </c>
      <c r="Y56" s="104" t="str">
        <f>IF(Y54="","",VLOOKUP(Y54,'[1]【記載例】シフト記号表（勤務時間帯）'!$D$6:$Z$47,23,FALSE))</f>
        <v>-</v>
      </c>
      <c r="Z56" s="104" t="str">
        <f>IF(Z54="","",VLOOKUP(Z54,'[1]【記載例】シフト記号表（勤務時間帯）'!$D$6:$Z$47,23,FALSE))</f>
        <v/>
      </c>
      <c r="AA56" s="105" t="str">
        <f>IF(AA54="","",VLOOKUP(AA54,'[1]【記載例】シフト記号表（勤務時間帯）'!$D$6:$Z$47,23,FALSE))</f>
        <v/>
      </c>
      <c r="AB56" s="103" t="str">
        <f>IF(AB54="","",VLOOKUP(AB54,'[1]【記載例】シフト記号表（勤務時間帯）'!$D$6:$Z$47,23,FALSE))</f>
        <v/>
      </c>
      <c r="AC56" s="104" t="str">
        <f>IF(AC54="","",VLOOKUP(AC54,'[1]【記載例】シフト記号表（勤務時間帯）'!$D$6:$Z$47,23,FALSE))</f>
        <v>-</v>
      </c>
      <c r="AD56" s="104" t="str">
        <f>IF(AD54="","",VLOOKUP(AD54,'[1]【記載例】シフト記号表（勤務時間帯）'!$D$6:$Z$47,23,FALSE))</f>
        <v/>
      </c>
      <c r="AE56" s="104" t="str">
        <f>IF(AE54="","",VLOOKUP(AE54,'[1]【記載例】シフト記号表（勤務時間帯）'!$D$6:$Z$47,23,FALSE))</f>
        <v/>
      </c>
      <c r="AF56" s="104" t="str">
        <f>IF(AF54="","",VLOOKUP(AF54,'[1]【記載例】シフト記号表（勤務時間帯）'!$D$6:$Z$47,23,FALSE))</f>
        <v>-</v>
      </c>
      <c r="AG56" s="104" t="str">
        <f>IF(AG54="","",VLOOKUP(AG54,'[1]【記載例】シフト記号表（勤務時間帯）'!$D$6:$Z$47,23,FALSE))</f>
        <v/>
      </c>
      <c r="AH56" s="105" t="str">
        <f>IF(AH54="","",VLOOKUP(AH54,'[1]【記載例】シフト記号表（勤務時間帯）'!$D$6:$Z$47,23,FALSE))</f>
        <v/>
      </c>
      <c r="AI56" s="103" t="str">
        <f>IF(AI54="","",VLOOKUP(AI54,'[1]【記載例】シフト記号表（勤務時間帯）'!$D$6:$Z$47,23,FALSE))</f>
        <v/>
      </c>
      <c r="AJ56" s="104" t="str">
        <f>IF(AJ54="","",VLOOKUP(AJ54,'[1]【記載例】シフト記号表（勤務時間帯）'!$D$6:$Z$47,23,FALSE))</f>
        <v>-</v>
      </c>
      <c r="AK56" s="104" t="str">
        <f>IF(AK54="","",VLOOKUP(AK54,'[1]【記載例】シフト記号表（勤務時間帯）'!$D$6:$Z$47,23,FALSE))</f>
        <v/>
      </c>
      <c r="AL56" s="104" t="str">
        <f>IF(AL54="","",VLOOKUP(AL54,'[1]【記載例】シフト記号表（勤務時間帯）'!$D$6:$Z$47,23,FALSE))</f>
        <v/>
      </c>
      <c r="AM56" s="104" t="str">
        <f>IF(AM54="","",VLOOKUP(AM54,'[1]【記載例】シフト記号表（勤務時間帯）'!$D$6:$Z$47,23,FALSE))</f>
        <v>-</v>
      </c>
      <c r="AN56" s="104" t="str">
        <f>IF(AN54="","",VLOOKUP(AN54,'[1]【記載例】シフト記号表（勤務時間帯）'!$D$6:$Z$47,23,FALSE))</f>
        <v/>
      </c>
      <c r="AO56" s="105" t="str">
        <f>IF(AO54="","",VLOOKUP(AO54,'[1]【記載例】シフト記号表（勤務時間帯）'!$D$6:$Z$47,23,FALSE))</f>
        <v/>
      </c>
      <c r="AP56" s="103" t="str">
        <f>IF(AP54="","",VLOOKUP(AP54,'[1]【記載例】シフト記号表（勤務時間帯）'!$D$6:$Z$47,23,FALSE))</f>
        <v/>
      </c>
      <c r="AQ56" s="104" t="str">
        <f>IF(AQ54="","",VLOOKUP(AQ54,'[1]【記載例】シフト記号表（勤務時間帯）'!$D$6:$Z$47,23,FALSE))</f>
        <v>-</v>
      </c>
      <c r="AR56" s="104" t="str">
        <f>IF(AR54="","",VLOOKUP(AR54,'[1]【記載例】シフト記号表（勤務時間帯）'!$D$6:$Z$47,23,FALSE))</f>
        <v/>
      </c>
      <c r="AS56" s="104" t="str">
        <f>IF(AS54="","",VLOOKUP(AS54,'[1]【記載例】シフト記号表（勤務時間帯）'!$D$6:$Z$47,23,FALSE))</f>
        <v/>
      </c>
      <c r="AT56" s="104" t="str">
        <f>IF(AT54="","",VLOOKUP(AT54,'[1]【記載例】シフト記号表（勤務時間帯）'!$D$6:$Z$47,23,FALSE))</f>
        <v>-</v>
      </c>
      <c r="AU56" s="104" t="str">
        <f>IF(AU54="","",VLOOKUP(AU54,'[1]【記載例】シフト記号表（勤務時間帯）'!$D$6:$Z$47,23,FALSE))</f>
        <v/>
      </c>
      <c r="AV56" s="105" t="str">
        <f>IF(AV54="","",VLOOKUP(AV54,'[1]【記載例】シフト記号表（勤務時間帯）'!$D$6:$Z$47,23,FALSE))</f>
        <v/>
      </c>
      <c r="AW56" s="103" t="str">
        <f>IF(AW54="","",VLOOKUP(AW54,'[1]【記載例】シフト記号表（勤務時間帯）'!$D$6:$Z$47,23,FALSE))</f>
        <v/>
      </c>
      <c r="AX56" s="104" t="str">
        <f>IF(AX54="","",VLOOKUP(AX54,'[1]【記載例】シフト記号表（勤務時間帯）'!$D$6:$Z$47,23,FALSE))</f>
        <v/>
      </c>
      <c r="AY56" s="104" t="str">
        <f>IF(AY54="","",VLOOKUP(AY54,'[1]【記載例】シフト記号表（勤務時間帯）'!$D$6:$Z$47,23,FALSE))</f>
        <v/>
      </c>
      <c r="AZ56" s="841">
        <f>IF($BC$3="４週",SUM(U56:AV56),IF($BC$3="暦月",SUM(U56:AY56),""))</f>
        <v>0</v>
      </c>
      <c r="BA56" s="842"/>
      <c r="BB56" s="843">
        <f>IF($BC$3="４週",AZ56/4,IF($BC$3="暦月",(AZ56/($BC$8/7)),""))</f>
        <v>0</v>
      </c>
      <c r="BC56" s="842"/>
      <c r="BD56" s="844"/>
      <c r="BE56" s="845"/>
      <c r="BF56" s="845"/>
      <c r="BG56" s="845"/>
      <c r="BH56" s="846"/>
    </row>
    <row r="57" spans="2:60" ht="20.25" customHeight="1">
      <c r="B57" s="106"/>
      <c r="C57" s="847" t="s">
        <v>649</v>
      </c>
      <c r="D57" s="848"/>
      <c r="E57" s="849"/>
      <c r="F57" s="170"/>
      <c r="G57" s="173"/>
      <c r="H57" s="856" t="s">
        <v>705</v>
      </c>
      <c r="I57" s="859" t="s">
        <v>699</v>
      </c>
      <c r="J57" s="860"/>
      <c r="K57" s="860"/>
      <c r="L57" s="861"/>
      <c r="M57" s="868" t="s">
        <v>710</v>
      </c>
      <c r="N57" s="869"/>
      <c r="O57" s="870"/>
      <c r="P57" s="109" t="s">
        <v>555</v>
      </c>
      <c r="Q57" s="116"/>
      <c r="R57" s="116"/>
      <c r="S57" s="117"/>
      <c r="T57" s="122"/>
      <c r="U57" s="113" t="s">
        <v>590</v>
      </c>
      <c r="V57" s="114"/>
      <c r="W57" s="114"/>
      <c r="X57" s="114"/>
      <c r="Y57" s="114"/>
      <c r="Z57" s="114" t="s">
        <v>711</v>
      </c>
      <c r="AA57" s="115"/>
      <c r="AB57" s="113" t="s">
        <v>590</v>
      </c>
      <c r="AC57" s="114"/>
      <c r="AD57" s="114"/>
      <c r="AE57" s="114"/>
      <c r="AF57" s="114"/>
      <c r="AG57" s="114" t="s">
        <v>711</v>
      </c>
      <c r="AH57" s="115"/>
      <c r="AI57" s="113" t="s">
        <v>590</v>
      </c>
      <c r="AJ57" s="114"/>
      <c r="AK57" s="114"/>
      <c r="AL57" s="114"/>
      <c r="AM57" s="114"/>
      <c r="AN57" s="114" t="s">
        <v>711</v>
      </c>
      <c r="AO57" s="115"/>
      <c r="AP57" s="113" t="s">
        <v>590</v>
      </c>
      <c r="AQ57" s="114"/>
      <c r="AR57" s="114"/>
      <c r="AS57" s="114"/>
      <c r="AT57" s="114"/>
      <c r="AU57" s="114" t="s">
        <v>711</v>
      </c>
      <c r="AV57" s="115"/>
      <c r="AW57" s="113"/>
      <c r="AX57" s="114"/>
      <c r="AY57" s="114"/>
      <c r="AZ57" s="877"/>
      <c r="BA57" s="831"/>
      <c r="BB57" s="830"/>
      <c r="BC57" s="831"/>
      <c r="BD57" s="832"/>
      <c r="BE57" s="833"/>
      <c r="BF57" s="833"/>
      <c r="BG57" s="833"/>
      <c r="BH57" s="834"/>
    </row>
    <row r="58" spans="2:60" ht="20.25" customHeight="1">
      <c r="B58" s="86">
        <f>B55+1</f>
        <v>13</v>
      </c>
      <c r="C58" s="850"/>
      <c r="D58" s="851"/>
      <c r="E58" s="852"/>
      <c r="F58" s="170" t="str">
        <f>C57</f>
        <v>介護従業者</v>
      </c>
      <c r="G58" s="173"/>
      <c r="H58" s="857"/>
      <c r="I58" s="862"/>
      <c r="J58" s="863"/>
      <c r="K58" s="863"/>
      <c r="L58" s="864"/>
      <c r="M58" s="871"/>
      <c r="N58" s="872"/>
      <c r="O58" s="873"/>
      <c r="P58" s="89" t="s">
        <v>556</v>
      </c>
      <c r="Q58" s="90"/>
      <c r="R58" s="90"/>
      <c r="S58" s="91"/>
      <c r="T58" s="92"/>
      <c r="U58" s="93">
        <f>IF(U57="","",VLOOKUP(U57,'[1]【記載例】シフト記号表（勤務時間帯）'!$D$6:$X$47,21,FALSE))</f>
        <v>6</v>
      </c>
      <c r="V58" s="94" t="str">
        <f>IF(V57="","",VLOOKUP(V57,'[1]【記載例】シフト記号表（勤務時間帯）'!$D$6:$X$47,21,FALSE))</f>
        <v/>
      </c>
      <c r="W58" s="94" t="str">
        <f>IF(W57="","",VLOOKUP(W57,'[1]【記載例】シフト記号表（勤務時間帯）'!$D$6:$X$47,21,FALSE))</f>
        <v/>
      </c>
      <c r="X58" s="94" t="str">
        <f>IF(X57="","",VLOOKUP(X57,'[1]【記載例】シフト記号表（勤務時間帯）'!$D$6:$X$47,21,FALSE))</f>
        <v/>
      </c>
      <c r="Y58" s="94" t="str">
        <f>IF(Y57="","",VLOOKUP(Y57,'[1]【記載例】シフト記号表（勤務時間帯）'!$D$6:$X$47,21,FALSE))</f>
        <v/>
      </c>
      <c r="Z58" s="94">
        <f>IF(Z57="","",VLOOKUP(Z57,'[1]【記載例】シフト記号表（勤務時間帯）'!$D$6:$X$47,21,FALSE))</f>
        <v>6</v>
      </c>
      <c r="AA58" s="95" t="str">
        <f>IF(AA57="","",VLOOKUP(AA57,'[1]【記載例】シフト記号表（勤務時間帯）'!$D$6:$X$47,21,FALSE))</f>
        <v/>
      </c>
      <c r="AB58" s="93">
        <f>IF(AB57="","",VLOOKUP(AB57,'[1]【記載例】シフト記号表（勤務時間帯）'!$D$6:$X$47,21,FALSE))</f>
        <v>6</v>
      </c>
      <c r="AC58" s="94" t="str">
        <f>IF(AC57="","",VLOOKUP(AC57,'[1]【記載例】シフト記号表（勤務時間帯）'!$D$6:$X$47,21,FALSE))</f>
        <v/>
      </c>
      <c r="AD58" s="94" t="str">
        <f>IF(AD57="","",VLOOKUP(AD57,'[1]【記載例】シフト記号表（勤務時間帯）'!$D$6:$X$47,21,FALSE))</f>
        <v/>
      </c>
      <c r="AE58" s="94" t="str">
        <f>IF(AE57="","",VLOOKUP(AE57,'[1]【記載例】シフト記号表（勤務時間帯）'!$D$6:$X$47,21,FALSE))</f>
        <v/>
      </c>
      <c r="AF58" s="94" t="str">
        <f>IF(AF57="","",VLOOKUP(AF57,'[1]【記載例】シフト記号表（勤務時間帯）'!$D$6:$X$47,21,FALSE))</f>
        <v/>
      </c>
      <c r="AG58" s="94">
        <f>IF(AG57="","",VLOOKUP(AG57,'[1]【記載例】シフト記号表（勤務時間帯）'!$D$6:$X$47,21,FALSE))</f>
        <v>6</v>
      </c>
      <c r="AH58" s="95" t="str">
        <f>IF(AH57="","",VLOOKUP(AH57,'[1]【記載例】シフト記号表（勤務時間帯）'!$D$6:$X$47,21,FALSE))</f>
        <v/>
      </c>
      <c r="AI58" s="93">
        <f>IF(AI57="","",VLOOKUP(AI57,'[1]【記載例】シフト記号表（勤務時間帯）'!$D$6:$X$47,21,FALSE))</f>
        <v>6</v>
      </c>
      <c r="AJ58" s="94" t="str">
        <f>IF(AJ57="","",VLOOKUP(AJ57,'[1]【記載例】シフト記号表（勤務時間帯）'!$D$6:$X$47,21,FALSE))</f>
        <v/>
      </c>
      <c r="AK58" s="94" t="str">
        <f>IF(AK57="","",VLOOKUP(AK57,'[1]【記載例】シフト記号表（勤務時間帯）'!$D$6:$X$47,21,FALSE))</f>
        <v/>
      </c>
      <c r="AL58" s="94" t="str">
        <f>IF(AL57="","",VLOOKUP(AL57,'[1]【記載例】シフト記号表（勤務時間帯）'!$D$6:$X$47,21,FALSE))</f>
        <v/>
      </c>
      <c r="AM58" s="94" t="str">
        <f>IF(AM57="","",VLOOKUP(AM57,'[1]【記載例】シフト記号表（勤務時間帯）'!$D$6:$X$47,21,FALSE))</f>
        <v/>
      </c>
      <c r="AN58" s="94">
        <f>IF(AN57="","",VLOOKUP(AN57,'[1]【記載例】シフト記号表（勤務時間帯）'!$D$6:$X$47,21,FALSE))</f>
        <v>6</v>
      </c>
      <c r="AO58" s="95" t="str">
        <f>IF(AO57="","",VLOOKUP(AO57,'[1]【記載例】シフト記号表（勤務時間帯）'!$D$6:$X$47,21,FALSE))</f>
        <v/>
      </c>
      <c r="AP58" s="93">
        <f>IF(AP57="","",VLOOKUP(AP57,'[1]【記載例】シフト記号表（勤務時間帯）'!$D$6:$X$47,21,FALSE))</f>
        <v>6</v>
      </c>
      <c r="AQ58" s="94" t="str">
        <f>IF(AQ57="","",VLOOKUP(AQ57,'[1]【記載例】シフト記号表（勤務時間帯）'!$D$6:$X$47,21,FALSE))</f>
        <v/>
      </c>
      <c r="AR58" s="94" t="str">
        <f>IF(AR57="","",VLOOKUP(AR57,'[1]【記載例】シフト記号表（勤務時間帯）'!$D$6:$X$47,21,FALSE))</f>
        <v/>
      </c>
      <c r="AS58" s="94" t="str">
        <f>IF(AS57="","",VLOOKUP(AS57,'[1]【記載例】シフト記号表（勤務時間帯）'!$D$6:$X$47,21,FALSE))</f>
        <v/>
      </c>
      <c r="AT58" s="94" t="str">
        <f>IF(AT57="","",VLOOKUP(AT57,'[1]【記載例】シフト記号表（勤務時間帯）'!$D$6:$X$47,21,FALSE))</f>
        <v/>
      </c>
      <c r="AU58" s="94">
        <f>IF(AU57="","",VLOOKUP(AU57,'[1]【記載例】シフト記号表（勤務時間帯）'!$D$6:$X$47,21,FALSE))</f>
        <v>6</v>
      </c>
      <c r="AV58" s="95" t="str">
        <f>IF(AV57="","",VLOOKUP(AV57,'[1]【記載例】シフト記号表（勤務時間帯）'!$D$6:$X$47,21,FALSE))</f>
        <v/>
      </c>
      <c r="AW58" s="93" t="str">
        <f>IF(AW57="","",VLOOKUP(AW57,'[1]【記載例】シフト記号表（勤務時間帯）'!$D$6:$X$47,21,FALSE))</f>
        <v/>
      </c>
      <c r="AX58" s="94" t="str">
        <f>IF(AX57="","",VLOOKUP(AX57,'[1]【記載例】シフト記号表（勤務時間帯）'!$D$6:$X$47,21,FALSE))</f>
        <v/>
      </c>
      <c r="AY58" s="94" t="str">
        <f>IF(AY57="","",VLOOKUP(AY57,'[1]【記載例】シフト記号表（勤務時間帯）'!$D$6:$X$47,21,FALSE))</f>
        <v/>
      </c>
      <c r="AZ58" s="838">
        <f>IF($BC$3="４週",SUM(U58:AV58),IF($BC$3="暦月",SUM(U58:AY58),""))</f>
        <v>48</v>
      </c>
      <c r="BA58" s="839"/>
      <c r="BB58" s="840">
        <f>IF($BC$3="４週",AZ58/4,IF($BC$3="暦月",(AZ58/($BC$8/7)),""))</f>
        <v>12</v>
      </c>
      <c r="BC58" s="839"/>
      <c r="BD58" s="835"/>
      <c r="BE58" s="836"/>
      <c r="BF58" s="836"/>
      <c r="BG58" s="836"/>
      <c r="BH58" s="837"/>
    </row>
    <row r="59" spans="2:60" ht="20.25" customHeight="1">
      <c r="B59" s="96"/>
      <c r="C59" s="878"/>
      <c r="D59" s="879"/>
      <c r="E59" s="880"/>
      <c r="F59" s="171"/>
      <c r="G59" s="174" t="str">
        <f>C57</f>
        <v>介護従業者</v>
      </c>
      <c r="H59" s="881"/>
      <c r="I59" s="882"/>
      <c r="J59" s="883"/>
      <c r="K59" s="883"/>
      <c r="L59" s="884"/>
      <c r="M59" s="885"/>
      <c r="N59" s="886"/>
      <c r="O59" s="887"/>
      <c r="P59" s="123" t="s">
        <v>557</v>
      </c>
      <c r="Q59" s="124"/>
      <c r="R59" s="124"/>
      <c r="S59" s="125"/>
      <c r="T59" s="126"/>
      <c r="U59" s="103" t="str">
        <f>IF(U57="","",VLOOKUP(U57,'[1]【記載例】シフト記号表（勤務時間帯）'!$D$6:$Z$47,23,FALSE))</f>
        <v>-</v>
      </c>
      <c r="V59" s="104" t="str">
        <f>IF(V57="","",VLOOKUP(V57,'[1]【記載例】シフト記号表（勤務時間帯）'!$D$6:$Z$47,23,FALSE))</f>
        <v/>
      </c>
      <c r="W59" s="104" t="str">
        <f>IF(W57="","",VLOOKUP(W57,'[1]【記載例】シフト記号表（勤務時間帯）'!$D$6:$Z$47,23,FALSE))</f>
        <v/>
      </c>
      <c r="X59" s="104" t="str">
        <f>IF(X57="","",VLOOKUP(X57,'[1]【記載例】シフト記号表（勤務時間帯）'!$D$6:$Z$47,23,FALSE))</f>
        <v/>
      </c>
      <c r="Y59" s="104" t="str">
        <f>IF(Y57="","",VLOOKUP(Y57,'[1]【記載例】シフト記号表（勤務時間帯）'!$D$6:$Z$47,23,FALSE))</f>
        <v/>
      </c>
      <c r="Z59" s="104" t="str">
        <f>IF(Z57="","",VLOOKUP(Z57,'[1]【記載例】シフト記号表（勤務時間帯）'!$D$6:$Z$47,23,FALSE))</f>
        <v>-</v>
      </c>
      <c r="AA59" s="105" t="str">
        <f>IF(AA57="","",VLOOKUP(AA57,'[1]【記載例】シフト記号表（勤務時間帯）'!$D$6:$Z$47,23,FALSE))</f>
        <v/>
      </c>
      <c r="AB59" s="103" t="str">
        <f>IF(AB57="","",VLOOKUP(AB57,'[1]【記載例】シフト記号表（勤務時間帯）'!$D$6:$Z$47,23,FALSE))</f>
        <v>-</v>
      </c>
      <c r="AC59" s="104" t="str">
        <f>IF(AC57="","",VLOOKUP(AC57,'[1]【記載例】シフト記号表（勤務時間帯）'!$D$6:$Z$47,23,FALSE))</f>
        <v/>
      </c>
      <c r="AD59" s="104" t="str">
        <f>IF(AD57="","",VLOOKUP(AD57,'[1]【記載例】シフト記号表（勤務時間帯）'!$D$6:$Z$47,23,FALSE))</f>
        <v/>
      </c>
      <c r="AE59" s="104" t="str">
        <f>IF(AE57="","",VLOOKUP(AE57,'[1]【記載例】シフト記号表（勤務時間帯）'!$D$6:$Z$47,23,FALSE))</f>
        <v/>
      </c>
      <c r="AF59" s="104" t="str">
        <f>IF(AF57="","",VLOOKUP(AF57,'[1]【記載例】シフト記号表（勤務時間帯）'!$D$6:$Z$47,23,FALSE))</f>
        <v/>
      </c>
      <c r="AG59" s="104" t="str">
        <f>IF(AG57="","",VLOOKUP(AG57,'[1]【記載例】シフト記号表（勤務時間帯）'!$D$6:$Z$47,23,FALSE))</f>
        <v>-</v>
      </c>
      <c r="AH59" s="105" t="str">
        <f>IF(AH57="","",VLOOKUP(AH57,'[1]【記載例】シフト記号表（勤務時間帯）'!$D$6:$Z$47,23,FALSE))</f>
        <v/>
      </c>
      <c r="AI59" s="103" t="str">
        <f>IF(AI57="","",VLOOKUP(AI57,'[1]【記載例】シフト記号表（勤務時間帯）'!$D$6:$Z$47,23,FALSE))</f>
        <v>-</v>
      </c>
      <c r="AJ59" s="104" t="str">
        <f>IF(AJ57="","",VLOOKUP(AJ57,'[1]【記載例】シフト記号表（勤務時間帯）'!$D$6:$Z$47,23,FALSE))</f>
        <v/>
      </c>
      <c r="AK59" s="104" t="str">
        <f>IF(AK57="","",VLOOKUP(AK57,'[1]【記載例】シフト記号表（勤務時間帯）'!$D$6:$Z$47,23,FALSE))</f>
        <v/>
      </c>
      <c r="AL59" s="104" t="str">
        <f>IF(AL57="","",VLOOKUP(AL57,'[1]【記載例】シフト記号表（勤務時間帯）'!$D$6:$Z$47,23,FALSE))</f>
        <v/>
      </c>
      <c r="AM59" s="104" t="str">
        <f>IF(AM57="","",VLOOKUP(AM57,'[1]【記載例】シフト記号表（勤務時間帯）'!$D$6:$Z$47,23,FALSE))</f>
        <v/>
      </c>
      <c r="AN59" s="104" t="str">
        <f>IF(AN57="","",VLOOKUP(AN57,'[1]【記載例】シフト記号表（勤務時間帯）'!$D$6:$Z$47,23,FALSE))</f>
        <v>-</v>
      </c>
      <c r="AO59" s="105" t="str">
        <f>IF(AO57="","",VLOOKUP(AO57,'[1]【記載例】シフト記号表（勤務時間帯）'!$D$6:$Z$47,23,FALSE))</f>
        <v/>
      </c>
      <c r="AP59" s="103" t="str">
        <f>IF(AP57="","",VLOOKUP(AP57,'[1]【記載例】シフト記号表（勤務時間帯）'!$D$6:$Z$47,23,FALSE))</f>
        <v>-</v>
      </c>
      <c r="AQ59" s="104" t="str">
        <f>IF(AQ57="","",VLOOKUP(AQ57,'[1]【記載例】シフト記号表（勤務時間帯）'!$D$6:$Z$47,23,FALSE))</f>
        <v/>
      </c>
      <c r="AR59" s="104" t="str">
        <f>IF(AR57="","",VLOOKUP(AR57,'[1]【記載例】シフト記号表（勤務時間帯）'!$D$6:$Z$47,23,FALSE))</f>
        <v/>
      </c>
      <c r="AS59" s="104" t="str">
        <f>IF(AS57="","",VLOOKUP(AS57,'[1]【記載例】シフト記号表（勤務時間帯）'!$D$6:$Z$47,23,FALSE))</f>
        <v/>
      </c>
      <c r="AT59" s="104" t="str">
        <f>IF(AT57="","",VLOOKUP(AT57,'[1]【記載例】シフト記号表（勤務時間帯）'!$D$6:$Z$47,23,FALSE))</f>
        <v/>
      </c>
      <c r="AU59" s="104" t="str">
        <f>IF(AU57="","",VLOOKUP(AU57,'[1]【記載例】シフト記号表（勤務時間帯）'!$D$6:$Z$47,23,FALSE))</f>
        <v>-</v>
      </c>
      <c r="AV59" s="105" t="str">
        <f>IF(AV57="","",VLOOKUP(AV57,'[1]【記載例】シフト記号表（勤務時間帯）'!$D$6:$Z$47,23,FALSE))</f>
        <v/>
      </c>
      <c r="AW59" s="103" t="str">
        <f>IF(AW57="","",VLOOKUP(AW57,'[1]【記載例】シフト記号表（勤務時間帯）'!$D$6:$Z$47,23,FALSE))</f>
        <v/>
      </c>
      <c r="AX59" s="104" t="str">
        <f>IF(AX57="","",VLOOKUP(AX57,'[1]【記載例】シフト記号表（勤務時間帯）'!$D$6:$Z$47,23,FALSE))</f>
        <v/>
      </c>
      <c r="AY59" s="104" t="str">
        <f>IF(AY57="","",VLOOKUP(AY57,'[1]【記載例】シフト記号表（勤務時間帯）'!$D$6:$Z$47,23,FALSE))</f>
        <v/>
      </c>
      <c r="AZ59" s="841">
        <f>IF($BC$3="４週",SUM(U59:AV59),IF($BC$3="暦月",SUM(U59:AY59),""))</f>
        <v>0</v>
      </c>
      <c r="BA59" s="842"/>
      <c r="BB59" s="843">
        <f>IF($BC$3="４週",AZ59/4,IF($BC$3="暦月",(AZ59/($BC$8/7)),""))</f>
        <v>0</v>
      </c>
      <c r="BC59" s="842"/>
      <c r="BD59" s="844"/>
      <c r="BE59" s="845"/>
      <c r="BF59" s="845"/>
      <c r="BG59" s="845"/>
      <c r="BH59" s="846"/>
    </row>
    <row r="60" spans="2:60" ht="20.25" customHeight="1">
      <c r="B60" s="106"/>
      <c r="C60" s="847" t="s">
        <v>649</v>
      </c>
      <c r="D60" s="848"/>
      <c r="E60" s="849"/>
      <c r="F60" s="170"/>
      <c r="G60" s="173"/>
      <c r="H60" s="856" t="s">
        <v>705</v>
      </c>
      <c r="I60" s="859" t="s">
        <v>699</v>
      </c>
      <c r="J60" s="860"/>
      <c r="K60" s="860"/>
      <c r="L60" s="861"/>
      <c r="M60" s="868" t="s">
        <v>712</v>
      </c>
      <c r="N60" s="869"/>
      <c r="O60" s="870"/>
      <c r="P60" s="109" t="s">
        <v>555</v>
      </c>
      <c r="Q60" s="116"/>
      <c r="R60" s="116"/>
      <c r="S60" s="117"/>
      <c r="T60" s="122"/>
      <c r="U60" s="113" t="s">
        <v>713</v>
      </c>
      <c r="V60" s="114" t="s">
        <v>713</v>
      </c>
      <c r="W60" s="114" t="s">
        <v>593</v>
      </c>
      <c r="X60" s="114"/>
      <c r="Y60" s="114"/>
      <c r="Z60" s="114"/>
      <c r="AA60" s="115" t="s">
        <v>713</v>
      </c>
      <c r="AB60" s="113" t="s">
        <v>593</v>
      </c>
      <c r="AC60" s="114" t="s">
        <v>713</v>
      </c>
      <c r="AD60" s="114" t="s">
        <v>713</v>
      </c>
      <c r="AE60" s="114"/>
      <c r="AF60" s="114"/>
      <c r="AG60" s="114"/>
      <c r="AH60" s="115" t="s">
        <v>593</v>
      </c>
      <c r="AI60" s="113" t="s">
        <v>713</v>
      </c>
      <c r="AJ60" s="114" t="s">
        <v>713</v>
      </c>
      <c r="AK60" s="114" t="s">
        <v>713</v>
      </c>
      <c r="AL60" s="114"/>
      <c r="AM60" s="114"/>
      <c r="AN60" s="114"/>
      <c r="AO60" s="115" t="s">
        <v>713</v>
      </c>
      <c r="AP60" s="113" t="s">
        <v>593</v>
      </c>
      <c r="AQ60" s="114" t="s">
        <v>713</v>
      </c>
      <c r="AR60" s="114" t="s">
        <v>713</v>
      </c>
      <c r="AS60" s="114"/>
      <c r="AT60" s="114"/>
      <c r="AU60" s="114"/>
      <c r="AV60" s="115" t="s">
        <v>713</v>
      </c>
      <c r="AW60" s="113"/>
      <c r="AX60" s="114"/>
      <c r="AY60" s="114"/>
      <c r="AZ60" s="877"/>
      <c r="BA60" s="831"/>
      <c r="BB60" s="830"/>
      <c r="BC60" s="831"/>
      <c r="BD60" s="832"/>
      <c r="BE60" s="833"/>
      <c r="BF60" s="833"/>
      <c r="BG60" s="833"/>
      <c r="BH60" s="834"/>
    </row>
    <row r="61" spans="2:60" ht="20.25" customHeight="1">
      <c r="B61" s="86">
        <f>B58+1</f>
        <v>14</v>
      </c>
      <c r="C61" s="850"/>
      <c r="D61" s="851"/>
      <c r="E61" s="852"/>
      <c r="F61" s="170" t="str">
        <f>C60</f>
        <v>介護従業者</v>
      </c>
      <c r="G61" s="173"/>
      <c r="H61" s="857"/>
      <c r="I61" s="862"/>
      <c r="J61" s="863"/>
      <c r="K61" s="863"/>
      <c r="L61" s="864"/>
      <c r="M61" s="871"/>
      <c r="N61" s="872"/>
      <c r="O61" s="873"/>
      <c r="P61" s="89" t="s">
        <v>556</v>
      </c>
      <c r="Q61" s="90"/>
      <c r="R61" s="90"/>
      <c r="S61" s="91"/>
      <c r="T61" s="92"/>
      <c r="U61" s="93">
        <f>IF(U60="","",VLOOKUP(U60,'[1]【記載例】シフト記号表（勤務時間帯）'!$D$6:$X$47,21,FALSE))</f>
        <v>4.0000000000000018</v>
      </c>
      <c r="V61" s="94">
        <f>IF(V60="","",VLOOKUP(V60,'[1]【記載例】シフト記号表（勤務時間帯）'!$D$6:$X$47,21,FALSE))</f>
        <v>4.0000000000000018</v>
      </c>
      <c r="W61" s="94">
        <f>IF(W60="","",VLOOKUP(W60,'[1]【記載例】シフト記号表（勤務時間帯）'!$D$6:$X$47,21,FALSE))</f>
        <v>4.0000000000000018</v>
      </c>
      <c r="X61" s="94" t="str">
        <f>IF(X60="","",VLOOKUP(X60,'[1]【記載例】シフト記号表（勤務時間帯）'!$D$6:$X$47,21,FALSE))</f>
        <v/>
      </c>
      <c r="Y61" s="94" t="str">
        <f>IF(Y60="","",VLOOKUP(Y60,'[1]【記載例】シフト記号表（勤務時間帯）'!$D$6:$X$47,21,FALSE))</f>
        <v/>
      </c>
      <c r="Z61" s="94" t="str">
        <f>IF(Z60="","",VLOOKUP(Z60,'[1]【記載例】シフト記号表（勤務時間帯）'!$D$6:$X$47,21,FALSE))</f>
        <v/>
      </c>
      <c r="AA61" s="95">
        <f>IF(AA60="","",VLOOKUP(AA60,'[1]【記載例】シフト記号表（勤務時間帯）'!$D$6:$X$47,21,FALSE))</f>
        <v>4.0000000000000018</v>
      </c>
      <c r="AB61" s="93">
        <f>IF(AB60="","",VLOOKUP(AB60,'[1]【記載例】シフト記号表（勤務時間帯）'!$D$6:$X$47,21,FALSE))</f>
        <v>4.0000000000000018</v>
      </c>
      <c r="AC61" s="94">
        <f>IF(AC60="","",VLOOKUP(AC60,'[1]【記載例】シフト記号表（勤務時間帯）'!$D$6:$X$47,21,FALSE))</f>
        <v>4.0000000000000018</v>
      </c>
      <c r="AD61" s="94">
        <f>IF(AD60="","",VLOOKUP(AD60,'[1]【記載例】シフト記号表（勤務時間帯）'!$D$6:$X$47,21,FALSE))</f>
        <v>4.0000000000000018</v>
      </c>
      <c r="AE61" s="94" t="str">
        <f>IF(AE60="","",VLOOKUP(AE60,'[1]【記載例】シフト記号表（勤務時間帯）'!$D$6:$X$47,21,FALSE))</f>
        <v/>
      </c>
      <c r="AF61" s="94" t="str">
        <f>IF(AF60="","",VLOOKUP(AF60,'[1]【記載例】シフト記号表（勤務時間帯）'!$D$6:$X$47,21,FALSE))</f>
        <v/>
      </c>
      <c r="AG61" s="94" t="str">
        <f>IF(AG60="","",VLOOKUP(AG60,'[1]【記載例】シフト記号表（勤務時間帯）'!$D$6:$X$47,21,FALSE))</f>
        <v/>
      </c>
      <c r="AH61" s="95">
        <f>IF(AH60="","",VLOOKUP(AH60,'[1]【記載例】シフト記号表（勤務時間帯）'!$D$6:$X$47,21,FALSE))</f>
        <v>4.0000000000000018</v>
      </c>
      <c r="AI61" s="93">
        <f>IF(AI60="","",VLOOKUP(AI60,'[1]【記載例】シフト記号表（勤務時間帯）'!$D$6:$X$47,21,FALSE))</f>
        <v>4.0000000000000018</v>
      </c>
      <c r="AJ61" s="94">
        <f>IF(AJ60="","",VLOOKUP(AJ60,'[1]【記載例】シフト記号表（勤務時間帯）'!$D$6:$X$47,21,FALSE))</f>
        <v>4.0000000000000018</v>
      </c>
      <c r="AK61" s="94">
        <f>IF(AK60="","",VLOOKUP(AK60,'[1]【記載例】シフト記号表（勤務時間帯）'!$D$6:$X$47,21,FALSE))</f>
        <v>4.0000000000000018</v>
      </c>
      <c r="AL61" s="94" t="str">
        <f>IF(AL60="","",VLOOKUP(AL60,'[1]【記載例】シフト記号表（勤務時間帯）'!$D$6:$X$47,21,FALSE))</f>
        <v/>
      </c>
      <c r="AM61" s="94" t="str">
        <f>IF(AM60="","",VLOOKUP(AM60,'[1]【記載例】シフト記号表（勤務時間帯）'!$D$6:$X$47,21,FALSE))</f>
        <v/>
      </c>
      <c r="AN61" s="94" t="str">
        <f>IF(AN60="","",VLOOKUP(AN60,'[1]【記載例】シフト記号表（勤務時間帯）'!$D$6:$X$47,21,FALSE))</f>
        <v/>
      </c>
      <c r="AO61" s="95">
        <f>IF(AO60="","",VLOOKUP(AO60,'[1]【記載例】シフト記号表（勤務時間帯）'!$D$6:$X$47,21,FALSE))</f>
        <v>4.0000000000000018</v>
      </c>
      <c r="AP61" s="93">
        <f>IF(AP60="","",VLOOKUP(AP60,'[1]【記載例】シフト記号表（勤務時間帯）'!$D$6:$X$47,21,FALSE))</f>
        <v>4.0000000000000018</v>
      </c>
      <c r="AQ61" s="94">
        <f>IF(AQ60="","",VLOOKUP(AQ60,'[1]【記載例】シフト記号表（勤務時間帯）'!$D$6:$X$47,21,FALSE))</f>
        <v>4.0000000000000018</v>
      </c>
      <c r="AR61" s="94">
        <f>IF(AR60="","",VLOOKUP(AR60,'[1]【記載例】シフト記号表（勤務時間帯）'!$D$6:$X$47,21,FALSE))</f>
        <v>4.0000000000000018</v>
      </c>
      <c r="AS61" s="94" t="str">
        <f>IF(AS60="","",VLOOKUP(AS60,'[1]【記載例】シフト記号表（勤務時間帯）'!$D$6:$X$47,21,FALSE))</f>
        <v/>
      </c>
      <c r="AT61" s="94" t="str">
        <f>IF(AT60="","",VLOOKUP(AT60,'[1]【記載例】シフト記号表（勤務時間帯）'!$D$6:$X$47,21,FALSE))</f>
        <v/>
      </c>
      <c r="AU61" s="94" t="str">
        <f>IF(AU60="","",VLOOKUP(AU60,'[1]【記載例】シフト記号表（勤務時間帯）'!$D$6:$X$47,21,FALSE))</f>
        <v/>
      </c>
      <c r="AV61" s="95">
        <f>IF(AV60="","",VLOOKUP(AV60,'[1]【記載例】シフト記号表（勤務時間帯）'!$D$6:$X$47,21,FALSE))</f>
        <v>4.0000000000000018</v>
      </c>
      <c r="AW61" s="93" t="str">
        <f>IF(AW60="","",VLOOKUP(AW60,'[1]【記載例】シフト記号表（勤務時間帯）'!$D$6:$X$47,21,FALSE))</f>
        <v/>
      </c>
      <c r="AX61" s="94" t="str">
        <f>IF(AX60="","",VLOOKUP(AX60,'[1]【記載例】シフト記号表（勤務時間帯）'!$D$6:$X$47,21,FALSE))</f>
        <v/>
      </c>
      <c r="AY61" s="94" t="str">
        <f>IF(AY60="","",VLOOKUP(AY60,'[1]【記載例】シフト記号表（勤務時間帯）'!$D$6:$X$47,21,FALSE))</f>
        <v/>
      </c>
      <c r="AZ61" s="838">
        <f>IF($BC$3="４週",SUM(U61:AV61),IF($BC$3="暦月",SUM(U61:AY61),""))</f>
        <v>64.000000000000014</v>
      </c>
      <c r="BA61" s="839"/>
      <c r="BB61" s="840">
        <f>IF($BC$3="４週",AZ61/4,IF($BC$3="暦月",(AZ61/($BC$8/7)),""))</f>
        <v>16.000000000000004</v>
      </c>
      <c r="BC61" s="839"/>
      <c r="BD61" s="835"/>
      <c r="BE61" s="836"/>
      <c r="BF61" s="836"/>
      <c r="BG61" s="836"/>
      <c r="BH61" s="837"/>
    </row>
    <row r="62" spans="2:60" ht="20.25" customHeight="1">
      <c r="B62" s="96"/>
      <c r="C62" s="878"/>
      <c r="D62" s="879"/>
      <c r="E62" s="880"/>
      <c r="F62" s="171"/>
      <c r="G62" s="174" t="str">
        <f>C60</f>
        <v>介護従業者</v>
      </c>
      <c r="H62" s="881"/>
      <c r="I62" s="882"/>
      <c r="J62" s="883"/>
      <c r="K62" s="883"/>
      <c r="L62" s="884"/>
      <c r="M62" s="885"/>
      <c r="N62" s="886"/>
      <c r="O62" s="887"/>
      <c r="P62" s="123" t="s">
        <v>557</v>
      </c>
      <c r="Q62" s="124"/>
      <c r="R62" s="124"/>
      <c r="S62" s="125"/>
      <c r="T62" s="126"/>
      <c r="U62" s="103" t="str">
        <f>IF(U60="","",VLOOKUP(U60,'[1]【記載例】シフト記号表（勤務時間帯）'!$D$6:$Z$47,23,FALSE))</f>
        <v>-</v>
      </c>
      <c r="V62" s="104" t="str">
        <f>IF(V60="","",VLOOKUP(V60,'[1]【記載例】シフト記号表（勤務時間帯）'!$D$6:$Z$47,23,FALSE))</f>
        <v>-</v>
      </c>
      <c r="W62" s="104" t="str">
        <f>IF(W60="","",VLOOKUP(W60,'[1]【記載例】シフト記号表（勤務時間帯）'!$D$6:$Z$47,23,FALSE))</f>
        <v>-</v>
      </c>
      <c r="X62" s="104" t="str">
        <f>IF(X60="","",VLOOKUP(X60,'[1]【記載例】シフト記号表（勤務時間帯）'!$D$6:$Z$47,23,FALSE))</f>
        <v/>
      </c>
      <c r="Y62" s="104" t="str">
        <f>IF(Y60="","",VLOOKUP(Y60,'[1]【記載例】シフト記号表（勤務時間帯）'!$D$6:$Z$47,23,FALSE))</f>
        <v/>
      </c>
      <c r="Z62" s="104" t="str">
        <f>IF(Z60="","",VLOOKUP(Z60,'[1]【記載例】シフト記号表（勤務時間帯）'!$D$6:$Z$47,23,FALSE))</f>
        <v/>
      </c>
      <c r="AA62" s="105" t="str">
        <f>IF(AA60="","",VLOOKUP(AA60,'[1]【記載例】シフト記号表（勤務時間帯）'!$D$6:$Z$47,23,FALSE))</f>
        <v>-</v>
      </c>
      <c r="AB62" s="103" t="str">
        <f>IF(AB60="","",VLOOKUP(AB60,'[1]【記載例】シフト記号表（勤務時間帯）'!$D$6:$Z$47,23,FALSE))</f>
        <v>-</v>
      </c>
      <c r="AC62" s="104" t="str">
        <f>IF(AC60="","",VLOOKUP(AC60,'[1]【記載例】シフト記号表（勤務時間帯）'!$D$6:$Z$47,23,FALSE))</f>
        <v>-</v>
      </c>
      <c r="AD62" s="104" t="str">
        <f>IF(AD60="","",VLOOKUP(AD60,'[1]【記載例】シフト記号表（勤務時間帯）'!$D$6:$Z$47,23,FALSE))</f>
        <v>-</v>
      </c>
      <c r="AE62" s="104" t="str">
        <f>IF(AE60="","",VLOOKUP(AE60,'[1]【記載例】シフト記号表（勤務時間帯）'!$D$6:$Z$47,23,FALSE))</f>
        <v/>
      </c>
      <c r="AF62" s="104" t="str">
        <f>IF(AF60="","",VLOOKUP(AF60,'[1]【記載例】シフト記号表（勤務時間帯）'!$D$6:$Z$47,23,FALSE))</f>
        <v/>
      </c>
      <c r="AG62" s="104" t="str">
        <f>IF(AG60="","",VLOOKUP(AG60,'[1]【記載例】シフト記号表（勤務時間帯）'!$D$6:$Z$47,23,FALSE))</f>
        <v/>
      </c>
      <c r="AH62" s="105" t="str">
        <f>IF(AH60="","",VLOOKUP(AH60,'[1]【記載例】シフト記号表（勤務時間帯）'!$D$6:$Z$47,23,FALSE))</f>
        <v>-</v>
      </c>
      <c r="AI62" s="103" t="str">
        <f>IF(AI60="","",VLOOKUP(AI60,'[1]【記載例】シフト記号表（勤務時間帯）'!$D$6:$Z$47,23,FALSE))</f>
        <v>-</v>
      </c>
      <c r="AJ62" s="104" t="str">
        <f>IF(AJ60="","",VLOOKUP(AJ60,'[1]【記載例】シフト記号表（勤務時間帯）'!$D$6:$Z$47,23,FALSE))</f>
        <v>-</v>
      </c>
      <c r="AK62" s="104" t="str">
        <f>IF(AK60="","",VLOOKUP(AK60,'[1]【記載例】シフト記号表（勤務時間帯）'!$D$6:$Z$47,23,FALSE))</f>
        <v>-</v>
      </c>
      <c r="AL62" s="104" t="str">
        <f>IF(AL60="","",VLOOKUP(AL60,'[1]【記載例】シフト記号表（勤務時間帯）'!$D$6:$Z$47,23,FALSE))</f>
        <v/>
      </c>
      <c r="AM62" s="104" t="str">
        <f>IF(AM60="","",VLOOKUP(AM60,'[1]【記載例】シフト記号表（勤務時間帯）'!$D$6:$Z$47,23,FALSE))</f>
        <v/>
      </c>
      <c r="AN62" s="104" t="str">
        <f>IF(AN60="","",VLOOKUP(AN60,'[1]【記載例】シフト記号表（勤務時間帯）'!$D$6:$Z$47,23,FALSE))</f>
        <v/>
      </c>
      <c r="AO62" s="105" t="str">
        <f>IF(AO60="","",VLOOKUP(AO60,'[1]【記載例】シフト記号表（勤務時間帯）'!$D$6:$Z$47,23,FALSE))</f>
        <v>-</v>
      </c>
      <c r="AP62" s="103" t="str">
        <f>IF(AP60="","",VLOOKUP(AP60,'[1]【記載例】シフト記号表（勤務時間帯）'!$D$6:$Z$47,23,FALSE))</f>
        <v>-</v>
      </c>
      <c r="AQ62" s="104" t="str">
        <f>IF(AQ60="","",VLOOKUP(AQ60,'[1]【記載例】シフト記号表（勤務時間帯）'!$D$6:$Z$47,23,FALSE))</f>
        <v>-</v>
      </c>
      <c r="AR62" s="104" t="str">
        <f>IF(AR60="","",VLOOKUP(AR60,'[1]【記載例】シフト記号表（勤務時間帯）'!$D$6:$Z$47,23,FALSE))</f>
        <v>-</v>
      </c>
      <c r="AS62" s="104" t="str">
        <f>IF(AS60="","",VLOOKUP(AS60,'[1]【記載例】シフト記号表（勤務時間帯）'!$D$6:$Z$47,23,FALSE))</f>
        <v/>
      </c>
      <c r="AT62" s="104" t="str">
        <f>IF(AT60="","",VLOOKUP(AT60,'[1]【記載例】シフト記号表（勤務時間帯）'!$D$6:$Z$47,23,FALSE))</f>
        <v/>
      </c>
      <c r="AU62" s="104" t="str">
        <f>IF(AU60="","",VLOOKUP(AU60,'[1]【記載例】シフト記号表（勤務時間帯）'!$D$6:$Z$47,23,FALSE))</f>
        <v/>
      </c>
      <c r="AV62" s="105" t="str">
        <f>IF(AV60="","",VLOOKUP(AV60,'[1]【記載例】シフト記号表（勤務時間帯）'!$D$6:$Z$47,23,FALSE))</f>
        <v>-</v>
      </c>
      <c r="AW62" s="103" t="str">
        <f>IF(AW60="","",VLOOKUP(AW60,'[1]【記載例】シフト記号表（勤務時間帯）'!$D$6:$Z$47,23,FALSE))</f>
        <v/>
      </c>
      <c r="AX62" s="104" t="str">
        <f>IF(AX60="","",VLOOKUP(AX60,'[1]【記載例】シフト記号表（勤務時間帯）'!$D$6:$Z$47,23,FALSE))</f>
        <v/>
      </c>
      <c r="AY62" s="104" t="str">
        <f>IF(AY60="","",VLOOKUP(AY60,'[1]【記載例】シフト記号表（勤務時間帯）'!$D$6:$Z$47,23,FALSE))</f>
        <v/>
      </c>
      <c r="AZ62" s="841">
        <f>IF($BC$3="４週",SUM(U62:AV62),IF($BC$3="暦月",SUM(U62:AY62),""))</f>
        <v>0</v>
      </c>
      <c r="BA62" s="842"/>
      <c r="BB62" s="843">
        <f>IF($BC$3="４週",AZ62/4,IF($BC$3="暦月",(AZ62/($BC$8/7)),""))</f>
        <v>0</v>
      </c>
      <c r="BC62" s="842"/>
      <c r="BD62" s="844"/>
      <c r="BE62" s="845"/>
      <c r="BF62" s="845"/>
      <c r="BG62" s="845"/>
      <c r="BH62" s="846"/>
    </row>
    <row r="63" spans="2:60" ht="20.25" customHeight="1">
      <c r="B63" s="106"/>
      <c r="C63" s="847" t="s">
        <v>649</v>
      </c>
      <c r="D63" s="848"/>
      <c r="E63" s="849"/>
      <c r="F63" s="170"/>
      <c r="G63" s="173"/>
      <c r="H63" s="856" t="s">
        <v>705</v>
      </c>
      <c r="I63" s="859" t="s">
        <v>699</v>
      </c>
      <c r="J63" s="860"/>
      <c r="K63" s="860"/>
      <c r="L63" s="861"/>
      <c r="M63" s="868" t="s">
        <v>714</v>
      </c>
      <c r="N63" s="869"/>
      <c r="O63" s="870"/>
      <c r="P63" s="109" t="s">
        <v>555</v>
      </c>
      <c r="Q63" s="116"/>
      <c r="R63" s="116"/>
      <c r="S63" s="117"/>
      <c r="T63" s="122"/>
      <c r="U63" s="113" t="s">
        <v>592</v>
      </c>
      <c r="V63" s="114" t="s">
        <v>592</v>
      </c>
      <c r="W63" s="114" t="s">
        <v>715</v>
      </c>
      <c r="X63" s="114"/>
      <c r="Y63" s="114"/>
      <c r="Z63" s="114"/>
      <c r="AA63" s="115"/>
      <c r="AB63" s="113" t="s">
        <v>592</v>
      </c>
      <c r="AC63" s="114" t="s">
        <v>592</v>
      </c>
      <c r="AD63" s="114" t="s">
        <v>715</v>
      </c>
      <c r="AE63" s="114"/>
      <c r="AF63" s="114"/>
      <c r="AG63" s="114"/>
      <c r="AH63" s="115"/>
      <c r="AI63" s="113" t="s">
        <v>592</v>
      </c>
      <c r="AJ63" s="114" t="s">
        <v>715</v>
      </c>
      <c r="AK63" s="114" t="s">
        <v>715</v>
      </c>
      <c r="AL63" s="114"/>
      <c r="AM63" s="114"/>
      <c r="AN63" s="114"/>
      <c r="AO63" s="115"/>
      <c r="AP63" s="113" t="s">
        <v>592</v>
      </c>
      <c r="AQ63" s="114" t="s">
        <v>592</v>
      </c>
      <c r="AR63" s="114" t="s">
        <v>715</v>
      </c>
      <c r="AS63" s="114"/>
      <c r="AT63" s="114"/>
      <c r="AU63" s="114"/>
      <c r="AV63" s="115"/>
      <c r="AW63" s="113"/>
      <c r="AX63" s="114"/>
      <c r="AY63" s="114"/>
      <c r="AZ63" s="877"/>
      <c r="BA63" s="831"/>
      <c r="BB63" s="830"/>
      <c r="BC63" s="831"/>
      <c r="BD63" s="832"/>
      <c r="BE63" s="833"/>
      <c r="BF63" s="833"/>
      <c r="BG63" s="833"/>
      <c r="BH63" s="834"/>
    </row>
    <row r="64" spans="2:60" ht="20.25" customHeight="1">
      <c r="B64" s="86">
        <f>B61+1</f>
        <v>15</v>
      </c>
      <c r="C64" s="850"/>
      <c r="D64" s="851"/>
      <c r="E64" s="852"/>
      <c r="F64" s="170" t="str">
        <f>C63</f>
        <v>介護従業者</v>
      </c>
      <c r="G64" s="173"/>
      <c r="H64" s="857"/>
      <c r="I64" s="862"/>
      <c r="J64" s="863"/>
      <c r="K64" s="863"/>
      <c r="L64" s="864"/>
      <c r="M64" s="871"/>
      <c r="N64" s="872"/>
      <c r="O64" s="873"/>
      <c r="P64" s="89" t="s">
        <v>556</v>
      </c>
      <c r="Q64" s="90"/>
      <c r="R64" s="90"/>
      <c r="S64" s="91"/>
      <c r="T64" s="92"/>
      <c r="U64" s="93">
        <f>IF(U63="","",VLOOKUP(U63,'[1]【記載例】シフト記号表（勤務時間帯）'!$D$6:$X$47,21,FALSE))</f>
        <v>2.4999999999999991</v>
      </c>
      <c r="V64" s="94">
        <f>IF(V63="","",VLOOKUP(V63,'[1]【記載例】シフト記号表（勤務時間帯）'!$D$6:$X$47,21,FALSE))</f>
        <v>2.4999999999999991</v>
      </c>
      <c r="W64" s="94">
        <f>IF(W63="","",VLOOKUP(W63,'[1]【記載例】シフト記号表（勤務時間帯）'!$D$6:$X$47,21,FALSE))</f>
        <v>2.4999999999999991</v>
      </c>
      <c r="X64" s="94" t="str">
        <f>IF(X63="","",VLOOKUP(X63,'[1]【記載例】シフト記号表（勤務時間帯）'!$D$6:$X$47,21,FALSE))</f>
        <v/>
      </c>
      <c r="Y64" s="94" t="str">
        <f>IF(Y63="","",VLOOKUP(Y63,'[1]【記載例】シフト記号表（勤務時間帯）'!$D$6:$X$47,21,FALSE))</f>
        <v/>
      </c>
      <c r="Z64" s="94" t="str">
        <f>IF(Z63="","",VLOOKUP(Z63,'[1]【記載例】シフト記号表（勤務時間帯）'!$D$6:$X$47,21,FALSE))</f>
        <v/>
      </c>
      <c r="AA64" s="95" t="str">
        <f>IF(AA63="","",VLOOKUP(AA63,'[1]【記載例】シフト記号表（勤務時間帯）'!$D$6:$X$47,21,FALSE))</f>
        <v/>
      </c>
      <c r="AB64" s="93">
        <f>IF(AB63="","",VLOOKUP(AB63,'[1]【記載例】シフト記号表（勤務時間帯）'!$D$6:$X$47,21,FALSE))</f>
        <v>2.4999999999999991</v>
      </c>
      <c r="AC64" s="94">
        <f>IF(AC63="","",VLOOKUP(AC63,'[1]【記載例】シフト記号表（勤務時間帯）'!$D$6:$X$47,21,FALSE))</f>
        <v>2.4999999999999991</v>
      </c>
      <c r="AD64" s="94">
        <f>IF(AD63="","",VLOOKUP(AD63,'[1]【記載例】シフト記号表（勤務時間帯）'!$D$6:$X$47,21,FALSE))</f>
        <v>2.4999999999999991</v>
      </c>
      <c r="AE64" s="94" t="str">
        <f>IF(AE63="","",VLOOKUP(AE63,'[1]【記載例】シフト記号表（勤務時間帯）'!$D$6:$X$47,21,FALSE))</f>
        <v/>
      </c>
      <c r="AF64" s="94" t="str">
        <f>IF(AF63="","",VLOOKUP(AF63,'[1]【記載例】シフト記号表（勤務時間帯）'!$D$6:$X$47,21,FALSE))</f>
        <v/>
      </c>
      <c r="AG64" s="94" t="str">
        <f>IF(AG63="","",VLOOKUP(AG63,'[1]【記載例】シフト記号表（勤務時間帯）'!$D$6:$X$47,21,FALSE))</f>
        <v/>
      </c>
      <c r="AH64" s="95" t="str">
        <f>IF(AH63="","",VLOOKUP(AH63,'[1]【記載例】シフト記号表（勤務時間帯）'!$D$6:$X$47,21,FALSE))</f>
        <v/>
      </c>
      <c r="AI64" s="93">
        <f>IF(AI63="","",VLOOKUP(AI63,'[1]【記載例】シフト記号表（勤務時間帯）'!$D$6:$X$47,21,FALSE))</f>
        <v>2.4999999999999991</v>
      </c>
      <c r="AJ64" s="94">
        <f>IF(AJ63="","",VLOOKUP(AJ63,'[1]【記載例】シフト記号表（勤務時間帯）'!$D$6:$X$47,21,FALSE))</f>
        <v>2.4999999999999991</v>
      </c>
      <c r="AK64" s="94">
        <f>IF(AK63="","",VLOOKUP(AK63,'[1]【記載例】シフト記号表（勤務時間帯）'!$D$6:$X$47,21,FALSE))</f>
        <v>2.4999999999999991</v>
      </c>
      <c r="AL64" s="94" t="str">
        <f>IF(AL63="","",VLOOKUP(AL63,'[1]【記載例】シフト記号表（勤務時間帯）'!$D$6:$X$47,21,FALSE))</f>
        <v/>
      </c>
      <c r="AM64" s="94" t="str">
        <f>IF(AM63="","",VLOOKUP(AM63,'[1]【記載例】シフト記号表（勤務時間帯）'!$D$6:$X$47,21,FALSE))</f>
        <v/>
      </c>
      <c r="AN64" s="94" t="str">
        <f>IF(AN63="","",VLOOKUP(AN63,'[1]【記載例】シフト記号表（勤務時間帯）'!$D$6:$X$47,21,FALSE))</f>
        <v/>
      </c>
      <c r="AO64" s="95" t="str">
        <f>IF(AO63="","",VLOOKUP(AO63,'[1]【記載例】シフト記号表（勤務時間帯）'!$D$6:$X$47,21,FALSE))</f>
        <v/>
      </c>
      <c r="AP64" s="93">
        <f>IF(AP63="","",VLOOKUP(AP63,'[1]【記載例】シフト記号表（勤務時間帯）'!$D$6:$X$47,21,FALSE))</f>
        <v>2.4999999999999991</v>
      </c>
      <c r="AQ64" s="94">
        <f>IF(AQ63="","",VLOOKUP(AQ63,'[1]【記載例】シフト記号表（勤務時間帯）'!$D$6:$X$47,21,FALSE))</f>
        <v>2.4999999999999991</v>
      </c>
      <c r="AR64" s="94">
        <f>IF(AR63="","",VLOOKUP(AR63,'[1]【記載例】シフト記号表（勤務時間帯）'!$D$6:$X$47,21,FALSE))</f>
        <v>2.4999999999999991</v>
      </c>
      <c r="AS64" s="94" t="str">
        <f>IF(AS63="","",VLOOKUP(AS63,'[1]【記載例】シフト記号表（勤務時間帯）'!$D$6:$X$47,21,FALSE))</f>
        <v/>
      </c>
      <c r="AT64" s="94" t="str">
        <f>IF(AT63="","",VLOOKUP(AT63,'[1]【記載例】シフト記号表（勤務時間帯）'!$D$6:$X$47,21,FALSE))</f>
        <v/>
      </c>
      <c r="AU64" s="94" t="str">
        <f>IF(AU63="","",VLOOKUP(AU63,'[1]【記載例】シフト記号表（勤務時間帯）'!$D$6:$X$47,21,FALSE))</f>
        <v/>
      </c>
      <c r="AV64" s="95" t="str">
        <f>IF(AV63="","",VLOOKUP(AV63,'[1]【記載例】シフト記号表（勤務時間帯）'!$D$6:$X$47,21,FALSE))</f>
        <v/>
      </c>
      <c r="AW64" s="93" t="str">
        <f>IF(AW63="","",VLOOKUP(AW63,'[1]【記載例】シフト記号表（勤務時間帯）'!$D$6:$X$47,21,FALSE))</f>
        <v/>
      </c>
      <c r="AX64" s="94" t="str">
        <f>IF(AX63="","",VLOOKUP(AX63,'[1]【記載例】シフト記号表（勤務時間帯）'!$D$6:$X$47,21,FALSE))</f>
        <v/>
      </c>
      <c r="AY64" s="94" t="str">
        <f>IF(AY63="","",VLOOKUP(AY63,'[1]【記載例】シフト記号表（勤務時間帯）'!$D$6:$X$47,21,FALSE))</f>
        <v/>
      </c>
      <c r="AZ64" s="838">
        <f>IF($BC$3="４週",SUM(U64:AV64),IF($BC$3="暦月",SUM(U64:AY64),""))</f>
        <v>29.999999999999996</v>
      </c>
      <c r="BA64" s="839"/>
      <c r="BB64" s="840">
        <f>IF($BC$3="４週",AZ64/4,IF($BC$3="暦月",(AZ64/($BC$8/7)),""))</f>
        <v>7.4999999999999991</v>
      </c>
      <c r="BC64" s="839"/>
      <c r="BD64" s="835"/>
      <c r="BE64" s="836"/>
      <c r="BF64" s="836"/>
      <c r="BG64" s="836"/>
      <c r="BH64" s="837"/>
    </row>
    <row r="65" spans="2:60" ht="20.25" customHeight="1">
      <c r="B65" s="96"/>
      <c r="C65" s="878"/>
      <c r="D65" s="879"/>
      <c r="E65" s="880"/>
      <c r="F65" s="171"/>
      <c r="G65" s="174" t="str">
        <f>C63</f>
        <v>介護従業者</v>
      </c>
      <c r="H65" s="881"/>
      <c r="I65" s="882"/>
      <c r="J65" s="883"/>
      <c r="K65" s="883"/>
      <c r="L65" s="884"/>
      <c r="M65" s="885"/>
      <c r="N65" s="886"/>
      <c r="O65" s="887"/>
      <c r="P65" s="123" t="s">
        <v>557</v>
      </c>
      <c r="Q65" s="124"/>
      <c r="R65" s="124"/>
      <c r="S65" s="125"/>
      <c r="T65" s="126"/>
      <c r="U65" s="103" t="str">
        <f>IF(U63="","",VLOOKUP(U63,'[1]【記載例】シフト記号表（勤務時間帯）'!$D$6:$Z$47,23,FALSE))</f>
        <v>-</v>
      </c>
      <c r="V65" s="104" t="str">
        <f>IF(V63="","",VLOOKUP(V63,'[1]【記載例】シフト記号表（勤務時間帯）'!$D$6:$Z$47,23,FALSE))</f>
        <v>-</v>
      </c>
      <c r="W65" s="104" t="str">
        <f>IF(W63="","",VLOOKUP(W63,'[1]【記載例】シフト記号表（勤務時間帯）'!$D$6:$Z$47,23,FALSE))</f>
        <v>-</v>
      </c>
      <c r="X65" s="104" t="str">
        <f>IF(X63="","",VLOOKUP(X63,'[1]【記載例】シフト記号表（勤務時間帯）'!$D$6:$Z$47,23,FALSE))</f>
        <v/>
      </c>
      <c r="Y65" s="104" t="str">
        <f>IF(Y63="","",VLOOKUP(Y63,'[1]【記載例】シフト記号表（勤務時間帯）'!$D$6:$Z$47,23,FALSE))</f>
        <v/>
      </c>
      <c r="Z65" s="104" t="str">
        <f>IF(Z63="","",VLOOKUP(Z63,'[1]【記載例】シフト記号表（勤務時間帯）'!$D$6:$Z$47,23,FALSE))</f>
        <v/>
      </c>
      <c r="AA65" s="105" t="str">
        <f>IF(AA63="","",VLOOKUP(AA63,'[1]【記載例】シフト記号表（勤務時間帯）'!$D$6:$Z$47,23,FALSE))</f>
        <v/>
      </c>
      <c r="AB65" s="103" t="str">
        <f>IF(AB63="","",VLOOKUP(AB63,'[1]【記載例】シフト記号表（勤務時間帯）'!$D$6:$Z$47,23,FALSE))</f>
        <v>-</v>
      </c>
      <c r="AC65" s="104" t="str">
        <f>IF(AC63="","",VLOOKUP(AC63,'[1]【記載例】シフト記号表（勤務時間帯）'!$D$6:$Z$47,23,FALSE))</f>
        <v>-</v>
      </c>
      <c r="AD65" s="104" t="str">
        <f>IF(AD63="","",VLOOKUP(AD63,'[1]【記載例】シフト記号表（勤務時間帯）'!$D$6:$Z$47,23,FALSE))</f>
        <v>-</v>
      </c>
      <c r="AE65" s="104" t="str">
        <f>IF(AE63="","",VLOOKUP(AE63,'[1]【記載例】シフト記号表（勤務時間帯）'!$D$6:$Z$47,23,FALSE))</f>
        <v/>
      </c>
      <c r="AF65" s="104" t="str">
        <f>IF(AF63="","",VLOOKUP(AF63,'[1]【記載例】シフト記号表（勤務時間帯）'!$D$6:$Z$47,23,FALSE))</f>
        <v/>
      </c>
      <c r="AG65" s="104" t="str">
        <f>IF(AG63="","",VLOOKUP(AG63,'[1]【記載例】シフト記号表（勤務時間帯）'!$D$6:$Z$47,23,FALSE))</f>
        <v/>
      </c>
      <c r="AH65" s="105" t="str">
        <f>IF(AH63="","",VLOOKUP(AH63,'[1]【記載例】シフト記号表（勤務時間帯）'!$D$6:$Z$47,23,FALSE))</f>
        <v/>
      </c>
      <c r="AI65" s="103" t="str">
        <f>IF(AI63="","",VLOOKUP(AI63,'[1]【記載例】シフト記号表（勤務時間帯）'!$D$6:$Z$47,23,FALSE))</f>
        <v>-</v>
      </c>
      <c r="AJ65" s="104" t="str">
        <f>IF(AJ63="","",VLOOKUP(AJ63,'[1]【記載例】シフト記号表（勤務時間帯）'!$D$6:$Z$47,23,FALSE))</f>
        <v>-</v>
      </c>
      <c r="AK65" s="104" t="str">
        <f>IF(AK63="","",VLOOKUP(AK63,'[1]【記載例】シフト記号表（勤務時間帯）'!$D$6:$Z$47,23,FALSE))</f>
        <v>-</v>
      </c>
      <c r="AL65" s="104" t="str">
        <f>IF(AL63="","",VLOOKUP(AL63,'[1]【記載例】シフト記号表（勤務時間帯）'!$D$6:$Z$47,23,FALSE))</f>
        <v/>
      </c>
      <c r="AM65" s="104" t="str">
        <f>IF(AM63="","",VLOOKUP(AM63,'[1]【記載例】シフト記号表（勤務時間帯）'!$D$6:$Z$47,23,FALSE))</f>
        <v/>
      </c>
      <c r="AN65" s="104" t="str">
        <f>IF(AN63="","",VLOOKUP(AN63,'[1]【記載例】シフト記号表（勤務時間帯）'!$D$6:$Z$47,23,FALSE))</f>
        <v/>
      </c>
      <c r="AO65" s="105" t="str">
        <f>IF(AO63="","",VLOOKUP(AO63,'[1]【記載例】シフト記号表（勤務時間帯）'!$D$6:$Z$47,23,FALSE))</f>
        <v/>
      </c>
      <c r="AP65" s="103" t="str">
        <f>IF(AP63="","",VLOOKUP(AP63,'[1]【記載例】シフト記号表（勤務時間帯）'!$D$6:$Z$47,23,FALSE))</f>
        <v>-</v>
      </c>
      <c r="AQ65" s="104" t="str">
        <f>IF(AQ63="","",VLOOKUP(AQ63,'[1]【記載例】シフト記号表（勤務時間帯）'!$D$6:$Z$47,23,FALSE))</f>
        <v>-</v>
      </c>
      <c r="AR65" s="104" t="str">
        <f>IF(AR63="","",VLOOKUP(AR63,'[1]【記載例】シフト記号表（勤務時間帯）'!$D$6:$Z$47,23,FALSE))</f>
        <v>-</v>
      </c>
      <c r="AS65" s="104" t="str">
        <f>IF(AS63="","",VLOOKUP(AS63,'[1]【記載例】シフト記号表（勤務時間帯）'!$D$6:$Z$47,23,FALSE))</f>
        <v/>
      </c>
      <c r="AT65" s="104" t="str">
        <f>IF(AT63="","",VLOOKUP(AT63,'[1]【記載例】シフト記号表（勤務時間帯）'!$D$6:$Z$47,23,FALSE))</f>
        <v/>
      </c>
      <c r="AU65" s="104" t="str">
        <f>IF(AU63="","",VLOOKUP(AU63,'[1]【記載例】シフト記号表（勤務時間帯）'!$D$6:$Z$47,23,FALSE))</f>
        <v/>
      </c>
      <c r="AV65" s="105" t="str">
        <f>IF(AV63="","",VLOOKUP(AV63,'[1]【記載例】シフト記号表（勤務時間帯）'!$D$6:$Z$47,23,FALSE))</f>
        <v/>
      </c>
      <c r="AW65" s="103" t="str">
        <f>IF(AW63="","",VLOOKUP(AW63,'[1]【記載例】シフト記号表（勤務時間帯）'!$D$6:$Z$47,23,FALSE))</f>
        <v/>
      </c>
      <c r="AX65" s="104" t="str">
        <f>IF(AX63="","",VLOOKUP(AX63,'[1]【記載例】シフト記号表（勤務時間帯）'!$D$6:$Z$47,23,FALSE))</f>
        <v/>
      </c>
      <c r="AY65" s="104" t="str">
        <f>IF(AY63="","",VLOOKUP(AY63,'[1]【記載例】シフト記号表（勤務時間帯）'!$D$6:$Z$47,23,FALSE))</f>
        <v/>
      </c>
      <c r="AZ65" s="841">
        <f>IF($BC$3="４週",SUM(U65:AV65),IF($BC$3="暦月",SUM(U65:AY65),""))</f>
        <v>0</v>
      </c>
      <c r="BA65" s="842"/>
      <c r="BB65" s="843">
        <f>IF($BC$3="４週",AZ65/4,IF($BC$3="暦月",(AZ65/($BC$8/7)),""))</f>
        <v>0</v>
      </c>
      <c r="BC65" s="842"/>
      <c r="BD65" s="844"/>
      <c r="BE65" s="845"/>
      <c r="BF65" s="845"/>
      <c r="BG65" s="845"/>
      <c r="BH65" s="846"/>
    </row>
    <row r="66" spans="2:60" ht="20.25" customHeight="1">
      <c r="B66" s="106"/>
      <c r="C66" s="847" t="s">
        <v>649</v>
      </c>
      <c r="D66" s="848"/>
      <c r="E66" s="849"/>
      <c r="F66" s="170"/>
      <c r="G66" s="173"/>
      <c r="H66" s="856" t="s">
        <v>705</v>
      </c>
      <c r="I66" s="859" t="s">
        <v>699</v>
      </c>
      <c r="J66" s="860"/>
      <c r="K66" s="860"/>
      <c r="L66" s="861"/>
      <c r="M66" s="868" t="s">
        <v>716</v>
      </c>
      <c r="N66" s="869"/>
      <c r="O66" s="870"/>
      <c r="P66" s="127" t="s">
        <v>555</v>
      </c>
      <c r="Q66" s="128"/>
      <c r="R66" s="128"/>
      <c r="S66" s="129"/>
      <c r="T66" s="130"/>
      <c r="U66" s="113"/>
      <c r="V66" s="114"/>
      <c r="W66" s="114" t="s">
        <v>717</v>
      </c>
      <c r="X66" s="114"/>
      <c r="Y66" s="114"/>
      <c r="Z66" s="114" t="s">
        <v>717</v>
      </c>
      <c r="AA66" s="115"/>
      <c r="AB66" s="113"/>
      <c r="AC66" s="114"/>
      <c r="AD66" s="114" t="s">
        <v>619</v>
      </c>
      <c r="AE66" s="114"/>
      <c r="AF66" s="114"/>
      <c r="AG66" s="114" t="s">
        <v>717</v>
      </c>
      <c r="AH66" s="115"/>
      <c r="AI66" s="113"/>
      <c r="AJ66" s="114"/>
      <c r="AK66" s="114" t="s">
        <v>619</v>
      </c>
      <c r="AL66" s="114"/>
      <c r="AM66" s="114"/>
      <c r="AN66" s="114" t="s">
        <v>717</v>
      </c>
      <c r="AO66" s="115"/>
      <c r="AP66" s="113"/>
      <c r="AQ66" s="114"/>
      <c r="AR66" s="114" t="s">
        <v>619</v>
      </c>
      <c r="AS66" s="114"/>
      <c r="AT66" s="114"/>
      <c r="AU66" s="114" t="s">
        <v>717</v>
      </c>
      <c r="AV66" s="115"/>
      <c r="AW66" s="113"/>
      <c r="AX66" s="114"/>
      <c r="AY66" s="114"/>
      <c r="AZ66" s="877"/>
      <c r="BA66" s="831"/>
      <c r="BB66" s="830"/>
      <c r="BC66" s="831"/>
      <c r="BD66" s="832"/>
      <c r="BE66" s="833"/>
      <c r="BF66" s="833"/>
      <c r="BG66" s="833"/>
      <c r="BH66" s="834"/>
    </row>
    <row r="67" spans="2:60" ht="20.25" customHeight="1">
      <c r="B67" s="86">
        <f>B64+1</f>
        <v>16</v>
      </c>
      <c r="C67" s="850"/>
      <c r="D67" s="851"/>
      <c r="E67" s="852"/>
      <c r="F67" s="170" t="str">
        <f>C66</f>
        <v>介護従業者</v>
      </c>
      <c r="G67" s="173"/>
      <c r="H67" s="857"/>
      <c r="I67" s="862"/>
      <c r="J67" s="863"/>
      <c r="K67" s="863"/>
      <c r="L67" s="864"/>
      <c r="M67" s="871"/>
      <c r="N67" s="872"/>
      <c r="O67" s="873"/>
      <c r="P67" s="89" t="s">
        <v>556</v>
      </c>
      <c r="Q67" s="90"/>
      <c r="R67" s="90"/>
      <c r="S67" s="91"/>
      <c r="T67" s="92"/>
      <c r="U67" s="93" t="str">
        <f>IF(U66="","",VLOOKUP(U66,'[1]【記載例】シフト記号表（勤務時間帯）'!$D$6:$X$47,21,FALSE))</f>
        <v/>
      </c>
      <c r="V67" s="94" t="str">
        <f>IF(V66="","",VLOOKUP(V66,'[1]【記載例】シフト記号表（勤務時間帯）'!$D$6:$X$47,21,FALSE))</f>
        <v/>
      </c>
      <c r="W67" s="94">
        <f>IF(W66="","",VLOOKUP(W66,'[1]【記載例】シフト記号表（勤務時間帯）'!$D$6:$X$47,21,FALSE))</f>
        <v>6</v>
      </c>
      <c r="X67" s="94" t="str">
        <f>IF(X66="","",VLOOKUP(X66,'[1]【記載例】シフト記号表（勤務時間帯）'!$D$6:$X$47,21,FALSE))</f>
        <v/>
      </c>
      <c r="Y67" s="94" t="str">
        <f>IF(Y66="","",VLOOKUP(Y66,'[1]【記載例】シフト記号表（勤務時間帯）'!$D$6:$X$47,21,FALSE))</f>
        <v/>
      </c>
      <c r="Z67" s="94">
        <f>IF(Z66="","",VLOOKUP(Z66,'[1]【記載例】シフト記号表（勤務時間帯）'!$D$6:$X$47,21,FALSE))</f>
        <v>6</v>
      </c>
      <c r="AA67" s="95" t="str">
        <f>IF(AA66="","",VLOOKUP(AA66,'[1]【記載例】シフト記号表（勤務時間帯）'!$D$6:$X$47,21,FALSE))</f>
        <v/>
      </c>
      <c r="AB67" s="93" t="str">
        <f>IF(AB66="","",VLOOKUP(AB66,'[1]【記載例】シフト記号表（勤務時間帯）'!$D$6:$X$47,21,FALSE))</f>
        <v/>
      </c>
      <c r="AC67" s="94" t="str">
        <f>IF(AC66="","",VLOOKUP(AC66,'[1]【記載例】シフト記号表（勤務時間帯）'!$D$6:$X$47,21,FALSE))</f>
        <v/>
      </c>
      <c r="AD67" s="94">
        <f>IF(AD66="","",VLOOKUP(AD66,'[1]【記載例】シフト記号表（勤務時間帯）'!$D$6:$X$47,21,FALSE))</f>
        <v>6</v>
      </c>
      <c r="AE67" s="94" t="str">
        <f>IF(AE66="","",VLOOKUP(AE66,'[1]【記載例】シフト記号表（勤務時間帯）'!$D$6:$X$47,21,FALSE))</f>
        <v/>
      </c>
      <c r="AF67" s="94" t="str">
        <f>IF(AF66="","",VLOOKUP(AF66,'[1]【記載例】シフト記号表（勤務時間帯）'!$D$6:$X$47,21,FALSE))</f>
        <v/>
      </c>
      <c r="AG67" s="94">
        <f>IF(AG66="","",VLOOKUP(AG66,'[1]【記載例】シフト記号表（勤務時間帯）'!$D$6:$X$47,21,FALSE))</f>
        <v>6</v>
      </c>
      <c r="AH67" s="95" t="str">
        <f>IF(AH66="","",VLOOKUP(AH66,'[1]【記載例】シフト記号表（勤務時間帯）'!$D$6:$X$47,21,FALSE))</f>
        <v/>
      </c>
      <c r="AI67" s="93" t="str">
        <f>IF(AI66="","",VLOOKUP(AI66,'[1]【記載例】シフト記号表（勤務時間帯）'!$D$6:$X$47,21,FALSE))</f>
        <v/>
      </c>
      <c r="AJ67" s="94" t="str">
        <f>IF(AJ66="","",VLOOKUP(AJ66,'[1]【記載例】シフト記号表（勤務時間帯）'!$D$6:$X$47,21,FALSE))</f>
        <v/>
      </c>
      <c r="AK67" s="94">
        <f>IF(AK66="","",VLOOKUP(AK66,'[1]【記載例】シフト記号表（勤務時間帯）'!$D$6:$X$47,21,FALSE))</f>
        <v>6</v>
      </c>
      <c r="AL67" s="94" t="str">
        <f>IF(AL66="","",VLOOKUP(AL66,'[1]【記載例】シフト記号表（勤務時間帯）'!$D$6:$X$47,21,FALSE))</f>
        <v/>
      </c>
      <c r="AM67" s="94" t="str">
        <f>IF(AM66="","",VLOOKUP(AM66,'[1]【記載例】シフト記号表（勤務時間帯）'!$D$6:$X$47,21,FALSE))</f>
        <v/>
      </c>
      <c r="AN67" s="94">
        <f>IF(AN66="","",VLOOKUP(AN66,'[1]【記載例】シフト記号表（勤務時間帯）'!$D$6:$X$47,21,FALSE))</f>
        <v>6</v>
      </c>
      <c r="AO67" s="95" t="str">
        <f>IF(AO66="","",VLOOKUP(AO66,'[1]【記載例】シフト記号表（勤務時間帯）'!$D$6:$X$47,21,FALSE))</f>
        <v/>
      </c>
      <c r="AP67" s="93" t="str">
        <f>IF(AP66="","",VLOOKUP(AP66,'[1]【記載例】シフト記号表（勤務時間帯）'!$D$6:$X$47,21,FALSE))</f>
        <v/>
      </c>
      <c r="AQ67" s="94" t="str">
        <f>IF(AQ66="","",VLOOKUP(AQ66,'[1]【記載例】シフト記号表（勤務時間帯）'!$D$6:$X$47,21,FALSE))</f>
        <v/>
      </c>
      <c r="AR67" s="94">
        <f>IF(AR66="","",VLOOKUP(AR66,'[1]【記載例】シフト記号表（勤務時間帯）'!$D$6:$X$47,21,FALSE))</f>
        <v>6</v>
      </c>
      <c r="AS67" s="94" t="str">
        <f>IF(AS66="","",VLOOKUP(AS66,'[1]【記載例】シフト記号表（勤務時間帯）'!$D$6:$X$47,21,FALSE))</f>
        <v/>
      </c>
      <c r="AT67" s="94" t="str">
        <f>IF(AT66="","",VLOOKUP(AT66,'[1]【記載例】シフト記号表（勤務時間帯）'!$D$6:$X$47,21,FALSE))</f>
        <v/>
      </c>
      <c r="AU67" s="94">
        <f>IF(AU66="","",VLOOKUP(AU66,'[1]【記載例】シフト記号表（勤務時間帯）'!$D$6:$X$47,21,FALSE))</f>
        <v>6</v>
      </c>
      <c r="AV67" s="95" t="str">
        <f>IF(AV66="","",VLOOKUP(AV66,'[1]【記載例】シフト記号表（勤務時間帯）'!$D$6:$X$47,21,FALSE))</f>
        <v/>
      </c>
      <c r="AW67" s="93" t="str">
        <f>IF(AW66="","",VLOOKUP(AW66,'[1]【記載例】シフト記号表（勤務時間帯）'!$D$6:$X$47,21,FALSE))</f>
        <v/>
      </c>
      <c r="AX67" s="94" t="str">
        <f>IF(AX66="","",VLOOKUP(AX66,'[1]【記載例】シフト記号表（勤務時間帯）'!$D$6:$X$47,21,FALSE))</f>
        <v/>
      </c>
      <c r="AY67" s="94" t="str">
        <f>IF(AY66="","",VLOOKUP(AY66,'[1]【記載例】シフト記号表（勤務時間帯）'!$D$6:$X$47,21,FALSE))</f>
        <v/>
      </c>
      <c r="AZ67" s="838">
        <f>IF($BC$3="４週",SUM(U67:AV67),IF($BC$3="暦月",SUM(U67:AY67),""))</f>
        <v>48</v>
      </c>
      <c r="BA67" s="839"/>
      <c r="BB67" s="840">
        <f>IF($BC$3="４週",AZ67/4,IF($BC$3="暦月",(AZ67/($BC$8/7)),""))</f>
        <v>12</v>
      </c>
      <c r="BC67" s="839"/>
      <c r="BD67" s="835"/>
      <c r="BE67" s="836"/>
      <c r="BF67" s="836"/>
      <c r="BG67" s="836"/>
      <c r="BH67" s="837"/>
    </row>
    <row r="68" spans="2:60" ht="20.25" customHeight="1" thickBot="1">
      <c r="B68" s="86"/>
      <c r="C68" s="853"/>
      <c r="D68" s="854"/>
      <c r="E68" s="855"/>
      <c r="F68" s="177"/>
      <c r="G68" s="178" t="str">
        <f>C66</f>
        <v>介護従業者</v>
      </c>
      <c r="H68" s="858"/>
      <c r="I68" s="865"/>
      <c r="J68" s="866"/>
      <c r="K68" s="866"/>
      <c r="L68" s="867"/>
      <c r="M68" s="874"/>
      <c r="N68" s="875"/>
      <c r="O68" s="876"/>
      <c r="P68" s="133" t="s">
        <v>557</v>
      </c>
      <c r="Q68" s="134"/>
      <c r="R68" s="134"/>
      <c r="S68" s="135"/>
      <c r="T68" s="136"/>
      <c r="U68" s="103" t="str">
        <f>IF(U66="","",VLOOKUP(U66,'[1]【記載例】シフト記号表（勤務時間帯）'!$D$6:$Z$47,23,FALSE))</f>
        <v/>
      </c>
      <c r="V68" s="104" t="str">
        <f>IF(V66="","",VLOOKUP(V66,'[1]【記載例】シフト記号表（勤務時間帯）'!$D$6:$Z$47,23,FALSE))</f>
        <v/>
      </c>
      <c r="W68" s="104" t="str">
        <f>IF(W66="","",VLOOKUP(W66,'[1]【記載例】シフト記号表（勤務時間帯）'!$D$6:$Z$47,23,FALSE))</f>
        <v>-</v>
      </c>
      <c r="X68" s="104" t="str">
        <f>IF(X66="","",VLOOKUP(X66,'[1]【記載例】シフト記号表（勤務時間帯）'!$D$6:$Z$47,23,FALSE))</f>
        <v/>
      </c>
      <c r="Y68" s="104" t="str">
        <f>IF(Y66="","",VLOOKUP(Y66,'[1]【記載例】シフト記号表（勤務時間帯）'!$D$6:$Z$47,23,FALSE))</f>
        <v/>
      </c>
      <c r="Z68" s="104" t="str">
        <f>IF(Z66="","",VLOOKUP(Z66,'[1]【記載例】シフト記号表（勤務時間帯）'!$D$6:$Z$47,23,FALSE))</f>
        <v>-</v>
      </c>
      <c r="AA68" s="105" t="str">
        <f>IF(AA66="","",VLOOKUP(AA66,'[1]【記載例】シフト記号表（勤務時間帯）'!$D$6:$Z$47,23,FALSE))</f>
        <v/>
      </c>
      <c r="AB68" s="103" t="str">
        <f>IF(AB66="","",VLOOKUP(AB66,'[1]【記載例】シフト記号表（勤務時間帯）'!$D$6:$Z$47,23,FALSE))</f>
        <v/>
      </c>
      <c r="AC68" s="104" t="str">
        <f>IF(AC66="","",VLOOKUP(AC66,'[1]【記載例】シフト記号表（勤務時間帯）'!$D$6:$Z$47,23,FALSE))</f>
        <v/>
      </c>
      <c r="AD68" s="104" t="str">
        <f>IF(AD66="","",VLOOKUP(AD66,'[1]【記載例】シフト記号表（勤務時間帯）'!$D$6:$Z$47,23,FALSE))</f>
        <v>-</v>
      </c>
      <c r="AE68" s="104" t="str">
        <f>IF(AE66="","",VLOOKUP(AE66,'[1]【記載例】シフト記号表（勤務時間帯）'!$D$6:$Z$47,23,FALSE))</f>
        <v/>
      </c>
      <c r="AF68" s="104" t="str">
        <f>IF(AF66="","",VLOOKUP(AF66,'[1]【記載例】シフト記号表（勤務時間帯）'!$D$6:$Z$47,23,FALSE))</f>
        <v/>
      </c>
      <c r="AG68" s="104" t="str">
        <f>IF(AG66="","",VLOOKUP(AG66,'[1]【記載例】シフト記号表（勤務時間帯）'!$D$6:$Z$47,23,FALSE))</f>
        <v>-</v>
      </c>
      <c r="AH68" s="105" t="str">
        <f>IF(AH66="","",VLOOKUP(AH66,'[1]【記載例】シフト記号表（勤務時間帯）'!$D$6:$Z$47,23,FALSE))</f>
        <v/>
      </c>
      <c r="AI68" s="103" t="str">
        <f>IF(AI66="","",VLOOKUP(AI66,'[1]【記載例】シフト記号表（勤務時間帯）'!$D$6:$Z$47,23,FALSE))</f>
        <v/>
      </c>
      <c r="AJ68" s="104" t="str">
        <f>IF(AJ66="","",VLOOKUP(AJ66,'[1]【記載例】シフト記号表（勤務時間帯）'!$D$6:$Z$47,23,FALSE))</f>
        <v/>
      </c>
      <c r="AK68" s="104" t="str">
        <f>IF(AK66="","",VLOOKUP(AK66,'[1]【記載例】シフト記号表（勤務時間帯）'!$D$6:$Z$47,23,FALSE))</f>
        <v>-</v>
      </c>
      <c r="AL68" s="104" t="str">
        <f>IF(AL66="","",VLOOKUP(AL66,'[1]【記載例】シフト記号表（勤務時間帯）'!$D$6:$Z$47,23,FALSE))</f>
        <v/>
      </c>
      <c r="AM68" s="104" t="str">
        <f>IF(AM66="","",VLOOKUP(AM66,'[1]【記載例】シフト記号表（勤務時間帯）'!$D$6:$Z$47,23,FALSE))</f>
        <v/>
      </c>
      <c r="AN68" s="104" t="str">
        <f>IF(AN66="","",VLOOKUP(AN66,'[1]【記載例】シフト記号表（勤務時間帯）'!$D$6:$Z$47,23,FALSE))</f>
        <v>-</v>
      </c>
      <c r="AO68" s="105" t="str">
        <f>IF(AO66="","",VLOOKUP(AO66,'[1]【記載例】シフト記号表（勤務時間帯）'!$D$6:$Z$47,23,FALSE))</f>
        <v/>
      </c>
      <c r="AP68" s="103" t="str">
        <f>IF(AP66="","",VLOOKUP(AP66,'[1]【記載例】シフト記号表（勤務時間帯）'!$D$6:$Z$47,23,FALSE))</f>
        <v/>
      </c>
      <c r="AQ68" s="104" t="str">
        <f>IF(AQ66="","",VLOOKUP(AQ66,'[1]【記載例】シフト記号表（勤務時間帯）'!$D$6:$Z$47,23,FALSE))</f>
        <v/>
      </c>
      <c r="AR68" s="104" t="str">
        <f>IF(AR66="","",VLOOKUP(AR66,'[1]【記載例】シフト記号表（勤務時間帯）'!$D$6:$Z$47,23,FALSE))</f>
        <v>-</v>
      </c>
      <c r="AS68" s="104" t="str">
        <f>IF(AS66="","",VLOOKUP(AS66,'[1]【記載例】シフト記号表（勤務時間帯）'!$D$6:$Z$47,23,FALSE))</f>
        <v/>
      </c>
      <c r="AT68" s="104" t="str">
        <f>IF(AT66="","",VLOOKUP(AT66,'[1]【記載例】シフト記号表（勤務時間帯）'!$D$6:$Z$47,23,FALSE))</f>
        <v/>
      </c>
      <c r="AU68" s="104" t="str">
        <f>IF(AU66="","",VLOOKUP(AU66,'[1]【記載例】シフト記号表（勤務時間帯）'!$D$6:$Z$47,23,FALSE))</f>
        <v>-</v>
      </c>
      <c r="AV68" s="105" t="str">
        <f>IF(AV66="","",VLOOKUP(AV66,'[1]【記載例】シフト記号表（勤務時間帯）'!$D$6:$Z$47,23,FALSE))</f>
        <v/>
      </c>
      <c r="AW68" s="103" t="str">
        <f>IF(AW66="","",VLOOKUP(AW66,'[1]【記載例】シフト記号表（勤務時間帯）'!$D$6:$Z$47,23,FALSE))</f>
        <v/>
      </c>
      <c r="AX68" s="104" t="str">
        <f>IF(AX66="","",VLOOKUP(AX66,'[1]【記載例】シフト記号表（勤務時間帯）'!$D$6:$Z$47,23,FALSE))</f>
        <v/>
      </c>
      <c r="AY68" s="104" t="str">
        <f>IF(AY66="","",VLOOKUP(AY66,'[1]【記載例】シフト記号表（勤務時間帯）'!$D$6:$Z$47,23,FALSE))</f>
        <v/>
      </c>
      <c r="AZ68" s="841">
        <f>IF($BC$3="４週",SUM(U68:AV68),IF($BC$3="暦月",SUM(U68:AY68),""))</f>
        <v>0</v>
      </c>
      <c r="BA68" s="842"/>
      <c r="BB68" s="843">
        <f>IF($BC$3="４週",AZ68/4,IF($BC$3="暦月",(AZ68/($BC$8/7)),""))</f>
        <v>0</v>
      </c>
      <c r="BC68" s="842"/>
      <c r="BD68" s="835"/>
      <c r="BE68" s="836"/>
      <c r="BF68" s="836"/>
      <c r="BG68" s="836"/>
      <c r="BH68" s="837"/>
    </row>
    <row r="69" spans="2:60" ht="20.25" customHeight="1">
      <c r="B69" s="801" t="s">
        <v>558</v>
      </c>
      <c r="C69" s="802"/>
      <c r="D69" s="802"/>
      <c r="E69" s="802"/>
      <c r="F69" s="802"/>
      <c r="G69" s="802"/>
      <c r="H69" s="802"/>
      <c r="I69" s="802"/>
      <c r="J69" s="802"/>
      <c r="K69" s="802"/>
      <c r="L69" s="802"/>
      <c r="M69" s="802"/>
      <c r="N69" s="802"/>
      <c r="O69" s="802"/>
      <c r="P69" s="802"/>
      <c r="Q69" s="802"/>
      <c r="R69" s="802"/>
      <c r="S69" s="802"/>
      <c r="T69" s="803"/>
      <c r="U69" s="137">
        <v>10</v>
      </c>
      <c r="V69" s="138">
        <v>11</v>
      </c>
      <c r="W69" s="138">
        <v>12</v>
      </c>
      <c r="X69" s="138">
        <v>13</v>
      </c>
      <c r="Y69" s="138">
        <v>14</v>
      </c>
      <c r="Z69" s="138">
        <v>15</v>
      </c>
      <c r="AA69" s="139">
        <v>16</v>
      </c>
      <c r="AB69" s="137">
        <v>10</v>
      </c>
      <c r="AC69" s="138">
        <v>11</v>
      </c>
      <c r="AD69" s="138">
        <v>12</v>
      </c>
      <c r="AE69" s="138">
        <v>13</v>
      </c>
      <c r="AF69" s="138">
        <v>14</v>
      </c>
      <c r="AG69" s="138">
        <v>15</v>
      </c>
      <c r="AH69" s="139">
        <v>16</v>
      </c>
      <c r="AI69" s="137">
        <v>10</v>
      </c>
      <c r="AJ69" s="138">
        <v>11</v>
      </c>
      <c r="AK69" s="138">
        <v>12</v>
      </c>
      <c r="AL69" s="138">
        <v>13</v>
      </c>
      <c r="AM69" s="138">
        <v>14</v>
      </c>
      <c r="AN69" s="138">
        <v>15</v>
      </c>
      <c r="AO69" s="139">
        <v>16</v>
      </c>
      <c r="AP69" s="137">
        <v>10</v>
      </c>
      <c r="AQ69" s="138">
        <v>11</v>
      </c>
      <c r="AR69" s="138">
        <v>12</v>
      </c>
      <c r="AS69" s="138">
        <v>13</v>
      </c>
      <c r="AT69" s="138">
        <v>14</v>
      </c>
      <c r="AU69" s="138">
        <v>15</v>
      </c>
      <c r="AV69" s="139">
        <v>16</v>
      </c>
      <c r="AW69" s="140"/>
      <c r="AX69" s="138"/>
      <c r="AY69" s="141"/>
      <c r="AZ69" s="804"/>
      <c r="BA69" s="805"/>
      <c r="BB69" s="810"/>
      <c r="BC69" s="811"/>
      <c r="BD69" s="811"/>
      <c r="BE69" s="811"/>
      <c r="BF69" s="811"/>
      <c r="BG69" s="811"/>
      <c r="BH69" s="812"/>
    </row>
    <row r="70" spans="2:60" ht="20.25" customHeight="1">
      <c r="B70" s="819" t="s">
        <v>559</v>
      </c>
      <c r="C70" s="820"/>
      <c r="D70" s="820"/>
      <c r="E70" s="820"/>
      <c r="F70" s="820"/>
      <c r="G70" s="820"/>
      <c r="H70" s="820"/>
      <c r="I70" s="820"/>
      <c r="J70" s="820"/>
      <c r="K70" s="820"/>
      <c r="L70" s="820"/>
      <c r="M70" s="820"/>
      <c r="N70" s="820"/>
      <c r="O70" s="820"/>
      <c r="P70" s="820"/>
      <c r="Q70" s="820"/>
      <c r="R70" s="820"/>
      <c r="S70" s="820"/>
      <c r="T70" s="821"/>
      <c r="U70" s="142"/>
      <c r="V70" s="143"/>
      <c r="W70" s="143"/>
      <c r="X70" s="143"/>
      <c r="Y70" s="143"/>
      <c r="Z70" s="143"/>
      <c r="AA70" s="144"/>
      <c r="AB70" s="145"/>
      <c r="AC70" s="143"/>
      <c r="AD70" s="143"/>
      <c r="AE70" s="143"/>
      <c r="AF70" s="143"/>
      <c r="AG70" s="143"/>
      <c r="AH70" s="144"/>
      <c r="AI70" s="145"/>
      <c r="AJ70" s="143"/>
      <c r="AK70" s="143"/>
      <c r="AL70" s="143"/>
      <c r="AM70" s="143"/>
      <c r="AN70" s="143"/>
      <c r="AO70" s="144"/>
      <c r="AP70" s="145"/>
      <c r="AQ70" s="143"/>
      <c r="AR70" s="143"/>
      <c r="AS70" s="143"/>
      <c r="AT70" s="143"/>
      <c r="AU70" s="143"/>
      <c r="AV70" s="144"/>
      <c r="AW70" s="145"/>
      <c r="AX70" s="143"/>
      <c r="AY70" s="146"/>
      <c r="AZ70" s="806"/>
      <c r="BA70" s="807"/>
      <c r="BB70" s="813"/>
      <c r="BC70" s="814"/>
      <c r="BD70" s="814"/>
      <c r="BE70" s="814"/>
      <c r="BF70" s="814"/>
      <c r="BG70" s="814"/>
      <c r="BH70" s="815"/>
    </row>
    <row r="71" spans="2:60" ht="20.25" customHeight="1">
      <c r="B71" s="819" t="s">
        <v>560</v>
      </c>
      <c r="C71" s="820"/>
      <c r="D71" s="820"/>
      <c r="E71" s="820"/>
      <c r="F71" s="820"/>
      <c r="G71" s="820"/>
      <c r="H71" s="820"/>
      <c r="I71" s="820"/>
      <c r="J71" s="820"/>
      <c r="K71" s="820"/>
      <c r="L71" s="820"/>
      <c r="M71" s="820"/>
      <c r="N71" s="820"/>
      <c r="O71" s="820"/>
      <c r="P71" s="820"/>
      <c r="Q71" s="820"/>
      <c r="R71" s="820"/>
      <c r="S71" s="820"/>
      <c r="T71" s="821"/>
      <c r="U71" s="142">
        <v>9</v>
      </c>
      <c r="V71" s="143">
        <v>9</v>
      </c>
      <c r="W71" s="143">
        <v>9</v>
      </c>
      <c r="X71" s="143">
        <v>9</v>
      </c>
      <c r="Y71" s="143">
        <v>9</v>
      </c>
      <c r="Z71" s="143">
        <v>9</v>
      </c>
      <c r="AA71" s="147">
        <v>9</v>
      </c>
      <c r="AB71" s="148">
        <v>9</v>
      </c>
      <c r="AC71" s="143">
        <v>9</v>
      </c>
      <c r="AD71" s="143">
        <v>9</v>
      </c>
      <c r="AE71" s="143">
        <v>9</v>
      </c>
      <c r="AF71" s="143">
        <v>9</v>
      </c>
      <c r="AG71" s="143">
        <v>9</v>
      </c>
      <c r="AH71" s="147">
        <v>9</v>
      </c>
      <c r="AI71" s="148">
        <v>9</v>
      </c>
      <c r="AJ71" s="143">
        <v>9</v>
      </c>
      <c r="AK71" s="143">
        <v>9</v>
      </c>
      <c r="AL71" s="143">
        <v>9</v>
      </c>
      <c r="AM71" s="143">
        <v>9</v>
      </c>
      <c r="AN71" s="143">
        <v>9</v>
      </c>
      <c r="AO71" s="147">
        <v>9</v>
      </c>
      <c r="AP71" s="148">
        <v>9</v>
      </c>
      <c r="AQ71" s="143">
        <v>9</v>
      </c>
      <c r="AR71" s="143">
        <v>9</v>
      </c>
      <c r="AS71" s="143">
        <v>9</v>
      </c>
      <c r="AT71" s="143">
        <v>9</v>
      </c>
      <c r="AU71" s="143">
        <v>9</v>
      </c>
      <c r="AV71" s="147">
        <v>9</v>
      </c>
      <c r="AW71" s="148"/>
      <c r="AX71" s="143"/>
      <c r="AY71" s="146"/>
      <c r="AZ71" s="808"/>
      <c r="BA71" s="809"/>
      <c r="BB71" s="813"/>
      <c r="BC71" s="814"/>
      <c r="BD71" s="814"/>
      <c r="BE71" s="814"/>
      <c r="BF71" s="814"/>
      <c r="BG71" s="814"/>
      <c r="BH71" s="815"/>
    </row>
    <row r="72" spans="2:60" ht="20.25" customHeight="1">
      <c r="B72" s="819" t="s">
        <v>561</v>
      </c>
      <c r="C72" s="820"/>
      <c r="D72" s="820"/>
      <c r="E72" s="820"/>
      <c r="F72" s="820"/>
      <c r="G72" s="820"/>
      <c r="H72" s="820"/>
      <c r="I72" s="820"/>
      <c r="J72" s="820"/>
      <c r="K72" s="820"/>
      <c r="L72" s="820"/>
      <c r="M72" s="820"/>
      <c r="N72" s="820"/>
      <c r="O72" s="820"/>
      <c r="P72" s="820"/>
      <c r="Q72" s="820"/>
      <c r="R72" s="820"/>
      <c r="S72" s="820"/>
      <c r="T72" s="821"/>
      <c r="U72" s="149">
        <f t="shared" ref="U72:AY72" si="1">IF(SUMIF($F$21:$F$68,"介護従業者",U21:U68)=0,"",SUMIF($F$21:$F$68,"介護従業者",U21:U68))</f>
        <v>42.5</v>
      </c>
      <c r="V72" s="150">
        <f t="shared" si="1"/>
        <v>44.499999999999993</v>
      </c>
      <c r="W72" s="150">
        <f t="shared" si="1"/>
        <v>42.5</v>
      </c>
      <c r="X72" s="150">
        <f t="shared" si="1"/>
        <v>43.999999999999993</v>
      </c>
      <c r="Y72" s="150">
        <f t="shared" si="1"/>
        <v>44</v>
      </c>
      <c r="Z72" s="150">
        <f t="shared" si="1"/>
        <v>42</v>
      </c>
      <c r="AA72" s="151">
        <f t="shared" si="1"/>
        <v>40</v>
      </c>
      <c r="AB72" s="149">
        <f t="shared" si="1"/>
        <v>42.5</v>
      </c>
      <c r="AC72" s="150">
        <f t="shared" si="1"/>
        <v>44.5</v>
      </c>
      <c r="AD72" s="150">
        <f t="shared" si="1"/>
        <v>42.5</v>
      </c>
      <c r="AE72" s="150">
        <f t="shared" si="1"/>
        <v>44</v>
      </c>
      <c r="AF72" s="150">
        <f t="shared" si="1"/>
        <v>44</v>
      </c>
      <c r="AG72" s="150">
        <f t="shared" si="1"/>
        <v>42</v>
      </c>
      <c r="AH72" s="151">
        <f t="shared" si="1"/>
        <v>40</v>
      </c>
      <c r="AI72" s="149">
        <f t="shared" si="1"/>
        <v>42.5</v>
      </c>
      <c r="AJ72" s="150">
        <f t="shared" si="1"/>
        <v>44.5</v>
      </c>
      <c r="AK72" s="150">
        <f t="shared" si="1"/>
        <v>42.5</v>
      </c>
      <c r="AL72" s="150">
        <f t="shared" si="1"/>
        <v>44</v>
      </c>
      <c r="AM72" s="150">
        <f t="shared" si="1"/>
        <v>44</v>
      </c>
      <c r="AN72" s="150">
        <f t="shared" si="1"/>
        <v>42</v>
      </c>
      <c r="AO72" s="151">
        <f t="shared" si="1"/>
        <v>40</v>
      </c>
      <c r="AP72" s="149">
        <f t="shared" si="1"/>
        <v>42.5</v>
      </c>
      <c r="AQ72" s="150">
        <f t="shared" si="1"/>
        <v>44.5</v>
      </c>
      <c r="AR72" s="150">
        <f t="shared" si="1"/>
        <v>42.5</v>
      </c>
      <c r="AS72" s="150">
        <f t="shared" si="1"/>
        <v>44</v>
      </c>
      <c r="AT72" s="150">
        <f t="shared" si="1"/>
        <v>44</v>
      </c>
      <c r="AU72" s="150">
        <f t="shared" si="1"/>
        <v>42</v>
      </c>
      <c r="AV72" s="151">
        <f t="shared" si="1"/>
        <v>39.999999999999993</v>
      </c>
      <c r="AW72" s="149" t="str">
        <f t="shared" si="1"/>
        <v/>
      </c>
      <c r="AX72" s="150" t="str">
        <f t="shared" si="1"/>
        <v/>
      </c>
      <c r="AY72" s="150" t="str">
        <f t="shared" si="1"/>
        <v/>
      </c>
      <c r="AZ72" s="823">
        <f>IF($BC$3="４週",SUM(U72:AV72),IF($BC$3="暦月",SUM(U72:AY72),""))</f>
        <v>1198</v>
      </c>
      <c r="BA72" s="824"/>
      <c r="BB72" s="813"/>
      <c r="BC72" s="814"/>
      <c r="BD72" s="814"/>
      <c r="BE72" s="814"/>
      <c r="BF72" s="814"/>
      <c r="BG72" s="814"/>
      <c r="BH72" s="815"/>
    </row>
    <row r="73" spans="2:60" ht="20.25" customHeight="1" thickBot="1">
      <c r="B73" s="959" t="s">
        <v>562</v>
      </c>
      <c r="C73" s="826"/>
      <c r="D73" s="826"/>
      <c r="E73" s="826"/>
      <c r="F73" s="826"/>
      <c r="G73" s="826"/>
      <c r="H73" s="826"/>
      <c r="I73" s="826"/>
      <c r="J73" s="826"/>
      <c r="K73" s="826"/>
      <c r="L73" s="826"/>
      <c r="M73" s="826"/>
      <c r="N73" s="826"/>
      <c r="O73" s="826"/>
      <c r="P73" s="826"/>
      <c r="Q73" s="826"/>
      <c r="R73" s="826"/>
      <c r="S73" s="826"/>
      <c r="T73" s="827"/>
      <c r="U73" s="152">
        <f t="shared" ref="U73:AY73" si="2">IF(SUMIF($G$21:$G$68,"介護従業者",U21:U68)=0,"",SUMIF($G$21:$G$68,"介護従業者",U21:U68))</f>
        <v>10</v>
      </c>
      <c r="V73" s="153">
        <f t="shared" si="2"/>
        <v>10</v>
      </c>
      <c r="W73" s="153">
        <f t="shared" si="2"/>
        <v>10</v>
      </c>
      <c r="X73" s="153">
        <f t="shared" si="2"/>
        <v>10</v>
      </c>
      <c r="Y73" s="153">
        <f t="shared" si="2"/>
        <v>10</v>
      </c>
      <c r="Z73" s="153">
        <f t="shared" si="2"/>
        <v>10</v>
      </c>
      <c r="AA73" s="154">
        <f t="shared" si="2"/>
        <v>10</v>
      </c>
      <c r="AB73" s="155">
        <f t="shared" si="2"/>
        <v>10</v>
      </c>
      <c r="AC73" s="153">
        <f t="shared" si="2"/>
        <v>10</v>
      </c>
      <c r="AD73" s="153">
        <f t="shared" si="2"/>
        <v>10</v>
      </c>
      <c r="AE73" s="153">
        <f t="shared" si="2"/>
        <v>10</v>
      </c>
      <c r="AF73" s="153">
        <f t="shared" si="2"/>
        <v>10</v>
      </c>
      <c r="AG73" s="153">
        <f t="shared" si="2"/>
        <v>10</v>
      </c>
      <c r="AH73" s="154">
        <f t="shared" si="2"/>
        <v>10</v>
      </c>
      <c r="AI73" s="155">
        <f t="shared" si="2"/>
        <v>10</v>
      </c>
      <c r="AJ73" s="153">
        <f t="shared" si="2"/>
        <v>10</v>
      </c>
      <c r="AK73" s="153">
        <f t="shared" si="2"/>
        <v>10</v>
      </c>
      <c r="AL73" s="153">
        <f t="shared" si="2"/>
        <v>10</v>
      </c>
      <c r="AM73" s="153">
        <f t="shared" si="2"/>
        <v>10</v>
      </c>
      <c r="AN73" s="153">
        <f t="shared" si="2"/>
        <v>10</v>
      </c>
      <c r="AO73" s="154">
        <f t="shared" si="2"/>
        <v>10</v>
      </c>
      <c r="AP73" s="155">
        <f t="shared" si="2"/>
        <v>10</v>
      </c>
      <c r="AQ73" s="153">
        <f t="shared" si="2"/>
        <v>10</v>
      </c>
      <c r="AR73" s="153">
        <f t="shared" si="2"/>
        <v>10</v>
      </c>
      <c r="AS73" s="153">
        <f t="shared" si="2"/>
        <v>10</v>
      </c>
      <c r="AT73" s="153">
        <f t="shared" si="2"/>
        <v>10</v>
      </c>
      <c r="AU73" s="153">
        <f t="shared" si="2"/>
        <v>10</v>
      </c>
      <c r="AV73" s="154">
        <f t="shared" si="2"/>
        <v>10</v>
      </c>
      <c r="AW73" s="155" t="str">
        <f t="shared" si="2"/>
        <v/>
      </c>
      <c r="AX73" s="153" t="str">
        <f t="shared" si="2"/>
        <v/>
      </c>
      <c r="AY73" s="156" t="str">
        <f t="shared" si="2"/>
        <v/>
      </c>
      <c r="AZ73" s="828">
        <f>IF($BC$3="４週",SUM(U73:AV73),IF($BC$3="暦月",SUM(U73:AY73),""))</f>
        <v>280</v>
      </c>
      <c r="BA73" s="829"/>
      <c r="BB73" s="816"/>
      <c r="BC73" s="817"/>
      <c r="BD73" s="817"/>
      <c r="BE73" s="817"/>
      <c r="BF73" s="817"/>
      <c r="BG73" s="817"/>
      <c r="BH73" s="818"/>
    </row>
    <row r="74" spans="2:60" s="157" customFormat="1" ht="20.25" customHeight="1">
      <c r="C74" s="158"/>
      <c r="D74" s="158"/>
      <c r="E74" s="158"/>
      <c r="F74" s="158"/>
      <c r="G74" s="158"/>
      <c r="R74" s="159"/>
      <c r="BH74" s="160"/>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161"/>
      <c r="B128" s="161"/>
      <c r="C128" s="162"/>
      <c r="D128" s="162"/>
      <c r="E128" s="162"/>
      <c r="F128" s="162"/>
      <c r="G128" s="162"/>
      <c r="H128" s="162"/>
      <c r="I128" s="163"/>
      <c r="J128" s="163"/>
      <c r="K128" s="163"/>
      <c r="L128" s="163"/>
      <c r="M128" s="163"/>
      <c r="N128" s="163"/>
      <c r="O128" s="163"/>
      <c r="P128" s="163"/>
      <c r="Q128" s="163"/>
      <c r="R128" s="163"/>
      <c r="S128" s="163"/>
      <c r="T128" s="163"/>
      <c r="U128" s="163"/>
      <c r="V128" s="163"/>
      <c r="W128" s="163"/>
      <c r="X128" s="163"/>
      <c r="Y128" s="163"/>
      <c r="Z128" s="163"/>
      <c r="AA128" s="163"/>
      <c r="AB128" s="163"/>
      <c r="AC128" s="163"/>
      <c r="AD128" s="163"/>
      <c r="AE128" s="163"/>
      <c r="AF128" s="163"/>
      <c r="AG128" s="163"/>
      <c r="AH128" s="163"/>
      <c r="AI128" s="163"/>
      <c r="AJ128" s="163"/>
      <c r="AK128" s="163"/>
      <c r="AL128" s="163"/>
      <c r="AM128" s="163"/>
      <c r="AN128" s="163"/>
      <c r="AO128" s="163"/>
      <c r="AP128" s="163"/>
      <c r="AQ128" s="163"/>
      <c r="AR128" s="163"/>
      <c r="AS128" s="163"/>
      <c r="AT128" s="163"/>
      <c r="AU128" s="163"/>
      <c r="AV128" s="163"/>
      <c r="AW128" s="163"/>
      <c r="AX128" s="164"/>
      <c r="AY128" s="164"/>
      <c r="AZ128" s="164"/>
      <c r="BA128" s="164"/>
      <c r="BB128" s="164"/>
      <c r="BC128" s="164"/>
      <c r="BD128" s="164"/>
      <c r="BE128" s="164"/>
    </row>
    <row r="129" spans="1:57">
      <c r="A129" s="161"/>
      <c r="B129" s="161"/>
      <c r="C129" s="162"/>
      <c r="D129" s="162"/>
      <c r="E129" s="162"/>
      <c r="F129" s="162"/>
      <c r="G129" s="162"/>
      <c r="H129" s="162"/>
      <c r="I129" s="163"/>
      <c r="J129" s="163"/>
      <c r="K129" s="163"/>
      <c r="L129" s="163"/>
      <c r="M129" s="163"/>
      <c r="N129" s="163"/>
      <c r="O129" s="163"/>
      <c r="P129" s="163"/>
      <c r="Q129" s="163"/>
      <c r="R129" s="163"/>
      <c r="S129" s="163"/>
      <c r="T129" s="163"/>
      <c r="U129" s="163"/>
      <c r="V129" s="163"/>
      <c r="W129" s="163"/>
      <c r="X129" s="163"/>
      <c r="Y129" s="163"/>
      <c r="Z129" s="163"/>
      <c r="AA129" s="163"/>
      <c r="AB129" s="163"/>
      <c r="AC129" s="163"/>
      <c r="AD129" s="163"/>
      <c r="AE129" s="163"/>
      <c r="AF129" s="163"/>
      <c r="AG129" s="163"/>
      <c r="AH129" s="163"/>
      <c r="AI129" s="163"/>
      <c r="AJ129" s="163"/>
      <c r="AK129" s="163"/>
      <c r="AL129" s="163"/>
      <c r="AM129" s="163"/>
      <c r="AN129" s="163"/>
      <c r="AO129" s="163"/>
      <c r="AP129" s="163"/>
      <c r="AQ129" s="163"/>
      <c r="AR129" s="163"/>
      <c r="AS129" s="163"/>
      <c r="AT129" s="163"/>
      <c r="AU129" s="163"/>
      <c r="AV129" s="163"/>
      <c r="AW129" s="163"/>
      <c r="AX129" s="164"/>
      <c r="AY129" s="164"/>
      <c r="AZ129" s="164"/>
      <c r="BA129" s="164"/>
      <c r="BB129" s="164"/>
      <c r="BC129" s="164"/>
      <c r="BD129" s="164"/>
      <c r="BE129" s="164"/>
    </row>
    <row r="130" spans="1:57">
      <c r="A130" s="161"/>
      <c r="B130" s="161"/>
      <c r="C130" s="165"/>
      <c r="D130" s="165"/>
      <c r="E130" s="165"/>
      <c r="F130" s="165"/>
      <c r="G130" s="165"/>
      <c r="H130" s="165"/>
      <c r="I130" s="162"/>
      <c r="J130" s="162"/>
      <c r="K130" s="161"/>
      <c r="L130" s="161"/>
      <c r="M130" s="161"/>
      <c r="N130" s="161"/>
      <c r="O130" s="161"/>
      <c r="P130" s="161"/>
    </row>
    <row r="131" spans="1:57">
      <c r="A131" s="161"/>
      <c r="B131" s="161"/>
      <c r="C131" s="165"/>
      <c r="D131" s="165"/>
      <c r="E131" s="165"/>
      <c r="F131" s="165"/>
      <c r="G131" s="165"/>
      <c r="H131" s="165"/>
      <c r="I131" s="162"/>
      <c r="J131" s="162"/>
      <c r="K131" s="161"/>
      <c r="L131" s="161"/>
      <c r="M131" s="161"/>
      <c r="N131" s="161"/>
      <c r="O131" s="161"/>
      <c r="P131" s="161"/>
    </row>
    <row r="132" spans="1:57">
      <c r="C132" s="51"/>
      <c r="D132" s="51"/>
      <c r="E132" s="51"/>
      <c r="F132" s="51"/>
      <c r="G132" s="51"/>
      <c r="H132" s="51"/>
    </row>
    <row r="133" spans="1:57">
      <c r="C133" s="51"/>
      <c r="D133" s="51"/>
      <c r="E133" s="51"/>
      <c r="F133" s="51"/>
      <c r="G133" s="51"/>
      <c r="H133" s="51"/>
    </row>
    <row r="134" spans="1:57">
      <c r="C134" s="51"/>
      <c r="D134" s="51"/>
      <c r="E134" s="51"/>
      <c r="F134" s="51"/>
      <c r="G134" s="51"/>
      <c r="H134" s="51"/>
    </row>
    <row r="135" spans="1:57">
      <c r="C135" s="51"/>
      <c r="D135" s="51"/>
      <c r="E135" s="51"/>
      <c r="F135" s="51"/>
      <c r="G135" s="51"/>
      <c r="H135" s="51"/>
    </row>
  </sheetData>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U17:AA17"/>
    <mergeCell ref="AB17:AH17"/>
    <mergeCell ref="AI17:AO17"/>
    <mergeCell ref="AP17:AV17"/>
    <mergeCell ref="AW17:AY17"/>
    <mergeCell ref="B16:B20"/>
    <mergeCell ref="C16:E20"/>
    <mergeCell ref="H16:H20"/>
    <mergeCell ref="I16:L20"/>
    <mergeCell ref="M16:O20"/>
    <mergeCell ref="P16:T20"/>
    <mergeCell ref="AM14:AN14"/>
    <mergeCell ref="BB14:BD14"/>
    <mergeCell ref="BF14:BH14"/>
    <mergeCell ref="BC4:BF4"/>
    <mergeCell ref="AY6:AZ6"/>
    <mergeCell ref="BC6:BD6"/>
    <mergeCell ref="BC8:BD8"/>
    <mergeCell ref="BC10:BD10"/>
    <mergeCell ref="AZ16:BA20"/>
    <mergeCell ref="BB16:BC20"/>
    <mergeCell ref="BD16:BH20"/>
    <mergeCell ref="U12:V12"/>
    <mergeCell ref="AR1:BG1"/>
    <mergeCell ref="AA2:AB2"/>
    <mergeCell ref="AD2:AE2"/>
    <mergeCell ref="AH2:AI2"/>
    <mergeCell ref="AR2:BG2"/>
    <mergeCell ref="BC3:BF3"/>
    <mergeCell ref="AM13:AN13"/>
    <mergeCell ref="BB13:BD13"/>
    <mergeCell ref="BF13:BH13"/>
  </mergeCells>
  <phoneticPr fontId="28"/>
  <conditionalFormatting sqref="U68:AY68 U65:AY65 U62:AY62 U59:AY59 U56:AY56 U53:AY53 U50:AY50 U47:AY47 U44:AY44 U41:AY41 U38:AY38 U35:AY35 U32:AY32 U29:AY29 U26:AY26 U23:AY23">
    <cfRule type="expression" dxfId="96" priority="97">
      <formula>OR(U$69=$B22,U$70=$B22)</formula>
    </cfRule>
  </conditionalFormatting>
  <conditionalFormatting sqref="U22:AA23 U69:BA73">
    <cfRule type="expression" dxfId="95" priority="96">
      <formula>INDIRECT(ADDRESS(ROW(),COLUMN()))=TRUNC(INDIRECT(ADDRESS(ROW(),COLUMN())))</formula>
    </cfRule>
  </conditionalFormatting>
  <conditionalFormatting sqref="AB22:AH23">
    <cfRule type="expression" dxfId="94" priority="95">
      <formula>INDIRECT(ADDRESS(ROW(),COLUMN()))=TRUNC(INDIRECT(ADDRESS(ROW(),COLUMN())))</formula>
    </cfRule>
  </conditionalFormatting>
  <conditionalFormatting sqref="AI22:AO23">
    <cfRule type="expression" dxfId="93" priority="94">
      <formula>INDIRECT(ADDRESS(ROW(),COLUMN()))=TRUNC(INDIRECT(ADDRESS(ROW(),COLUMN())))</formula>
    </cfRule>
  </conditionalFormatting>
  <conditionalFormatting sqref="AP22:AV23">
    <cfRule type="expression" dxfId="92" priority="93">
      <formula>INDIRECT(ADDRESS(ROW(),COLUMN()))=TRUNC(INDIRECT(ADDRESS(ROW(),COLUMN())))</formula>
    </cfRule>
  </conditionalFormatting>
  <conditionalFormatting sqref="AW22:AY23">
    <cfRule type="expression" dxfId="91" priority="92">
      <formula>INDIRECT(ADDRESS(ROW(),COLUMN()))=TRUNC(INDIRECT(ADDRESS(ROW(),COLUMN())))</formula>
    </cfRule>
  </conditionalFormatting>
  <conditionalFormatting sqref="AZ22:BC23">
    <cfRule type="expression" dxfId="90" priority="91">
      <formula>INDIRECT(ADDRESS(ROW(),COLUMN()))=TRUNC(INDIRECT(ADDRESS(ROW(),COLUMN())))</formula>
    </cfRule>
  </conditionalFormatting>
  <conditionalFormatting sqref="U25:AA26">
    <cfRule type="expression" dxfId="89" priority="90">
      <formula>INDIRECT(ADDRESS(ROW(),COLUMN()))=TRUNC(INDIRECT(ADDRESS(ROW(),COLUMN())))</formula>
    </cfRule>
  </conditionalFormatting>
  <conditionalFormatting sqref="AB25:AH26">
    <cfRule type="expression" dxfId="88" priority="89">
      <formula>INDIRECT(ADDRESS(ROW(),COLUMN()))=TRUNC(INDIRECT(ADDRESS(ROW(),COLUMN())))</formula>
    </cfRule>
  </conditionalFormatting>
  <conditionalFormatting sqref="AI25:AO26">
    <cfRule type="expression" dxfId="87" priority="88">
      <formula>INDIRECT(ADDRESS(ROW(),COLUMN()))=TRUNC(INDIRECT(ADDRESS(ROW(),COLUMN())))</formula>
    </cfRule>
  </conditionalFormatting>
  <conditionalFormatting sqref="AP25:AV26">
    <cfRule type="expression" dxfId="86" priority="87">
      <formula>INDIRECT(ADDRESS(ROW(),COLUMN()))=TRUNC(INDIRECT(ADDRESS(ROW(),COLUMN())))</formula>
    </cfRule>
  </conditionalFormatting>
  <conditionalFormatting sqref="AW25:AY26">
    <cfRule type="expression" dxfId="85" priority="86">
      <formula>INDIRECT(ADDRESS(ROW(),COLUMN()))=TRUNC(INDIRECT(ADDRESS(ROW(),COLUMN())))</formula>
    </cfRule>
  </conditionalFormatting>
  <conditionalFormatting sqref="AZ25:BC26">
    <cfRule type="expression" dxfId="84" priority="85">
      <formula>INDIRECT(ADDRESS(ROW(),COLUMN()))=TRUNC(INDIRECT(ADDRESS(ROW(),COLUMN())))</formula>
    </cfRule>
  </conditionalFormatting>
  <conditionalFormatting sqref="U28:AA29">
    <cfRule type="expression" dxfId="83" priority="84">
      <formula>INDIRECT(ADDRESS(ROW(),COLUMN()))=TRUNC(INDIRECT(ADDRESS(ROW(),COLUMN())))</formula>
    </cfRule>
  </conditionalFormatting>
  <conditionalFormatting sqref="AB28:AH29">
    <cfRule type="expression" dxfId="82" priority="83">
      <formula>INDIRECT(ADDRESS(ROW(),COLUMN()))=TRUNC(INDIRECT(ADDRESS(ROW(),COLUMN())))</formula>
    </cfRule>
  </conditionalFormatting>
  <conditionalFormatting sqref="AI28:AO29">
    <cfRule type="expression" dxfId="81" priority="82">
      <formula>INDIRECT(ADDRESS(ROW(),COLUMN()))=TRUNC(INDIRECT(ADDRESS(ROW(),COLUMN())))</formula>
    </cfRule>
  </conditionalFormatting>
  <conditionalFormatting sqref="AP28:AV29">
    <cfRule type="expression" dxfId="80" priority="81">
      <formula>INDIRECT(ADDRESS(ROW(),COLUMN()))=TRUNC(INDIRECT(ADDRESS(ROW(),COLUMN())))</formula>
    </cfRule>
  </conditionalFormatting>
  <conditionalFormatting sqref="AW28:AY29">
    <cfRule type="expression" dxfId="79" priority="80">
      <formula>INDIRECT(ADDRESS(ROW(),COLUMN()))=TRUNC(INDIRECT(ADDRESS(ROW(),COLUMN())))</formula>
    </cfRule>
  </conditionalFormatting>
  <conditionalFormatting sqref="AZ28:BC29">
    <cfRule type="expression" dxfId="78" priority="79">
      <formula>INDIRECT(ADDRESS(ROW(),COLUMN()))=TRUNC(INDIRECT(ADDRESS(ROW(),COLUMN())))</formula>
    </cfRule>
  </conditionalFormatting>
  <conditionalFormatting sqref="U31:AA32">
    <cfRule type="expression" dxfId="77" priority="78">
      <formula>INDIRECT(ADDRESS(ROW(),COLUMN()))=TRUNC(INDIRECT(ADDRESS(ROW(),COLUMN())))</formula>
    </cfRule>
  </conditionalFormatting>
  <conditionalFormatting sqref="AB31:AH32">
    <cfRule type="expression" dxfId="76" priority="77">
      <formula>INDIRECT(ADDRESS(ROW(),COLUMN()))=TRUNC(INDIRECT(ADDRESS(ROW(),COLUMN())))</formula>
    </cfRule>
  </conditionalFormatting>
  <conditionalFormatting sqref="AI31:AO32">
    <cfRule type="expression" dxfId="75" priority="76">
      <formula>INDIRECT(ADDRESS(ROW(),COLUMN()))=TRUNC(INDIRECT(ADDRESS(ROW(),COLUMN())))</formula>
    </cfRule>
  </conditionalFormatting>
  <conditionalFormatting sqref="AP31:AV32">
    <cfRule type="expression" dxfId="74" priority="75">
      <formula>INDIRECT(ADDRESS(ROW(),COLUMN()))=TRUNC(INDIRECT(ADDRESS(ROW(),COLUMN())))</formula>
    </cfRule>
  </conditionalFormatting>
  <conditionalFormatting sqref="AW31:AY32">
    <cfRule type="expression" dxfId="73" priority="74">
      <formula>INDIRECT(ADDRESS(ROW(),COLUMN()))=TRUNC(INDIRECT(ADDRESS(ROW(),COLUMN())))</formula>
    </cfRule>
  </conditionalFormatting>
  <conditionalFormatting sqref="AZ31:BC32">
    <cfRule type="expression" dxfId="72" priority="73">
      <formula>INDIRECT(ADDRESS(ROW(),COLUMN()))=TRUNC(INDIRECT(ADDRESS(ROW(),COLUMN())))</formula>
    </cfRule>
  </conditionalFormatting>
  <conditionalFormatting sqref="U34:AA35">
    <cfRule type="expression" dxfId="71" priority="72">
      <formula>INDIRECT(ADDRESS(ROW(),COLUMN()))=TRUNC(INDIRECT(ADDRESS(ROW(),COLUMN())))</formula>
    </cfRule>
  </conditionalFormatting>
  <conditionalFormatting sqref="AB34:AH35">
    <cfRule type="expression" dxfId="70" priority="71">
      <formula>INDIRECT(ADDRESS(ROW(),COLUMN()))=TRUNC(INDIRECT(ADDRESS(ROW(),COLUMN())))</formula>
    </cfRule>
  </conditionalFormatting>
  <conditionalFormatting sqref="AI34:AO35">
    <cfRule type="expression" dxfId="69" priority="70">
      <formula>INDIRECT(ADDRESS(ROW(),COLUMN()))=TRUNC(INDIRECT(ADDRESS(ROW(),COLUMN())))</formula>
    </cfRule>
  </conditionalFormatting>
  <conditionalFormatting sqref="AP34:AV35">
    <cfRule type="expression" dxfId="68" priority="69">
      <formula>INDIRECT(ADDRESS(ROW(),COLUMN()))=TRUNC(INDIRECT(ADDRESS(ROW(),COLUMN())))</formula>
    </cfRule>
  </conditionalFormatting>
  <conditionalFormatting sqref="AW34:AY35">
    <cfRule type="expression" dxfId="67" priority="68">
      <formula>INDIRECT(ADDRESS(ROW(),COLUMN()))=TRUNC(INDIRECT(ADDRESS(ROW(),COLUMN())))</formula>
    </cfRule>
  </conditionalFormatting>
  <conditionalFormatting sqref="AZ34:BC35">
    <cfRule type="expression" dxfId="66" priority="67">
      <formula>INDIRECT(ADDRESS(ROW(),COLUMN()))=TRUNC(INDIRECT(ADDRESS(ROW(),COLUMN())))</formula>
    </cfRule>
  </conditionalFormatting>
  <conditionalFormatting sqref="U37:AA38">
    <cfRule type="expression" dxfId="65" priority="66">
      <formula>INDIRECT(ADDRESS(ROW(),COLUMN()))=TRUNC(INDIRECT(ADDRESS(ROW(),COLUMN())))</formula>
    </cfRule>
  </conditionalFormatting>
  <conditionalFormatting sqref="AB37:AH38">
    <cfRule type="expression" dxfId="64" priority="65">
      <formula>INDIRECT(ADDRESS(ROW(),COLUMN()))=TRUNC(INDIRECT(ADDRESS(ROW(),COLUMN())))</formula>
    </cfRule>
  </conditionalFormatting>
  <conditionalFormatting sqref="AI37:AO38">
    <cfRule type="expression" dxfId="63" priority="64">
      <formula>INDIRECT(ADDRESS(ROW(),COLUMN()))=TRUNC(INDIRECT(ADDRESS(ROW(),COLUMN())))</formula>
    </cfRule>
  </conditionalFormatting>
  <conditionalFormatting sqref="AP37:AV38">
    <cfRule type="expression" dxfId="62" priority="63">
      <formula>INDIRECT(ADDRESS(ROW(),COLUMN()))=TRUNC(INDIRECT(ADDRESS(ROW(),COLUMN())))</formula>
    </cfRule>
  </conditionalFormatting>
  <conditionalFormatting sqref="AW37:AY38">
    <cfRule type="expression" dxfId="61" priority="62">
      <formula>INDIRECT(ADDRESS(ROW(),COLUMN()))=TRUNC(INDIRECT(ADDRESS(ROW(),COLUMN())))</formula>
    </cfRule>
  </conditionalFormatting>
  <conditionalFormatting sqref="AZ37:BC38">
    <cfRule type="expression" dxfId="60" priority="61">
      <formula>INDIRECT(ADDRESS(ROW(),COLUMN()))=TRUNC(INDIRECT(ADDRESS(ROW(),COLUMN())))</formula>
    </cfRule>
  </conditionalFormatting>
  <conditionalFormatting sqref="U40:AA41">
    <cfRule type="expression" dxfId="59" priority="60">
      <formula>INDIRECT(ADDRESS(ROW(),COLUMN()))=TRUNC(INDIRECT(ADDRESS(ROW(),COLUMN())))</formula>
    </cfRule>
  </conditionalFormatting>
  <conditionalFormatting sqref="AB40:AH41">
    <cfRule type="expression" dxfId="58" priority="59">
      <formula>INDIRECT(ADDRESS(ROW(),COLUMN()))=TRUNC(INDIRECT(ADDRESS(ROW(),COLUMN())))</formula>
    </cfRule>
  </conditionalFormatting>
  <conditionalFormatting sqref="AI40:AO41">
    <cfRule type="expression" dxfId="57" priority="58">
      <formula>INDIRECT(ADDRESS(ROW(),COLUMN()))=TRUNC(INDIRECT(ADDRESS(ROW(),COLUMN())))</formula>
    </cfRule>
  </conditionalFormatting>
  <conditionalFormatting sqref="AP40:AV41">
    <cfRule type="expression" dxfId="56" priority="57">
      <formula>INDIRECT(ADDRESS(ROW(),COLUMN()))=TRUNC(INDIRECT(ADDRESS(ROW(),COLUMN())))</formula>
    </cfRule>
  </conditionalFormatting>
  <conditionalFormatting sqref="AW40:AY41">
    <cfRule type="expression" dxfId="55" priority="56">
      <formula>INDIRECT(ADDRESS(ROW(),COLUMN()))=TRUNC(INDIRECT(ADDRESS(ROW(),COLUMN())))</formula>
    </cfRule>
  </conditionalFormatting>
  <conditionalFormatting sqref="AZ40:BC41">
    <cfRule type="expression" dxfId="54" priority="55">
      <formula>INDIRECT(ADDRESS(ROW(),COLUMN()))=TRUNC(INDIRECT(ADDRESS(ROW(),COLUMN())))</formula>
    </cfRule>
  </conditionalFormatting>
  <conditionalFormatting sqref="U43:AA44">
    <cfRule type="expression" dxfId="53" priority="54">
      <formula>INDIRECT(ADDRESS(ROW(),COLUMN()))=TRUNC(INDIRECT(ADDRESS(ROW(),COLUMN())))</formula>
    </cfRule>
  </conditionalFormatting>
  <conditionalFormatting sqref="AB43:AH44">
    <cfRule type="expression" dxfId="52" priority="53">
      <formula>INDIRECT(ADDRESS(ROW(),COLUMN()))=TRUNC(INDIRECT(ADDRESS(ROW(),COLUMN())))</formula>
    </cfRule>
  </conditionalFormatting>
  <conditionalFormatting sqref="AI43:AO44">
    <cfRule type="expression" dxfId="51" priority="52">
      <formula>INDIRECT(ADDRESS(ROW(),COLUMN()))=TRUNC(INDIRECT(ADDRESS(ROW(),COLUMN())))</formula>
    </cfRule>
  </conditionalFormatting>
  <conditionalFormatting sqref="AP43:AV44">
    <cfRule type="expression" dxfId="50" priority="51">
      <formula>INDIRECT(ADDRESS(ROW(),COLUMN()))=TRUNC(INDIRECT(ADDRESS(ROW(),COLUMN())))</formula>
    </cfRule>
  </conditionalFormatting>
  <conditionalFormatting sqref="AW43:AY44">
    <cfRule type="expression" dxfId="49" priority="50">
      <formula>INDIRECT(ADDRESS(ROW(),COLUMN()))=TRUNC(INDIRECT(ADDRESS(ROW(),COLUMN())))</formula>
    </cfRule>
  </conditionalFormatting>
  <conditionalFormatting sqref="AZ43:BC44">
    <cfRule type="expression" dxfId="48" priority="49">
      <formula>INDIRECT(ADDRESS(ROW(),COLUMN()))=TRUNC(INDIRECT(ADDRESS(ROW(),COLUMN())))</formula>
    </cfRule>
  </conditionalFormatting>
  <conditionalFormatting sqref="U46:AA47">
    <cfRule type="expression" dxfId="47" priority="48">
      <formula>INDIRECT(ADDRESS(ROW(),COLUMN()))=TRUNC(INDIRECT(ADDRESS(ROW(),COLUMN())))</formula>
    </cfRule>
  </conditionalFormatting>
  <conditionalFormatting sqref="AB46:AH47">
    <cfRule type="expression" dxfId="46" priority="47">
      <formula>INDIRECT(ADDRESS(ROW(),COLUMN()))=TRUNC(INDIRECT(ADDRESS(ROW(),COLUMN())))</formula>
    </cfRule>
  </conditionalFormatting>
  <conditionalFormatting sqref="AI46:AO47">
    <cfRule type="expression" dxfId="45" priority="46">
      <formula>INDIRECT(ADDRESS(ROW(),COLUMN()))=TRUNC(INDIRECT(ADDRESS(ROW(),COLUMN())))</formula>
    </cfRule>
  </conditionalFormatting>
  <conditionalFormatting sqref="AP46:AV47">
    <cfRule type="expression" dxfId="44" priority="45">
      <formula>INDIRECT(ADDRESS(ROW(),COLUMN()))=TRUNC(INDIRECT(ADDRESS(ROW(),COLUMN())))</formula>
    </cfRule>
  </conditionalFormatting>
  <conditionalFormatting sqref="AW46:AY47">
    <cfRule type="expression" dxfId="43" priority="44">
      <formula>INDIRECT(ADDRESS(ROW(),COLUMN()))=TRUNC(INDIRECT(ADDRESS(ROW(),COLUMN())))</formula>
    </cfRule>
  </conditionalFormatting>
  <conditionalFormatting sqref="AZ46:BC47">
    <cfRule type="expression" dxfId="42" priority="43">
      <formula>INDIRECT(ADDRESS(ROW(),COLUMN()))=TRUNC(INDIRECT(ADDRESS(ROW(),COLUMN())))</formula>
    </cfRule>
  </conditionalFormatting>
  <conditionalFormatting sqref="U49:AA50">
    <cfRule type="expression" dxfId="41" priority="42">
      <formula>INDIRECT(ADDRESS(ROW(),COLUMN()))=TRUNC(INDIRECT(ADDRESS(ROW(),COLUMN())))</formula>
    </cfRule>
  </conditionalFormatting>
  <conditionalFormatting sqref="AB49:AH50">
    <cfRule type="expression" dxfId="40" priority="41">
      <formula>INDIRECT(ADDRESS(ROW(),COLUMN()))=TRUNC(INDIRECT(ADDRESS(ROW(),COLUMN())))</formula>
    </cfRule>
  </conditionalFormatting>
  <conditionalFormatting sqref="AI49:AO50">
    <cfRule type="expression" dxfId="39" priority="40">
      <formula>INDIRECT(ADDRESS(ROW(),COLUMN()))=TRUNC(INDIRECT(ADDRESS(ROW(),COLUMN())))</formula>
    </cfRule>
  </conditionalFormatting>
  <conditionalFormatting sqref="AP49:AV50">
    <cfRule type="expression" dxfId="38" priority="39">
      <formula>INDIRECT(ADDRESS(ROW(),COLUMN()))=TRUNC(INDIRECT(ADDRESS(ROW(),COLUMN())))</formula>
    </cfRule>
  </conditionalFormatting>
  <conditionalFormatting sqref="AW49:AY50">
    <cfRule type="expression" dxfId="37" priority="38">
      <formula>INDIRECT(ADDRESS(ROW(),COLUMN()))=TRUNC(INDIRECT(ADDRESS(ROW(),COLUMN())))</formula>
    </cfRule>
  </conditionalFormatting>
  <conditionalFormatting sqref="AZ49:BC50">
    <cfRule type="expression" dxfId="36" priority="37">
      <formula>INDIRECT(ADDRESS(ROW(),COLUMN()))=TRUNC(INDIRECT(ADDRESS(ROW(),COLUMN())))</formula>
    </cfRule>
  </conditionalFormatting>
  <conditionalFormatting sqref="U52:AA53">
    <cfRule type="expression" dxfId="35" priority="36">
      <formula>INDIRECT(ADDRESS(ROW(),COLUMN()))=TRUNC(INDIRECT(ADDRESS(ROW(),COLUMN())))</formula>
    </cfRule>
  </conditionalFormatting>
  <conditionalFormatting sqref="AB52:AH53">
    <cfRule type="expression" dxfId="34" priority="35">
      <formula>INDIRECT(ADDRESS(ROW(),COLUMN()))=TRUNC(INDIRECT(ADDRESS(ROW(),COLUMN())))</formula>
    </cfRule>
  </conditionalFormatting>
  <conditionalFormatting sqref="AI52:AO53">
    <cfRule type="expression" dxfId="33" priority="34">
      <formula>INDIRECT(ADDRESS(ROW(),COLUMN()))=TRUNC(INDIRECT(ADDRESS(ROW(),COLUMN())))</formula>
    </cfRule>
  </conditionalFormatting>
  <conditionalFormatting sqref="AP52:AV53">
    <cfRule type="expression" dxfId="32" priority="33">
      <formula>INDIRECT(ADDRESS(ROW(),COLUMN()))=TRUNC(INDIRECT(ADDRESS(ROW(),COLUMN())))</formula>
    </cfRule>
  </conditionalFormatting>
  <conditionalFormatting sqref="AW52:AY53">
    <cfRule type="expression" dxfId="31" priority="32">
      <formula>INDIRECT(ADDRESS(ROW(),COLUMN()))=TRUNC(INDIRECT(ADDRESS(ROW(),COLUMN())))</formula>
    </cfRule>
  </conditionalFormatting>
  <conditionalFormatting sqref="AZ52:BC53">
    <cfRule type="expression" dxfId="30" priority="31">
      <formula>INDIRECT(ADDRESS(ROW(),COLUMN()))=TRUNC(INDIRECT(ADDRESS(ROW(),COLUMN())))</formula>
    </cfRule>
  </conditionalFormatting>
  <conditionalFormatting sqref="U55:AA56">
    <cfRule type="expression" dxfId="29" priority="30">
      <formula>INDIRECT(ADDRESS(ROW(),COLUMN()))=TRUNC(INDIRECT(ADDRESS(ROW(),COLUMN())))</formula>
    </cfRule>
  </conditionalFormatting>
  <conditionalFormatting sqref="AB55:AH56">
    <cfRule type="expression" dxfId="28" priority="29">
      <formula>INDIRECT(ADDRESS(ROW(),COLUMN()))=TRUNC(INDIRECT(ADDRESS(ROW(),COLUMN())))</formula>
    </cfRule>
  </conditionalFormatting>
  <conditionalFormatting sqref="AI55:AO56">
    <cfRule type="expression" dxfId="27" priority="28">
      <formula>INDIRECT(ADDRESS(ROW(),COLUMN()))=TRUNC(INDIRECT(ADDRESS(ROW(),COLUMN())))</formula>
    </cfRule>
  </conditionalFormatting>
  <conditionalFormatting sqref="AP55:AV56">
    <cfRule type="expression" dxfId="26" priority="27">
      <formula>INDIRECT(ADDRESS(ROW(),COLUMN()))=TRUNC(INDIRECT(ADDRESS(ROW(),COLUMN())))</formula>
    </cfRule>
  </conditionalFormatting>
  <conditionalFormatting sqref="AW55:AY56">
    <cfRule type="expression" dxfId="25" priority="26">
      <formula>INDIRECT(ADDRESS(ROW(),COLUMN()))=TRUNC(INDIRECT(ADDRESS(ROW(),COLUMN())))</formula>
    </cfRule>
  </conditionalFormatting>
  <conditionalFormatting sqref="AZ55:BC56">
    <cfRule type="expression" dxfId="24" priority="25">
      <formula>INDIRECT(ADDRESS(ROW(),COLUMN()))=TRUNC(INDIRECT(ADDRESS(ROW(),COLUMN())))</formula>
    </cfRule>
  </conditionalFormatting>
  <conditionalFormatting sqref="U58:AA59">
    <cfRule type="expression" dxfId="23" priority="24">
      <formula>INDIRECT(ADDRESS(ROW(),COLUMN()))=TRUNC(INDIRECT(ADDRESS(ROW(),COLUMN())))</formula>
    </cfRule>
  </conditionalFormatting>
  <conditionalFormatting sqref="AB58:AH59">
    <cfRule type="expression" dxfId="22" priority="23">
      <formula>INDIRECT(ADDRESS(ROW(),COLUMN()))=TRUNC(INDIRECT(ADDRESS(ROW(),COLUMN())))</formula>
    </cfRule>
  </conditionalFormatting>
  <conditionalFormatting sqref="AI58:AO59">
    <cfRule type="expression" dxfId="21" priority="22">
      <formula>INDIRECT(ADDRESS(ROW(),COLUMN()))=TRUNC(INDIRECT(ADDRESS(ROW(),COLUMN())))</formula>
    </cfRule>
  </conditionalFormatting>
  <conditionalFormatting sqref="AP58:AV59">
    <cfRule type="expression" dxfId="20" priority="21">
      <formula>INDIRECT(ADDRESS(ROW(),COLUMN()))=TRUNC(INDIRECT(ADDRESS(ROW(),COLUMN())))</formula>
    </cfRule>
  </conditionalFormatting>
  <conditionalFormatting sqref="AW58:AY59">
    <cfRule type="expression" dxfId="19" priority="20">
      <formula>INDIRECT(ADDRESS(ROW(),COLUMN()))=TRUNC(INDIRECT(ADDRESS(ROW(),COLUMN())))</formula>
    </cfRule>
  </conditionalFormatting>
  <conditionalFormatting sqref="AZ58:BC59">
    <cfRule type="expression" dxfId="18" priority="19">
      <formula>INDIRECT(ADDRESS(ROW(),COLUMN()))=TRUNC(INDIRECT(ADDRESS(ROW(),COLUMN())))</formula>
    </cfRule>
  </conditionalFormatting>
  <conditionalFormatting sqref="U61:AA62">
    <cfRule type="expression" dxfId="17" priority="18">
      <formula>INDIRECT(ADDRESS(ROW(),COLUMN()))=TRUNC(INDIRECT(ADDRESS(ROW(),COLUMN())))</formula>
    </cfRule>
  </conditionalFormatting>
  <conditionalFormatting sqref="AB61:AH62">
    <cfRule type="expression" dxfId="16" priority="17">
      <formula>INDIRECT(ADDRESS(ROW(),COLUMN()))=TRUNC(INDIRECT(ADDRESS(ROW(),COLUMN())))</formula>
    </cfRule>
  </conditionalFormatting>
  <conditionalFormatting sqref="AI61:AO62">
    <cfRule type="expression" dxfId="15" priority="16">
      <formula>INDIRECT(ADDRESS(ROW(),COLUMN()))=TRUNC(INDIRECT(ADDRESS(ROW(),COLUMN())))</formula>
    </cfRule>
  </conditionalFormatting>
  <conditionalFormatting sqref="AP61:AV62">
    <cfRule type="expression" dxfId="14" priority="15">
      <formula>INDIRECT(ADDRESS(ROW(),COLUMN()))=TRUNC(INDIRECT(ADDRESS(ROW(),COLUMN())))</formula>
    </cfRule>
  </conditionalFormatting>
  <conditionalFormatting sqref="AW61:AY62">
    <cfRule type="expression" dxfId="13" priority="14">
      <formula>INDIRECT(ADDRESS(ROW(),COLUMN()))=TRUNC(INDIRECT(ADDRESS(ROW(),COLUMN())))</formula>
    </cfRule>
  </conditionalFormatting>
  <conditionalFormatting sqref="AZ61:BC62">
    <cfRule type="expression" dxfId="12" priority="13">
      <formula>INDIRECT(ADDRESS(ROW(),COLUMN()))=TRUNC(INDIRECT(ADDRESS(ROW(),COLUMN())))</formula>
    </cfRule>
  </conditionalFormatting>
  <conditionalFormatting sqref="U64:AA65">
    <cfRule type="expression" dxfId="11" priority="12">
      <formula>INDIRECT(ADDRESS(ROW(),COLUMN()))=TRUNC(INDIRECT(ADDRESS(ROW(),COLUMN())))</formula>
    </cfRule>
  </conditionalFormatting>
  <conditionalFormatting sqref="AB64:AH65">
    <cfRule type="expression" dxfId="10" priority="11">
      <formula>INDIRECT(ADDRESS(ROW(),COLUMN()))=TRUNC(INDIRECT(ADDRESS(ROW(),COLUMN())))</formula>
    </cfRule>
  </conditionalFormatting>
  <conditionalFormatting sqref="AI64:AO65">
    <cfRule type="expression" dxfId="9" priority="10">
      <formula>INDIRECT(ADDRESS(ROW(),COLUMN()))=TRUNC(INDIRECT(ADDRESS(ROW(),COLUMN())))</formula>
    </cfRule>
  </conditionalFormatting>
  <conditionalFormatting sqref="AP64:AV65">
    <cfRule type="expression" dxfId="8" priority="9">
      <formula>INDIRECT(ADDRESS(ROW(),COLUMN()))=TRUNC(INDIRECT(ADDRESS(ROW(),COLUMN())))</formula>
    </cfRule>
  </conditionalFormatting>
  <conditionalFormatting sqref="AW64:AY65">
    <cfRule type="expression" dxfId="7" priority="8">
      <formula>INDIRECT(ADDRESS(ROW(),COLUMN()))=TRUNC(INDIRECT(ADDRESS(ROW(),COLUMN())))</formula>
    </cfRule>
  </conditionalFormatting>
  <conditionalFormatting sqref="AZ64:BC65">
    <cfRule type="expression" dxfId="6" priority="7">
      <formula>INDIRECT(ADDRESS(ROW(),COLUMN()))=TRUNC(INDIRECT(ADDRESS(ROW(),COLUMN())))</formula>
    </cfRule>
  </conditionalFormatting>
  <conditionalFormatting sqref="U67:AA68">
    <cfRule type="expression" dxfId="5" priority="6">
      <formula>INDIRECT(ADDRESS(ROW(),COLUMN()))=TRUNC(INDIRECT(ADDRESS(ROW(),COLUMN())))</formula>
    </cfRule>
  </conditionalFormatting>
  <conditionalFormatting sqref="AB67:AH68">
    <cfRule type="expression" dxfId="4" priority="5">
      <formula>INDIRECT(ADDRESS(ROW(),COLUMN()))=TRUNC(INDIRECT(ADDRESS(ROW(),COLUMN())))</formula>
    </cfRule>
  </conditionalFormatting>
  <conditionalFormatting sqref="AI67:AO68">
    <cfRule type="expression" dxfId="3" priority="4">
      <formula>INDIRECT(ADDRESS(ROW(),COLUMN()))=TRUNC(INDIRECT(ADDRESS(ROW(),COLUMN())))</formula>
    </cfRule>
  </conditionalFormatting>
  <conditionalFormatting sqref="AP67:AV68">
    <cfRule type="expression" dxfId="2" priority="3">
      <formula>INDIRECT(ADDRESS(ROW(),COLUMN()))=TRUNC(INDIRECT(ADDRESS(ROW(),COLUMN())))</formula>
    </cfRule>
  </conditionalFormatting>
  <conditionalFormatting sqref="AW67:AY68">
    <cfRule type="expression" dxfId="1" priority="2">
      <formula>INDIRECT(ADDRESS(ROW(),COLUMN()))=TRUNC(INDIRECT(ADDRESS(ROW(),COLUMN())))</formula>
    </cfRule>
  </conditionalFormatting>
  <conditionalFormatting sqref="AZ67:BC68">
    <cfRule type="expression" dxfId="0" priority="1">
      <formula>INDIRECT(ADDRESS(ROW(),COLUMN()))=TRUNC(INDIRECT(ADDRESS(ROW(),COLUMN())))</formula>
    </cfRule>
  </conditionalFormatting>
  <dataValidations count="9">
    <dataValidation allowBlank="1" showInputMessage="1" showErrorMessage="1" error="入力可能範囲　32～40" sqref="BC10" xr:uid="{D9EE344A-1D4E-4C06-AD4D-E64DFDDC7D78}"/>
    <dataValidation type="list" errorStyle="warning" allowBlank="1" showInputMessage="1" error="リストにない場合のみ、入力してください。" sqref="I21:L68" xr:uid="{D60E972F-4193-4DF0-99EB-4F5228392553}">
      <formula1>INDIRECT(C21)</formula1>
    </dataValidation>
    <dataValidation type="list" allowBlank="1" showInputMessage="1" sqref="H21:H68" xr:uid="{60D5FC2A-693B-46EF-87DF-B8A4816947DF}">
      <formula1>"A, B, C, D"</formula1>
    </dataValidation>
    <dataValidation type="list" allowBlank="1" showInputMessage="1" sqref="C21:E68" xr:uid="{B7C39B3B-633F-4763-9E90-E6D683A14ECC}">
      <formula1>職種</formula1>
    </dataValidation>
    <dataValidation type="list" allowBlank="1" showInputMessage="1" showErrorMessage="1" sqref="U24:AY24 U27:AY27 U30:AY30 U33:AY33 U36:AY36 U39:AY39 U42:AY42 U45:AY45 U48:AY48 U51:AY51 U54:AY54 U57:AY57 U60:AY60 U63:AY63 U66:AY66 U21:AY21" xr:uid="{AEDE540B-6D71-4F89-B7B3-255AA1F48231}">
      <formula1>【記載例】シフト記号</formula1>
    </dataValidation>
    <dataValidation type="list" allowBlank="1" showInputMessage="1" showErrorMessage="1" sqref="BC4:BF4" xr:uid="{1DE75F1D-F021-4455-AF29-37302183A0B4}">
      <formula1>"予定,実績,予定・実績"</formula1>
    </dataValidation>
    <dataValidation type="list" allowBlank="1" showInputMessage="1" showErrorMessage="1" sqref="AD3:AD4" xr:uid="{B778C234-4AF5-4899-8FCB-2109CC3AD26C}">
      <formula1>#REF!</formula1>
    </dataValidation>
    <dataValidation type="decimal" allowBlank="1" showInputMessage="1" showErrorMessage="1" error="入力可能範囲　32～40" sqref="AY6:AZ6" xr:uid="{37F13474-96E1-4A01-80FB-98FA29CC8260}">
      <formula1>32</formula1>
      <formula2>40</formula2>
    </dataValidation>
    <dataValidation type="list" allowBlank="1" showInputMessage="1" showErrorMessage="1" sqref="BC3:BF3" xr:uid="{1BEC9075-D866-419C-AEA8-77C3051D9368}">
      <formula1>"４週,暦月"</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xr:uid="{69D8B5FB-F58A-46E4-9871-5870949257FE}">
          <x14:formula1>
            <xm:f>'C:\Users\A16P175\AppData\Local\Temp\7zOC60332B9\[t-yousiki1-04.xlsx]プルダウン・リスト'!#REF!</xm:f>
          </x14:formula1>
          <xm:sqref>AR1:BG1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E040A-B9BF-45A1-A81E-05AFC2FF2FF3}">
  <dimension ref="B1:AB52"/>
  <sheetViews>
    <sheetView zoomScale="50" zoomScaleNormal="50" workbookViewId="0">
      <selection activeCell="L9" sqref="L9"/>
    </sheetView>
  </sheetViews>
  <sheetFormatPr defaultColWidth="9" defaultRowHeight="19.2"/>
  <cols>
    <col min="1" max="1" width="1.6640625" style="181" customWidth="1"/>
    <col min="2" max="2" width="5.6640625" style="180" customWidth="1"/>
    <col min="3" max="3" width="10.6640625" style="180" customWidth="1"/>
    <col min="4" max="4" width="10.6640625" style="180" hidden="1" customWidth="1"/>
    <col min="5" max="5" width="3.33203125" style="180" bestFit="1" customWidth="1"/>
    <col min="6" max="6" width="15.6640625" style="181" customWidth="1"/>
    <col min="7" max="7" width="3.33203125" style="181" bestFit="1" customWidth="1"/>
    <col min="8" max="8" width="15.6640625" style="181" customWidth="1"/>
    <col min="9" max="9" width="3.33203125" style="181" bestFit="1" customWidth="1"/>
    <col min="10" max="10" width="15.6640625" style="180" customWidth="1"/>
    <col min="11" max="11" width="3.33203125" style="181" bestFit="1" customWidth="1"/>
    <col min="12" max="12" width="15.6640625" style="181" customWidth="1"/>
    <col min="13" max="13" width="5" style="181" customWidth="1"/>
    <col min="14" max="14" width="15.6640625" style="181" customWidth="1"/>
    <col min="15" max="15" width="3.33203125" style="181" customWidth="1"/>
    <col min="16" max="16" width="15.6640625" style="181" customWidth="1"/>
    <col min="17" max="17" width="3.33203125" style="181" customWidth="1"/>
    <col min="18" max="18" width="15.6640625" style="181" customWidth="1"/>
    <col min="19" max="19" width="3.33203125" style="181" customWidth="1"/>
    <col min="20" max="20" width="15.6640625" style="181" customWidth="1"/>
    <col min="21" max="21" width="3.33203125" style="181" customWidth="1"/>
    <col min="22" max="22" width="15.6640625" style="181" customWidth="1"/>
    <col min="23" max="23" width="3.33203125" style="181" customWidth="1"/>
    <col min="24" max="24" width="15.6640625" style="181" customWidth="1"/>
    <col min="25" max="25" width="3.33203125" style="181" customWidth="1"/>
    <col min="26" max="26" width="15.6640625" style="181" customWidth="1"/>
    <col min="27" max="27" width="3.33203125" style="181" customWidth="1"/>
    <col min="28" max="28" width="50.6640625" style="181" customWidth="1"/>
    <col min="29" max="16384" width="9" style="181"/>
  </cols>
  <sheetData>
    <row r="1" spans="2:28">
      <c r="B1" s="179" t="s">
        <v>568</v>
      </c>
    </row>
    <row r="2" spans="2:28">
      <c r="B2" s="182" t="s">
        <v>569</v>
      </c>
      <c r="F2" s="183"/>
      <c r="G2" s="184"/>
      <c r="H2" s="184"/>
      <c r="I2" s="184"/>
      <c r="J2" s="185"/>
      <c r="K2" s="184"/>
      <c r="L2" s="184"/>
    </row>
    <row r="3" spans="2:28">
      <c r="B3" s="183" t="s">
        <v>570</v>
      </c>
      <c r="F3" s="185" t="s">
        <v>571</v>
      </c>
      <c r="G3" s="184"/>
      <c r="H3" s="184"/>
      <c r="I3" s="184"/>
      <c r="J3" s="185"/>
      <c r="K3" s="184"/>
      <c r="L3" s="184"/>
    </row>
    <row r="4" spans="2:28">
      <c r="B4" s="182"/>
      <c r="F4" s="957" t="s">
        <v>572</v>
      </c>
      <c r="G4" s="957"/>
      <c r="H4" s="957"/>
      <c r="I4" s="957"/>
      <c r="J4" s="957"/>
      <c r="K4" s="957"/>
      <c r="L4" s="957"/>
      <c r="N4" s="957" t="s">
        <v>573</v>
      </c>
      <c r="O4" s="957"/>
      <c r="P4" s="957"/>
      <c r="R4" s="957" t="s">
        <v>574</v>
      </c>
      <c r="S4" s="957"/>
      <c r="T4" s="957"/>
      <c r="U4" s="957"/>
      <c r="V4" s="957"/>
      <c r="W4" s="957"/>
      <c r="X4" s="957"/>
      <c r="Z4" s="186" t="s">
        <v>575</v>
      </c>
      <c r="AB4" s="957" t="s">
        <v>576</v>
      </c>
    </row>
    <row r="5" spans="2:28">
      <c r="B5" s="180" t="s">
        <v>540</v>
      </c>
      <c r="C5" s="180" t="s">
        <v>577</v>
      </c>
      <c r="F5" s="180" t="s">
        <v>578</v>
      </c>
      <c r="G5" s="180"/>
      <c r="H5" s="180" t="s">
        <v>579</v>
      </c>
      <c r="J5" s="180" t="s">
        <v>580</v>
      </c>
      <c r="L5" s="180" t="s">
        <v>572</v>
      </c>
      <c r="N5" s="180" t="s">
        <v>581</v>
      </c>
      <c r="P5" s="180" t="s">
        <v>582</v>
      </c>
      <c r="R5" s="180" t="s">
        <v>581</v>
      </c>
      <c r="T5" s="180" t="s">
        <v>582</v>
      </c>
      <c r="V5" s="180" t="s">
        <v>580</v>
      </c>
      <c r="X5" s="180" t="s">
        <v>572</v>
      </c>
      <c r="Z5" s="187" t="s">
        <v>583</v>
      </c>
      <c r="AB5" s="957"/>
    </row>
    <row r="6" spans="2:28">
      <c r="B6" s="188">
        <v>1</v>
      </c>
      <c r="C6" s="189" t="s">
        <v>584</v>
      </c>
      <c r="D6" s="190" t="str">
        <f>C6</f>
        <v>a</v>
      </c>
      <c r="E6" s="188" t="s">
        <v>585</v>
      </c>
      <c r="F6" s="191">
        <v>0.29166666666666669</v>
      </c>
      <c r="G6" s="188" t="s">
        <v>537</v>
      </c>
      <c r="H6" s="191">
        <v>0.66666666666666663</v>
      </c>
      <c r="I6" s="192" t="s">
        <v>586</v>
      </c>
      <c r="J6" s="191">
        <v>4.1666666666666664E-2</v>
      </c>
      <c r="K6" s="193" t="s">
        <v>513</v>
      </c>
      <c r="L6" s="194">
        <f>IF(OR(F6="",H6=""),"",(H6+IF(F6&gt;H6,1,0)-F6-J6)*24)</f>
        <v>7.9999999999999982</v>
      </c>
      <c r="N6" s="198">
        <f>[1]【記載例】認知症対応型共同生活介護!$BB$13</f>
        <v>0.29166666666666669</v>
      </c>
      <c r="O6" s="180" t="s">
        <v>537</v>
      </c>
      <c r="P6" s="198">
        <f>[1]【記載例】認知症対応型共同生活介護!$BF$13</f>
        <v>0.83333333333333337</v>
      </c>
      <c r="R6" s="195">
        <f t="shared" ref="R6:R22" si="0">IF(F6="","",IF(F6&lt;N6,N6,IF(F6&gt;=P6,"",F6)))</f>
        <v>0.29166666666666669</v>
      </c>
      <c r="S6" s="180" t="s">
        <v>537</v>
      </c>
      <c r="T6" s="195">
        <f t="shared" ref="T6:T22" si="1">IF(H6="","",IF(H6&gt;F6,IF(H6&lt;P6,H6,P6),P6))</f>
        <v>0.66666666666666663</v>
      </c>
      <c r="U6" s="196" t="s">
        <v>586</v>
      </c>
      <c r="V6" s="191">
        <v>4.1666666666666664E-2</v>
      </c>
      <c r="W6" s="181" t="s">
        <v>513</v>
      </c>
      <c r="X6" s="194">
        <f>IF(R6="","",IF((T6+IF(R6&gt;T6,1,0)-R6-V6)*24=0,"",(T6+IF(R6&gt;T6,1,0)-R6-V6)*24))</f>
        <v>7.9999999999999982</v>
      </c>
      <c r="Z6" s="194" t="str">
        <f>IF(X6="",L6,IF(OR(L6-X6=0,L6-X6&lt;0),"-",L6-X6))</f>
        <v>-</v>
      </c>
      <c r="AB6" s="197"/>
    </row>
    <row r="7" spans="2:28">
      <c r="B7" s="188">
        <v>2</v>
      </c>
      <c r="C7" s="189" t="s">
        <v>587</v>
      </c>
      <c r="D7" s="190" t="str">
        <f t="shared" ref="D7:D38" si="2">C7</f>
        <v>b</v>
      </c>
      <c r="E7" s="188" t="s">
        <v>585</v>
      </c>
      <c r="F7" s="191">
        <v>0.45833333333333331</v>
      </c>
      <c r="G7" s="188" t="s">
        <v>537</v>
      </c>
      <c r="H7" s="191">
        <v>0.83333333333333337</v>
      </c>
      <c r="I7" s="192" t="s">
        <v>586</v>
      </c>
      <c r="J7" s="191">
        <v>4.1666666666666664E-2</v>
      </c>
      <c r="K7" s="193" t="s">
        <v>513</v>
      </c>
      <c r="L7" s="194">
        <f>IF(OR(F7="",H7=""),"",(H7+IF(F7&gt;H7,1,0)-F7-J7)*24)</f>
        <v>8</v>
      </c>
      <c r="N7" s="198">
        <f>[1]【記載例】認知症対応型共同生活介護!$BB$13</f>
        <v>0.29166666666666669</v>
      </c>
      <c r="O7" s="180" t="s">
        <v>537</v>
      </c>
      <c r="P7" s="198">
        <f>[1]【記載例】認知症対応型共同生活介護!$BF$13</f>
        <v>0.83333333333333337</v>
      </c>
      <c r="R7" s="195">
        <f t="shared" si="0"/>
        <v>0.45833333333333331</v>
      </c>
      <c r="S7" s="180" t="s">
        <v>537</v>
      </c>
      <c r="T7" s="195">
        <f t="shared" si="1"/>
        <v>0.83333333333333337</v>
      </c>
      <c r="U7" s="196" t="s">
        <v>586</v>
      </c>
      <c r="V7" s="191">
        <v>4.1666666666666664E-2</v>
      </c>
      <c r="W7" s="181" t="s">
        <v>513</v>
      </c>
      <c r="X7" s="194">
        <f>IF(R7="","",IF((T7+IF(R7&gt;T7,1,0)-R7-V7)*24=0,"",(T7+IF(R7&gt;T7,1,0)-R7-V7)*24))</f>
        <v>8</v>
      </c>
      <c r="Z7" s="194" t="str">
        <f>IF(X7="",L7,IF(OR(L7-X7=0,L7-X7&lt;0),"-",L7-X7))</f>
        <v>-</v>
      </c>
      <c r="AB7" s="197"/>
    </row>
    <row r="8" spans="2:28">
      <c r="B8" s="188">
        <v>3</v>
      </c>
      <c r="C8" s="189" t="s">
        <v>588</v>
      </c>
      <c r="D8" s="190" t="str">
        <f t="shared" si="2"/>
        <v>c</v>
      </c>
      <c r="E8" s="188" t="s">
        <v>585</v>
      </c>
      <c r="F8" s="191">
        <v>0.375</v>
      </c>
      <c r="G8" s="188" t="s">
        <v>537</v>
      </c>
      <c r="H8" s="191">
        <v>0.75</v>
      </c>
      <c r="I8" s="192" t="s">
        <v>586</v>
      </c>
      <c r="J8" s="191">
        <v>4.1666666666666664E-2</v>
      </c>
      <c r="K8" s="193" t="s">
        <v>513</v>
      </c>
      <c r="L8" s="194">
        <f>IF(OR(F8="",H8=""),"",(H8+IF(F8&gt;H8,1,0)-F8-J8)*24)</f>
        <v>8</v>
      </c>
      <c r="N8" s="198">
        <f>[1]【記載例】認知症対応型共同生活介護!$BB$13</f>
        <v>0.29166666666666669</v>
      </c>
      <c r="O8" s="180" t="s">
        <v>537</v>
      </c>
      <c r="P8" s="198">
        <f>[1]【記載例】認知症対応型共同生活介護!$BF$13</f>
        <v>0.83333333333333337</v>
      </c>
      <c r="R8" s="195">
        <f t="shared" si="0"/>
        <v>0.375</v>
      </c>
      <c r="S8" s="180" t="s">
        <v>537</v>
      </c>
      <c r="T8" s="195">
        <f t="shared" si="1"/>
        <v>0.75</v>
      </c>
      <c r="U8" s="196" t="s">
        <v>586</v>
      </c>
      <c r="V8" s="191">
        <v>4.1666666666666664E-2</v>
      </c>
      <c r="W8" s="181" t="s">
        <v>513</v>
      </c>
      <c r="X8" s="194">
        <f>IF(R8="","",IF((T8+IF(R8&gt;T8,1,0)-R8-V8)*24=0,"",(T8+IF(R8&gt;T8,1,0)-R8-V8)*24))</f>
        <v>8</v>
      </c>
      <c r="Z8" s="194" t="str">
        <f>IF(X8="",L8,IF(OR(L8-X8=0,L8-X8&lt;0),"-",L8-X8))</f>
        <v>-</v>
      </c>
      <c r="AB8" s="197"/>
    </row>
    <row r="9" spans="2:28">
      <c r="B9" s="188">
        <v>4</v>
      </c>
      <c r="C9" s="189" t="s">
        <v>589</v>
      </c>
      <c r="D9" s="190" t="str">
        <f t="shared" si="2"/>
        <v>d</v>
      </c>
      <c r="E9" s="188" t="s">
        <v>585</v>
      </c>
      <c r="F9" s="191">
        <v>0.35416666666666669</v>
      </c>
      <c r="G9" s="188" t="s">
        <v>537</v>
      </c>
      <c r="H9" s="191">
        <v>0.72916666666666663</v>
      </c>
      <c r="I9" s="192" t="s">
        <v>586</v>
      </c>
      <c r="J9" s="191">
        <v>4.1666666666666664E-2</v>
      </c>
      <c r="K9" s="193" t="s">
        <v>513</v>
      </c>
      <c r="L9" s="194">
        <f>IF(OR(F9="",H9=""),"",(H9+IF(F9&gt;H9,1,0)-F9-J9)*24)</f>
        <v>7.9999999999999982</v>
      </c>
      <c r="N9" s="198">
        <f>[1]【記載例】認知症対応型共同生活介護!$BB$13</f>
        <v>0.29166666666666669</v>
      </c>
      <c r="O9" s="180" t="s">
        <v>537</v>
      </c>
      <c r="P9" s="198">
        <f>[1]【記載例】認知症対応型共同生活介護!$BF$13</f>
        <v>0.83333333333333337</v>
      </c>
      <c r="R9" s="195">
        <f t="shared" si="0"/>
        <v>0.35416666666666669</v>
      </c>
      <c r="S9" s="180" t="s">
        <v>537</v>
      </c>
      <c r="T9" s="195">
        <f t="shared" si="1"/>
        <v>0.72916666666666663</v>
      </c>
      <c r="U9" s="196" t="s">
        <v>586</v>
      </c>
      <c r="V9" s="191">
        <v>4.1666666666666664E-2</v>
      </c>
      <c r="W9" s="181" t="s">
        <v>513</v>
      </c>
      <c r="X9" s="194">
        <f>IF(R9="","",IF((T9+IF(R9&gt;T9,1,0)-R9-V9)*24=0,"",(T9+IF(R9&gt;T9,1,0)-R9-V9)*24))</f>
        <v>7.9999999999999982</v>
      </c>
      <c r="Z9" s="194" t="str">
        <f>IF(X9="",L9,IF(OR(L9-X9=0,L9-X9&lt;0),"-",L9-X9))</f>
        <v>-</v>
      </c>
      <c r="AB9" s="197"/>
    </row>
    <row r="10" spans="2:28">
      <c r="B10" s="188">
        <v>5</v>
      </c>
      <c r="C10" s="189" t="s">
        <v>590</v>
      </c>
      <c r="D10" s="190" t="str">
        <f t="shared" si="2"/>
        <v>e</v>
      </c>
      <c r="E10" s="188" t="s">
        <v>585</v>
      </c>
      <c r="F10" s="191">
        <v>0.375</v>
      </c>
      <c r="G10" s="188" t="s">
        <v>537</v>
      </c>
      <c r="H10" s="191">
        <v>0.625</v>
      </c>
      <c r="I10" s="192" t="s">
        <v>586</v>
      </c>
      <c r="J10" s="191">
        <v>0</v>
      </c>
      <c r="K10" s="193" t="s">
        <v>513</v>
      </c>
      <c r="L10" s="194">
        <f t="shared" ref="L10:L22" si="3">IF(OR(F10="",H10=""),"",(H10+IF(F10&gt;H10,1,0)-F10-J10)*24)</f>
        <v>6</v>
      </c>
      <c r="N10" s="198">
        <f>[1]【記載例】認知症対応型共同生活介護!$BB$13</f>
        <v>0.29166666666666669</v>
      </c>
      <c r="O10" s="180" t="s">
        <v>537</v>
      </c>
      <c r="P10" s="198">
        <f>[1]【記載例】認知症対応型共同生活介護!$BF$13</f>
        <v>0.83333333333333337</v>
      </c>
      <c r="R10" s="195">
        <f t="shared" si="0"/>
        <v>0.375</v>
      </c>
      <c r="S10" s="180" t="s">
        <v>537</v>
      </c>
      <c r="T10" s="195">
        <f t="shared" si="1"/>
        <v>0.625</v>
      </c>
      <c r="U10" s="196" t="s">
        <v>586</v>
      </c>
      <c r="V10" s="191">
        <v>0</v>
      </c>
      <c r="W10" s="181" t="s">
        <v>513</v>
      </c>
      <c r="X10" s="194">
        <f t="shared" ref="X10:X22" si="4">IF(R10="","",IF((T10+IF(R10&gt;T10,1,0)-R10-V10)*24=0,"",(T10+IF(R10&gt;T10,1,0)-R10-V10)*24))</f>
        <v>6</v>
      </c>
      <c r="Z10" s="194" t="str">
        <f t="shared" ref="Z10:Z22" si="5">IF(X10="",L10,IF(OR(L10-X10=0,L10-X10&lt;0),"-",L10-X10))</f>
        <v>-</v>
      </c>
      <c r="AB10" s="197"/>
    </row>
    <row r="11" spans="2:28">
      <c r="B11" s="188">
        <v>6</v>
      </c>
      <c r="C11" s="189" t="s">
        <v>591</v>
      </c>
      <c r="D11" s="190" t="str">
        <f t="shared" si="2"/>
        <v>f</v>
      </c>
      <c r="E11" s="188" t="s">
        <v>585</v>
      </c>
      <c r="F11" s="191">
        <v>0.41666666666666669</v>
      </c>
      <c r="G11" s="188" t="s">
        <v>537</v>
      </c>
      <c r="H11" s="191">
        <v>0.66666666666666663</v>
      </c>
      <c r="I11" s="192" t="s">
        <v>586</v>
      </c>
      <c r="J11" s="191">
        <v>0</v>
      </c>
      <c r="K11" s="193" t="s">
        <v>513</v>
      </c>
      <c r="L11" s="194">
        <f t="shared" si="3"/>
        <v>5.9999999999999982</v>
      </c>
      <c r="N11" s="198">
        <f>[1]【記載例】認知症対応型共同生活介護!$BB$13</f>
        <v>0.29166666666666669</v>
      </c>
      <c r="O11" s="180" t="s">
        <v>537</v>
      </c>
      <c r="P11" s="198">
        <f>[1]【記載例】認知症対応型共同生活介護!$BF$13</f>
        <v>0.83333333333333337</v>
      </c>
      <c r="R11" s="195">
        <f t="shared" si="0"/>
        <v>0.41666666666666669</v>
      </c>
      <c r="S11" s="180" t="s">
        <v>537</v>
      </c>
      <c r="T11" s="195">
        <f t="shared" si="1"/>
        <v>0.66666666666666663</v>
      </c>
      <c r="U11" s="196" t="s">
        <v>586</v>
      </c>
      <c r="V11" s="191">
        <v>0</v>
      </c>
      <c r="W11" s="181" t="s">
        <v>513</v>
      </c>
      <c r="X11" s="194">
        <f t="shared" si="4"/>
        <v>5.9999999999999982</v>
      </c>
      <c r="Z11" s="194" t="str">
        <f t="shared" si="5"/>
        <v>-</v>
      </c>
      <c r="AB11" s="197"/>
    </row>
    <row r="12" spans="2:28">
      <c r="B12" s="188">
        <v>7</v>
      </c>
      <c r="C12" s="189" t="s">
        <v>592</v>
      </c>
      <c r="D12" s="190" t="str">
        <f t="shared" si="2"/>
        <v>g</v>
      </c>
      <c r="E12" s="188" t="s">
        <v>585</v>
      </c>
      <c r="F12" s="191">
        <v>0.29166666666666669</v>
      </c>
      <c r="G12" s="188" t="s">
        <v>537</v>
      </c>
      <c r="H12" s="191">
        <v>0.39583333333333331</v>
      </c>
      <c r="I12" s="192" t="s">
        <v>586</v>
      </c>
      <c r="J12" s="191">
        <v>0</v>
      </c>
      <c r="K12" s="193" t="s">
        <v>513</v>
      </c>
      <c r="L12" s="194">
        <f t="shared" si="3"/>
        <v>2.4999999999999991</v>
      </c>
      <c r="N12" s="198">
        <f>[1]【記載例】認知症対応型共同生活介護!$BB$13</f>
        <v>0.29166666666666669</v>
      </c>
      <c r="O12" s="180" t="s">
        <v>537</v>
      </c>
      <c r="P12" s="198">
        <f>[1]【記載例】認知症対応型共同生活介護!$BF$13</f>
        <v>0.83333333333333337</v>
      </c>
      <c r="R12" s="195">
        <f t="shared" si="0"/>
        <v>0.29166666666666669</v>
      </c>
      <c r="S12" s="180" t="s">
        <v>537</v>
      </c>
      <c r="T12" s="195">
        <f t="shared" si="1"/>
        <v>0.39583333333333331</v>
      </c>
      <c r="U12" s="196" t="s">
        <v>586</v>
      </c>
      <c r="V12" s="191">
        <v>0</v>
      </c>
      <c r="W12" s="181" t="s">
        <v>513</v>
      </c>
      <c r="X12" s="194">
        <f t="shared" si="4"/>
        <v>2.4999999999999991</v>
      </c>
      <c r="Z12" s="194" t="str">
        <f t="shared" si="5"/>
        <v>-</v>
      </c>
      <c r="AB12" s="197"/>
    </row>
    <row r="13" spans="2:28">
      <c r="B13" s="188">
        <v>8</v>
      </c>
      <c r="C13" s="189" t="s">
        <v>593</v>
      </c>
      <c r="D13" s="190" t="str">
        <f t="shared" si="2"/>
        <v>h</v>
      </c>
      <c r="E13" s="188" t="s">
        <v>585</v>
      </c>
      <c r="F13" s="191">
        <v>0.66666666666666663</v>
      </c>
      <c r="G13" s="188" t="s">
        <v>537</v>
      </c>
      <c r="H13" s="191">
        <v>0.83333333333333337</v>
      </c>
      <c r="I13" s="192" t="s">
        <v>586</v>
      </c>
      <c r="J13" s="191">
        <v>0</v>
      </c>
      <c r="K13" s="193" t="s">
        <v>513</v>
      </c>
      <c r="L13" s="194">
        <f t="shared" si="3"/>
        <v>4.0000000000000018</v>
      </c>
      <c r="N13" s="198">
        <f>[1]【記載例】認知症対応型共同生活介護!$BB$13</f>
        <v>0.29166666666666669</v>
      </c>
      <c r="O13" s="180" t="s">
        <v>537</v>
      </c>
      <c r="P13" s="198">
        <f>[1]【記載例】認知症対応型共同生活介護!$BF$13</f>
        <v>0.83333333333333337</v>
      </c>
      <c r="R13" s="195">
        <f t="shared" si="0"/>
        <v>0.66666666666666663</v>
      </c>
      <c r="S13" s="180" t="s">
        <v>537</v>
      </c>
      <c r="T13" s="195">
        <f t="shared" si="1"/>
        <v>0.83333333333333337</v>
      </c>
      <c r="U13" s="196" t="s">
        <v>586</v>
      </c>
      <c r="V13" s="191">
        <v>0</v>
      </c>
      <c r="W13" s="181" t="s">
        <v>513</v>
      </c>
      <c r="X13" s="194">
        <f t="shared" si="4"/>
        <v>4.0000000000000018</v>
      </c>
      <c r="Z13" s="194" t="str">
        <f t="shared" si="5"/>
        <v>-</v>
      </c>
      <c r="AB13" s="197"/>
    </row>
    <row r="14" spans="2:28">
      <c r="B14" s="188">
        <v>9</v>
      </c>
      <c r="C14" s="189" t="s">
        <v>594</v>
      </c>
      <c r="D14" s="190" t="str">
        <f t="shared" si="2"/>
        <v>i</v>
      </c>
      <c r="E14" s="188" t="s">
        <v>585</v>
      </c>
      <c r="F14" s="191">
        <v>0.70833333333333337</v>
      </c>
      <c r="G14" s="188" t="s">
        <v>537</v>
      </c>
      <c r="H14" s="191">
        <v>1</v>
      </c>
      <c r="I14" s="192" t="s">
        <v>586</v>
      </c>
      <c r="J14" s="191">
        <v>0</v>
      </c>
      <c r="K14" s="193" t="s">
        <v>513</v>
      </c>
      <c r="L14" s="194">
        <f t="shared" si="3"/>
        <v>6.9999999999999991</v>
      </c>
      <c r="N14" s="198">
        <f>[1]【記載例】認知症対応型共同生活介護!$BB$13</f>
        <v>0.29166666666666669</v>
      </c>
      <c r="O14" s="180" t="s">
        <v>537</v>
      </c>
      <c r="P14" s="198">
        <f>[1]【記載例】認知症対応型共同生活介護!$BF$13</f>
        <v>0.83333333333333337</v>
      </c>
      <c r="R14" s="195">
        <f t="shared" si="0"/>
        <v>0.70833333333333337</v>
      </c>
      <c r="S14" s="180" t="s">
        <v>537</v>
      </c>
      <c r="T14" s="195">
        <f t="shared" si="1"/>
        <v>0.83333333333333337</v>
      </c>
      <c r="U14" s="196" t="s">
        <v>586</v>
      </c>
      <c r="V14" s="191">
        <v>0</v>
      </c>
      <c r="W14" s="181" t="s">
        <v>513</v>
      </c>
      <c r="X14" s="194">
        <f t="shared" si="4"/>
        <v>3</v>
      </c>
      <c r="Z14" s="194">
        <f t="shared" si="5"/>
        <v>3.9999999999999991</v>
      </c>
      <c r="AB14" s="197" t="s">
        <v>718</v>
      </c>
    </row>
    <row r="15" spans="2:28">
      <c r="B15" s="188">
        <v>10</v>
      </c>
      <c r="C15" s="189" t="s">
        <v>595</v>
      </c>
      <c r="D15" s="190" t="str">
        <f t="shared" si="2"/>
        <v>j</v>
      </c>
      <c r="E15" s="188" t="s">
        <v>585</v>
      </c>
      <c r="F15" s="191">
        <v>0</v>
      </c>
      <c r="G15" s="188" t="s">
        <v>537</v>
      </c>
      <c r="H15" s="191">
        <v>0.41666666666666669</v>
      </c>
      <c r="I15" s="192" t="s">
        <v>586</v>
      </c>
      <c r="J15" s="191">
        <v>4.1666666666666664E-2</v>
      </c>
      <c r="K15" s="193" t="s">
        <v>513</v>
      </c>
      <c r="L15" s="194">
        <f t="shared" si="3"/>
        <v>9</v>
      </c>
      <c r="N15" s="198">
        <f>[1]【記載例】認知症対応型共同生活介護!$BB$13</f>
        <v>0.29166666666666669</v>
      </c>
      <c r="O15" s="180" t="s">
        <v>537</v>
      </c>
      <c r="P15" s="198">
        <f>[1]【記載例】認知症対応型共同生活介護!$BF$13</f>
        <v>0.83333333333333337</v>
      </c>
      <c r="R15" s="195">
        <f t="shared" si="0"/>
        <v>0.29166666666666669</v>
      </c>
      <c r="S15" s="180" t="s">
        <v>537</v>
      </c>
      <c r="T15" s="195">
        <f t="shared" si="1"/>
        <v>0.41666666666666669</v>
      </c>
      <c r="U15" s="196" t="s">
        <v>586</v>
      </c>
      <c r="V15" s="191">
        <v>0</v>
      </c>
      <c r="W15" s="181" t="s">
        <v>513</v>
      </c>
      <c r="X15" s="194">
        <f t="shared" si="4"/>
        <v>3</v>
      </c>
      <c r="Z15" s="194">
        <f t="shared" si="5"/>
        <v>6</v>
      </c>
      <c r="AB15" s="197" t="s">
        <v>719</v>
      </c>
    </row>
    <row r="16" spans="2:28">
      <c r="B16" s="188">
        <v>11</v>
      </c>
      <c r="C16" s="189" t="s">
        <v>596</v>
      </c>
      <c r="D16" s="190" t="str">
        <f t="shared" si="2"/>
        <v>k</v>
      </c>
      <c r="E16" s="188" t="s">
        <v>585</v>
      </c>
      <c r="F16" s="191"/>
      <c r="G16" s="188" t="s">
        <v>537</v>
      </c>
      <c r="H16" s="191"/>
      <c r="I16" s="192" t="s">
        <v>586</v>
      </c>
      <c r="J16" s="191">
        <v>0</v>
      </c>
      <c r="K16" s="193" t="s">
        <v>513</v>
      </c>
      <c r="L16" s="194" t="str">
        <f t="shared" si="3"/>
        <v/>
      </c>
      <c r="N16" s="198">
        <f>[1]【記載例】認知症対応型共同生活介護!$BB$13</f>
        <v>0.29166666666666669</v>
      </c>
      <c r="O16" s="180" t="s">
        <v>537</v>
      </c>
      <c r="P16" s="198">
        <f>[1]【記載例】認知症対応型共同生活介護!$BF$13</f>
        <v>0.83333333333333337</v>
      </c>
      <c r="R16" s="195" t="str">
        <f t="shared" si="0"/>
        <v/>
      </c>
      <c r="S16" s="180" t="s">
        <v>537</v>
      </c>
      <c r="T16" s="195" t="str">
        <f t="shared" si="1"/>
        <v/>
      </c>
      <c r="U16" s="196" t="s">
        <v>586</v>
      </c>
      <c r="V16" s="191">
        <v>0</v>
      </c>
      <c r="W16" s="181" t="s">
        <v>513</v>
      </c>
      <c r="X16" s="194" t="str">
        <f t="shared" si="4"/>
        <v/>
      </c>
      <c r="Z16" s="194" t="str">
        <f t="shared" si="5"/>
        <v/>
      </c>
      <c r="AB16" s="197"/>
    </row>
    <row r="17" spans="2:28">
      <c r="B17" s="188">
        <v>12</v>
      </c>
      <c r="C17" s="189" t="s">
        <v>597</v>
      </c>
      <c r="D17" s="190" t="str">
        <f t="shared" si="2"/>
        <v>l</v>
      </c>
      <c r="E17" s="188" t="s">
        <v>585</v>
      </c>
      <c r="F17" s="191"/>
      <c r="G17" s="188" t="s">
        <v>537</v>
      </c>
      <c r="H17" s="191"/>
      <c r="I17" s="192" t="s">
        <v>586</v>
      </c>
      <c r="J17" s="191">
        <v>0</v>
      </c>
      <c r="K17" s="193" t="s">
        <v>513</v>
      </c>
      <c r="L17" s="194" t="str">
        <f t="shared" si="3"/>
        <v/>
      </c>
      <c r="N17" s="198">
        <f>[1]【記載例】認知症対応型共同生活介護!$BB$13</f>
        <v>0.29166666666666669</v>
      </c>
      <c r="O17" s="180" t="s">
        <v>537</v>
      </c>
      <c r="P17" s="198">
        <f>[1]【記載例】認知症対応型共同生活介護!$BF$13</f>
        <v>0.83333333333333337</v>
      </c>
      <c r="R17" s="195" t="str">
        <f t="shared" si="0"/>
        <v/>
      </c>
      <c r="S17" s="180" t="s">
        <v>537</v>
      </c>
      <c r="T17" s="195" t="str">
        <f t="shared" si="1"/>
        <v/>
      </c>
      <c r="U17" s="196" t="s">
        <v>586</v>
      </c>
      <c r="V17" s="191">
        <v>0</v>
      </c>
      <c r="W17" s="181" t="s">
        <v>513</v>
      </c>
      <c r="X17" s="194" t="str">
        <f t="shared" si="4"/>
        <v/>
      </c>
      <c r="Z17" s="194" t="str">
        <f t="shared" si="5"/>
        <v/>
      </c>
      <c r="AB17" s="197"/>
    </row>
    <row r="18" spans="2:28">
      <c r="B18" s="188">
        <v>13</v>
      </c>
      <c r="C18" s="189" t="s">
        <v>598</v>
      </c>
      <c r="D18" s="190" t="str">
        <f t="shared" si="2"/>
        <v>m</v>
      </c>
      <c r="E18" s="188" t="s">
        <v>585</v>
      </c>
      <c r="F18" s="191"/>
      <c r="G18" s="188" t="s">
        <v>537</v>
      </c>
      <c r="H18" s="191"/>
      <c r="I18" s="192" t="s">
        <v>586</v>
      </c>
      <c r="J18" s="191">
        <v>0</v>
      </c>
      <c r="K18" s="193" t="s">
        <v>513</v>
      </c>
      <c r="L18" s="194" t="str">
        <f t="shared" si="3"/>
        <v/>
      </c>
      <c r="N18" s="198">
        <f>[1]【記載例】認知症対応型共同生活介護!$BB$13</f>
        <v>0.29166666666666669</v>
      </c>
      <c r="O18" s="180" t="s">
        <v>537</v>
      </c>
      <c r="P18" s="198">
        <f>[1]【記載例】認知症対応型共同生活介護!$BF$13</f>
        <v>0.83333333333333337</v>
      </c>
      <c r="R18" s="195" t="str">
        <f t="shared" si="0"/>
        <v/>
      </c>
      <c r="S18" s="180" t="s">
        <v>537</v>
      </c>
      <c r="T18" s="195" t="str">
        <f t="shared" si="1"/>
        <v/>
      </c>
      <c r="U18" s="196" t="s">
        <v>586</v>
      </c>
      <c r="V18" s="191">
        <v>0</v>
      </c>
      <c r="W18" s="181" t="s">
        <v>513</v>
      </c>
      <c r="X18" s="194" t="str">
        <f t="shared" si="4"/>
        <v/>
      </c>
      <c r="Z18" s="194" t="str">
        <f t="shared" si="5"/>
        <v/>
      </c>
      <c r="AB18" s="197"/>
    </row>
    <row r="19" spans="2:28">
      <c r="B19" s="188">
        <v>14</v>
      </c>
      <c r="C19" s="189" t="s">
        <v>599</v>
      </c>
      <c r="D19" s="190" t="str">
        <f t="shared" si="2"/>
        <v>n</v>
      </c>
      <c r="E19" s="188" t="s">
        <v>585</v>
      </c>
      <c r="F19" s="191"/>
      <c r="G19" s="188" t="s">
        <v>537</v>
      </c>
      <c r="H19" s="191"/>
      <c r="I19" s="192" t="s">
        <v>586</v>
      </c>
      <c r="J19" s="191">
        <v>0</v>
      </c>
      <c r="K19" s="193" t="s">
        <v>513</v>
      </c>
      <c r="L19" s="194" t="str">
        <f t="shared" si="3"/>
        <v/>
      </c>
      <c r="N19" s="198">
        <f>[1]【記載例】認知症対応型共同生活介護!$BB$13</f>
        <v>0.29166666666666669</v>
      </c>
      <c r="O19" s="180" t="s">
        <v>537</v>
      </c>
      <c r="P19" s="198">
        <f>[1]【記載例】認知症対応型共同生活介護!$BF$13</f>
        <v>0.83333333333333337</v>
      </c>
      <c r="R19" s="195" t="str">
        <f t="shared" si="0"/>
        <v/>
      </c>
      <c r="S19" s="180" t="s">
        <v>537</v>
      </c>
      <c r="T19" s="195" t="str">
        <f t="shared" si="1"/>
        <v/>
      </c>
      <c r="U19" s="196" t="s">
        <v>586</v>
      </c>
      <c r="V19" s="191">
        <v>0</v>
      </c>
      <c r="W19" s="181" t="s">
        <v>513</v>
      </c>
      <c r="X19" s="194" t="str">
        <f t="shared" si="4"/>
        <v/>
      </c>
      <c r="Z19" s="194" t="str">
        <f t="shared" si="5"/>
        <v/>
      </c>
      <c r="AB19" s="197"/>
    </row>
    <row r="20" spans="2:28">
      <c r="B20" s="188">
        <v>15</v>
      </c>
      <c r="C20" s="189" t="s">
        <v>600</v>
      </c>
      <c r="D20" s="190" t="str">
        <f t="shared" si="2"/>
        <v>o</v>
      </c>
      <c r="E20" s="188" t="s">
        <v>585</v>
      </c>
      <c r="F20" s="191"/>
      <c r="G20" s="188" t="s">
        <v>537</v>
      </c>
      <c r="H20" s="191"/>
      <c r="I20" s="192" t="s">
        <v>586</v>
      </c>
      <c r="J20" s="191">
        <v>0</v>
      </c>
      <c r="K20" s="193" t="s">
        <v>513</v>
      </c>
      <c r="L20" s="194" t="str">
        <f t="shared" si="3"/>
        <v/>
      </c>
      <c r="N20" s="198">
        <f>[1]【記載例】認知症対応型共同生活介護!$BB$13</f>
        <v>0.29166666666666669</v>
      </c>
      <c r="O20" s="180" t="s">
        <v>537</v>
      </c>
      <c r="P20" s="198">
        <f>[1]【記載例】認知症対応型共同生活介護!$BF$13</f>
        <v>0.83333333333333337</v>
      </c>
      <c r="R20" s="195" t="str">
        <f t="shared" si="0"/>
        <v/>
      </c>
      <c r="S20" s="180" t="s">
        <v>537</v>
      </c>
      <c r="T20" s="195" t="str">
        <f t="shared" si="1"/>
        <v/>
      </c>
      <c r="U20" s="196" t="s">
        <v>586</v>
      </c>
      <c r="V20" s="191">
        <v>0</v>
      </c>
      <c r="W20" s="181" t="s">
        <v>513</v>
      </c>
      <c r="X20" s="194" t="str">
        <f t="shared" si="4"/>
        <v/>
      </c>
      <c r="Z20" s="194" t="str">
        <f t="shared" si="5"/>
        <v/>
      </c>
      <c r="AB20" s="197"/>
    </row>
    <row r="21" spans="2:28">
      <c r="B21" s="188">
        <v>16</v>
      </c>
      <c r="C21" s="189" t="s">
        <v>601</v>
      </c>
      <c r="D21" s="190" t="str">
        <f t="shared" si="2"/>
        <v>p</v>
      </c>
      <c r="E21" s="188" t="s">
        <v>585</v>
      </c>
      <c r="F21" s="191"/>
      <c r="G21" s="188" t="s">
        <v>537</v>
      </c>
      <c r="H21" s="191"/>
      <c r="I21" s="192" t="s">
        <v>586</v>
      </c>
      <c r="J21" s="191">
        <v>0</v>
      </c>
      <c r="K21" s="193" t="s">
        <v>513</v>
      </c>
      <c r="L21" s="194" t="str">
        <f t="shared" si="3"/>
        <v/>
      </c>
      <c r="N21" s="198">
        <f>[1]【記載例】認知症対応型共同生活介護!$BB$13</f>
        <v>0.29166666666666669</v>
      </c>
      <c r="O21" s="180" t="s">
        <v>537</v>
      </c>
      <c r="P21" s="198">
        <f>[1]【記載例】認知症対応型共同生活介護!$BF$13</f>
        <v>0.83333333333333337</v>
      </c>
      <c r="R21" s="195" t="str">
        <f t="shared" si="0"/>
        <v/>
      </c>
      <c r="S21" s="180" t="s">
        <v>537</v>
      </c>
      <c r="T21" s="195" t="str">
        <f t="shared" si="1"/>
        <v/>
      </c>
      <c r="U21" s="196" t="s">
        <v>586</v>
      </c>
      <c r="V21" s="191">
        <v>0</v>
      </c>
      <c r="W21" s="181" t="s">
        <v>513</v>
      </c>
      <c r="X21" s="194" t="str">
        <f t="shared" si="4"/>
        <v/>
      </c>
      <c r="Z21" s="194" t="str">
        <f t="shared" si="5"/>
        <v/>
      </c>
      <c r="AB21" s="197"/>
    </row>
    <row r="22" spans="2:28">
      <c r="B22" s="188">
        <v>17</v>
      </c>
      <c r="C22" s="189" t="s">
        <v>602</v>
      </c>
      <c r="D22" s="190" t="str">
        <f t="shared" si="2"/>
        <v>q</v>
      </c>
      <c r="E22" s="188" t="s">
        <v>585</v>
      </c>
      <c r="F22" s="191"/>
      <c r="G22" s="188" t="s">
        <v>537</v>
      </c>
      <c r="H22" s="191"/>
      <c r="I22" s="192" t="s">
        <v>586</v>
      </c>
      <c r="J22" s="191">
        <v>0</v>
      </c>
      <c r="K22" s="193" t="s">
        <v>513</v>
      </c>
      <c r="L22" s="194" t="str">
        <f t="shared" si="3"/>
        <v/>
      </c>
      <c r="N22" s="198">
        <f>[1]【記載例】認知症対応型共同生活介護!$BB$13</f>
        <v>0.29166666666666669</v>
      </c>
      <c r="O22" s="180" t="s">
        <v>537</v>
      </c>
      <c r="P22" s="198">
        <f>[1]【記載例】認知症対応型共同生活介護!$BF$13</f>
        <v>0.83333333333333337</v>
      </c>
      <c r="R22" s="195" t="str">
        <f t="shared" si="0"/>
        <v/>
      </c>
      <c r="S22" s="180" t="s">
        <v>537</v>
      </c>
      <c r="T22" s="195" t="str">
        <f t="shared" si="1"/>
        <v/>
      </c>
      <c r="U22" s="196" t="s">
        <v>586</v>
      </c>
      <c r="V22" s="191">
        <v>0</v>
      </c>
      <c r="W22" s="181" t="s">
        <v>513</v>
      </c>
      <c r="X22" s="194" t="str">
        <f t="shared" si="4"/>
        <v/>
      </c>
      <c r="Z22" s="194" t="str">
        <f t="shared" si="5"/>
        <v/>
      </c>
      <c r="AB22" s="197"/>
    </row>
    <row r="23" spans="2:28">
      <c r="B23" s="188">
        <v>18</v>
      </c>
      <c r="C23" s="189" t="s">
        <v>603</v>
      </c>
      <c r="D23" s="190" t="str">
        <f t="shared" si="2"/>
        <v>r</v>
      </c>
      <c r="E23" s="188" t="s">
        <v>585</v>
      </c>
      <c r="F23" s="199"/>
      <c r="G23" s="188" t="s">
        <v>537</v>
      </c>
      <c r="H23" s="199"/>
      <c r="I23" s="192" t="s">
        <v>586</v>
      </c>
      <c r="J23" s="199"/>
      <c r="K23" s="193" t="s">
        <v>513</v>
      </c>
      <c r="L23" s="189">
        <v>1</v>
      </c>
      <c r="N23" s="200"/>
      <c r="O23" s="188" t="s">
        <v>537</v>
      </c>
      <c r="P23" s="200"/>
      <c r="Q23" s="193"/>
      <c r="R23" s="200"/>
      <c r="S23" s="188" t="s">
        <v>537</v>
      </c>
      <c r="T23" s="200"/>
      <c r="U23" s="192" t="s">
        <v>586</v>
      </c>
      <c r="V23" s="199"/>
      <c r="W23" s="193" t="s">
        <v>513</v>
      </c>
      <c r="X23" s="201">
        <v>1</v>
      </c>
      <c r="Y23" s="193"/>
      <c r="Z23" s="201" t="s">
        <v>604</v>
      </c>
      <c r="AB23" s="197"/>
    </row>
    <row r="24" spans="2:28">
      <c r="B24" s="188">
        <v>19</v>
      </c>
      <c r="C24" s="189" t="s">
        <v>605</v>
      </c>
      <c r="D24" s="190" t="str">
        <f t="shared" si="2"/>
        <v>s</v>
      </c>
      <c r="E24" s="188" t="s">
        <v>585</v>
      </c>
      <c r="F24" s="199"/>
      <c r="G24" s="188" t="s">
        <v>537</v>
      </c>
      <c r="H24" s="199"/>
      <c r="I24" s="192" t="s">
        <v>586</v>
      </c>
      <c r="J24" s="199"/>
      <c r="K24" s="193" t="s">
        <v>513</v>
      </c>
      <c r="L24" s="189">
        <v>2</v>
      </c>
      <c r="N24" s="200"/>
      <c r="O24" s="188" t="s">
        <v>537</v>
      </c>
      <c r="P24" s="200"/>
      <c r="Q24" s="193"/>
      <c r="R24" s="200"/>
      <c r="S24" s="188" t="s">
        <v>537</v>
      </c>
      <c r="T24" s="200"/>
      <c r="U24" s="192" t="s">
        <v>586</v>
      </c>
      <c r="V24" s="199"/>
      <c r="W24" s="193" t="s">
        <v>513</v>
      </c>
      <c r="X24" s="201">
        <v>2</v>
      </c>
      <c r="Y24" s="193"/>
      <c r="Z24" s="201" t="s">
        <v>604</v>
      </c>
      <c r="AB24" s="197"/>
    </row>
    <row r="25" spans="2:28">
      <c r="B25" s="188">
        <v>20</v>
      </c>
      <c r="C25" s="189" t="s">
        <v>606</v>
      </c>
      <c r="D25" s="190" t="str">
        <f t="shared" si="2"/>
        <v>t</v>
      </c>
      <c r="E25" s="188" t="s">
        <v>585</v>
      </c>
      <c r="F25" s="199"/>
      <c r="G25" s="188" t="s">
        <v>537</v>
      </c>
      <c r="H25" s="199"/>
      <c r="I25" s="192" t="s">
        <v>586</v>
      </c>
      <c r="J25" s="199"/>
      <c r="K25" s="193" t="s">
        <v>513</v>
      </c>
      <c r="L25" s="189">
        <v>3</v>
      </c>
      <c r="N25" s="200"/>
      <c r="O25" s="188" t="s">
        <v>537</v>
      </c>
      <c r="P25" s="200"/>
      <c r="Q25" s="193"/>
      <c r="R25" s="200"/>
      <c r="S25" s="188" t="s">
        <v>537</v>
      </c>
      <c r="T25" s="200"/>
      <c r="U25" s="192" t="s">
        <v>586</v>
      </c>
      <c r="V25" s="199"/>
      <c r="W25" s="193" t="s">
        <v>513</v>
      </c>
      <c r="X25" s="201">
        <v>3</v>
      </c>
      <c r="Y25" s="193"/>
      <c r="Z25" s="201" t="s">
        <v>604</v>
      </c>
      <c r="AB25" s="197"/>
    </row>
    <row r="26" spans="2:28">
      <c r="B26" s="188">
        <v>21</v>
      </c>
      <c r="C26" s="189" t="s">
        <v>607</v>
      </c>
      <c r="D26" s="190" t="str">
        <f t="shared" si="2"/>
        <v>u</v>
      </c>
      <c r="E26" s="188" t="s">
        <v>585</v>
      </c>
      <c r="F26" s="199"/>
      <c r="G26" s="188" t="s">
        <v>537</v>
      </c>
      <c r="H26" s="199"/>
      <c r="I26" s="192" t="s">
        <v>586</v>
      </c>
      <c r="J26" s="199"/>
      <c r="K26" s="193" t="s">
        <v>513</v>
      </c>
      <c r="L26" s="189">
        <v>4</v>
      </c>
      <c r="N26" s="200"/>
      <c r="O26" s="188" t="s">
        <v>537</v>
      </c>
      <c r="P26" s="200"/>
      <c r="Q26" s="193"/>
      <c r="R26" s="200"/>
      <c r="S26" s="188" t="s">
        <v>537</v>
      </c>
      <c r="T26" s="200"/>
      <c r="U26" s="192" t="s">
        <v>586</v>
      </c>
      <c r="V26" s="199"/>
      <c r="W26" s="193" t="s">
        <v>513</v>
      </c>
      <c r="X26" s="201">
        <v>4</v>
      </c>
      <c r="Y26" s="193"/>
      <c r="Z26" s="201" t="s">
        <v>604</v>
      </c>
      <c r="AB26" s="197"/>
    </row>
    <row r="27" spans="2:28">
      <c r="B27" s="188">
        <v>22</v>
      </c>
      <c r="C27" s="189" t="s">
        <v>608</v>
      </c>
      <c r="D27" s="190" t="str">
        <f t="shared" si="2"/>
        <v>v</v>
      </c>
      <c r="E27" s="188" t="s">
        <v>585</v>
      </c>
      <c r="F27" s="199"/>
      <c r="G27" s="188" t="s">
        <v>537</v>
      </c>
      <c r="H27" s="199"/>
      <c r="I27" s="192" t="s">
        <v>586</v>
      </c>
      <c r="J27" s="199"/>
      <c r="K27" s="193" t="s">
        <v>513</v>
      </c>
      <c r="L27" s="189">
        <v>5</v>
      </c>
      <c r="N27" s="200"/>
      <c r="O27" s="188" t="s">
        <v>537</v>
      </c>
      <c r="P27" s="200"/>
      <c r="Q27" s="193"/>
      <c r="R27" s="200"/>
      <c r="S27" s="188" t="s">
        <v>537</v>
      </c>
      <c r="T27" s="200"/>
      <c r="U27" s="192" t="s">
        <v>586</v>
      </c>
      <c r="V27" s="199"/>
      <c r="W27" s="193" t="s">
        <v>513</v>
      </c>
      <c r="X27" s="201">
        <v>5</v>
      </c>
      <c r="Y27" s="193"/>
      <c r="Z27" s="201" t="s">
        <v>604</v>
      </c>
      <c r="AB27" s="197"/>
    </row>
    <row r="28" spans="2:28">
      <c r="B28" s="188">
        <v>23</v>
      </c>
      <c r="C28" s="189" t="s">
        <v>609</v>
      </c>
      <c r="D28" s="190" t="str">
        <f t="shared" si="2"/>
        <v>w</v>
      </c>
      <c r="E28" s="188" t="s">
        <v>585</v>
      </c>
      <c r="F28" s="199"/>
      <c r="G28" s="188" t="s">
        <v>537</v>
      </c>
      <c r="H28" s="199"/>
      <c r="I28" s="192" t="s">
        <v>586</v>
      </c>
      <c r="J28" s="199"/>
      <c r="K28" s="193" t="s">
        <v>513</v>
      </c>
      <c r="L28" s="189">
        <v>6</v>
      </c>
      <c r="N28" s="200"/>
      <c r="O28" s="188" t="s">
        <v>537</v>
      </c>
      <c r="P28" s="200"/>
      <c r="Q28" s="193"/>
      <c r="R28" s="200"/>
      <c r="S28" s="188" t="s">
        <v>537</v>
      </c>
      <c r="T28" s="200"/>
      <c r="U28" s="192" t="s">
        <v>586</v>
      </c>
      <c r="V28" s="199"/>
      <c r="W28" s="193" t="s">
        <v>513</v>
      </c>
      <c r="X28" s="201">
        <v>6</v>
      </c>
      <c r="Y28" s="193"/>
      <c r="Z28" s="201" t="s">
        <v>604</v>
      </c>
      <c r="AB28" s="197"/>
    </row>
    <row r="29" spans="2:28">
      <c r="B29" s="188">
        <v>24</v>
      </c>
      <c r="C29" s="189" t="s">
        <v>610</v>
      </c>
      <c r="D29" s="190" t="str">
        <f t="shared" si="2"/>
        <v>x</v>
      </c>
      <c r="E29" s="188" t="s">
        <v>585</v>
      </c>
      <c r="F29" s="199"/>
      <c r="G29" s="188" t="s">
        <v>537</v>
      </c>
      <c r="H29" s="199"/>
      <c r="I29" s="192" t="s">
        <v>586</v>
      </c>
      <c r="J29" s="199"/>
      <c r="K29" s="193" t="s">
        <v>513</v>
      </c>
      <c r="L29" s="189">
        <v>7</v>
      </c>
      <c r="N29" s="200"/>
      <c r="O29" s="188" t="s">
        <v>537</v>
      </c>
      <c r="P29" s="200"/>
      <c r="Q29" s="193"/>
      <c r="R29" s="200"/>
      <c r="S29" s="188" t="s">
        <v>537</v>
      </c>
      <c r="T29" s="200"/>
      <c r="U29" s="192" t="s">
        <v>586</v>
      </c>
      <c r="V29" s="199"/>
      <c r="W29" s="193" t="s">
        <v>513</v>
      </c>
      <c r="X29" s="201">
        <v>7</v>
      </c>
      <c r="Y29" s="193"/>
      <c r="Z29" s="201" t="s">
        <v>604</v>
      </c>
      <c r="AB29" s="197"/>
    </row>
    <row r="30" spans="2:28">
      <c r="B30" s="188">
        <v>25</v>
      </c>
      <c r="C30" s="189" t="s">
        <v>611</v>
      </c>
      <c r="D30" s="190" t="str">
        <f t="shared" si="2"/>
        <v>y</v>
      </c>
      <c r="E30" s="188" t="s">
        <v>585</v>
      </c>
      <c r="F30" s="199"/>
      <c r="G30" s="188" t="s">
        <v>537</v>
      </c>
      <c r="H30" s="199"/>
      <c r="I30" s="192" t="s">
        <v>586</v>
      </c>
      <c r="J30" s="199"/>
      <c r="K30" s="193" t="s">
        <v>513</v>
      </c>
      <c r="L30" s="189">
        <v>8</v>
      </c>
      <c r="N30" s="200"/>
      <c r="O30" s="188" t="s">
        <v>537</v>
      </c>
      <c r="P30" s="200"/>
      <c r="Q30" s="193"/>
      <c r="R30" s="200"/>
      <c r="S30" s="188" t="s">
        <v>537</v>
      </c>
      <c r="T30" s="200"/>
      <c r="U30" s="192" t="s">
        <v>586</v>
      </c>
      <c r="V30" s="199"/>
      <c r="W30" s="193" t="s">
        <v>513</v>
      </c>
      <c r="X30" s="201">
        <v>8</v>
      </c>
      <c r="Y30" s="193"/>
      <c r="Z30" s="201" t="s">
        <v>604</v>
      </c>
      <c r="AB30" s="197"/>
    </row>
    <row r="31" spans="2:28">
      <c r="B31" s="188">
        <v>26</v>
      </c>
      <c r="C31" s="189" t="s">
        <v>612</v>
      </c>
      <c r="D31" s="190" t="str">
        <f t="shared" si="2"/>
        <v>z</v>
      </c>
      <c r="E31" s="188" t="s">
        <v>585</v>
      </c>
      <c r="F31" s="199"/>
      <c r="G31" s="188" t="s">
        <v>537</v>
      </c>
      <c r="H31" s="199"/>
      <c r="I31" s="192" t="s">
        <v>586</v>
      </c>
      <c r="J31" s="199"/>
      <c r="K31" s="193" t="s">
        <v>513</v>
      </c>
      <c r="L31" s="189">
        <v>1</v>
      </c>
      <c r="N31" s="200"/>
      <c r="O31" s="188" t="s">
        <v>537</v>
      </c>
      <c r="P31" s="200"/>
      <c r="Q31" s="193"/>
      <c r="R31" s="200"/>
      <c r="S31" s="188" t="s">
        <v>537</v>
      </c>
      <c r="T31" s="200"/>
      <c r="U31" s="192" t="s">
        <v>586</v>
      </c>
      <c r="V31" s="199"/>
      <c r="W31" s="193" t="s">
        <v>513</v>
      </c>
      <c r="X31" s="201" t="s">
        <v>604</v>
      </c>
      <c r="Y31" s="193"/>
      <c r="Z31" s="201">
        <v>1</v>
      </c>
      <c r="AB31" s="197"/>
    </row>
    <row r="32" spans="2:28">
      <c r="B32" s="188">
        <v>27</v>
      </c>
      <c r="C32" s="189" t="s">
        <v>610</v>
      </c>
      <c r="D32" s="190" t="str">
        <f t="shared" si="2"/>
        <v>x</v>
      </c>
      <c r="E32" s="188" t="s">
        <v>585</v>
      </c>
      <c r="F32" s="199"/>
      <c r="G32" s="188" t="s">
        <v>537</v>
      </c>
      <c r="H32" s="199"/>
      <c r="I32" s="192" t="s">
        <v>586</v>
      </c>
      <c r="J32" s="199"/>
      <c r="K32" s="193" t="s">
        <v>513</v>
      </c>
      <c r="L32" s="189">
        <v>2</v>
      </c>
      <c r="N32" s="200"/>
      <c r="O32" s="188" t="s">
        <v>537</v>
      </c>
      <c r="P32" s="200"/>
      <c r="Q32" s="193"/>
      <c r="R32" s="200"/>
      <c r="S32" s="188" t="s">
        <v>537</v>
      </c>
      <c r="T32" s="200"/>
      <c r="U32" s="192" t="s">
        <v>586</v>
      </c>
      <c r="V32" s="199"/>
      <c r="W32" s="193" t="s">
        <v>513</v>
      </c>
      <c r="X32" s="201" t="s">
        <v>604</v>
      </c>
      <c r="Y32" s="193"/>
      <c r="Z32" s="201">
        <v>2</v>
      </c>
      <c r="AB32" s="197"/>
    </row>
    <row r="33" spans="2:28">
      <c r="B33" s="188">
        <v>28</v>
      </c>
      <c r="C33" s="189" t="s">
        <v>613</v>
      </c>
      <c r="D33" s="190" t="str">
        <f t="shared" si="2"/>
        <v>aa</v>
      </c>
      <c r="E33" s="188" t="s">
        <v>585</v>
      </c>
      <c r="F33" s="199"/>
      <c r="G33" s="188" t="s">
        <v>537</v>
      </c>
      <c r="H33" s="199"/>
      <c r="I33" s="192" t="s">
        <v>586</v>
      </c>
      <c r="J33" s="199"/>
      <c r="K33" s="193" t="s">
        <v>513</v>
      </c>
      <c r="L33" s="189">
        <v>3</v>
      </c>
      <c r="N33" s="200"/>
      <c r="O33" s="188" t="s">
        <v>537</v>
      </c>
      <c r="P33" s="200"/>
      <c r="Q33" s="193"/>
      <c r="R33" s="200"/>
      <c r="S33" s="188" t="s">
        <v>537</v>
      </c>
      <c r="T33" s="200"/>
      <c r="U33" s="192" t="s">
        <v>586</v>
      </c>
      <c r="V33" s="199"/>
      <c r="W33" s="193" t="s">
        <v>513</v>
      </c>
      <c r="X33" s="201" t="s">
        <v>604</v>
      </c>
      <c r="Y33" s="193"/>
      <c r="Z33" s="201">
        <v>3</v>
      </c>
      <c r="AB33" s="197"/>
    </row>
    <row r="34" spans="2:28">
      <c r="B34" s="188">
        <v>29</v>
      </c>
      <c r="C34" s="189" t="s">
        <v>614</v>
      </c>
      <c r="D34" s="190" t="str">
        <f t="shared" si="2"/>
        <v>ab</v>
      </c>
      <c r="E34" s="188" t="s">
        <v>585</v>
      </c>
      <c r="F34" s="199"/>
      <c r="G34" s="188" t="s">
        <v>537</v>
      </c>
      <c r="H34" s="199"/>
      <c r="I34" s="192" t="s">
        <v>586</v>
      </c>
      <c r="J34" s="199"/>
      <c r="K34" s="193" t="s">
        <v>513</v>
      </c>
      <c r="L34" s="189">
        <v>4</v>
      </c>
      <c r="N34" s="200"/>
      <c r="O34" s="188" t="s">
        <v>537</v>
      </c>
      <c r="P34" s="200"/>
      <c r="Q34" s="193"/>
      <c r="R34" s="200"/>
      <c r="S34" s="188" t="s">
        <v>537</v>
      </c>
      <c r="T34" s="200"/>
      <c r="U34" s="192" t="s">
        <v>586</v>
      </c>
      <c r="V34" s="199"/>
      <c r="W34" s="193" t="s">
        <v>513</v>
      </c>
      <c r="X34" s="201" t="s">
        <v>604</v>
      </c>
      <c r="Y34" s="193"/>
      <c r="Z34" s="201">
        <v>4</v>
      </c>
      <c r="AB34" s="197"/>
    </row>
    <row r="35" spans="2:28">
      <c r="B35" s="188">
        <v>30</v>
      </c>
      <c r="C35" s="189" t="s">
        <v>615</v>
      </c>
      <c r="D35" s="190" t="str">
        <f t="shared" si="2"/>
        <v>ac</v>
      </c>
      <c r="E35" s="188" t="s">
        <v>585</v>
      </c>
      <c r="F35" s="199"/>
      <c r="G35" s="188" t="s">
        <v>537</v>
      </c>
      <c r="H35" s="199"/>
      <c r="I35" s="192" t="s">
        <v>586</v>
      </c>
      <c r="J35" s="199"/>
      <c r="K35" s="193" t="s">
        <v>513</v>
      </c>
      <c r="L35" s="189">
        <v>5</v>
      </c>
      <c r="N35" s="200"/>
      <c r="O35" s="188" t="s">
        <v>537</v>
      </c>
      <c r="P35" s="200"/>
      <c r="Q35" s="193"/>
      <c r="R35" s="200"/>
      <c r="S35" s="188" t="s">
        <v>537</v>
      </c>
      <c r="T35" s="200"/>
      <c r="U35" s="192" t="s">
        <v>586</v>
      </c>
      <c r="V35" s="199"/>
      <c r="W35" s="193" t="s">
        <v>513</v>
      </c>
      <c r="X35" s="201" t="s">
        <v>604</v>
      </c>
      <c r="Y35" s="193"/>
      <c r="Z35" s="201">
        <v>5</v>
      </c>
      <c r="AB35" s="197"/>
    </row>
    <row r="36" spans="2:28">
      <c r="B36" s="188">
        <v>31</v>
      </c>
      <c r="C36" s="189" t="s">
        <v>616</v>
      </c>
      <c r="D36" s="190" t="str">
        <f t="shared" si="2"/>
        <v>ad</v>
      </c>
      <c r="E36" s="188" t="s">
        <v>585</v>
      </c>
      <c r="F36" s="199"/>
      <c r="G36" s="188" t="s">
        <v>537</v>
      </c>
      <c r="H36" s="199"/>
      <c r="I36" s="192" t="s">
        <v>586</v>
      </c>
      <c r="J36" s="199"/>
      <c r="K36" s="193" t="s">
        <v>513</v>
      </c>
      <c r="L36" s="189">
        <v>6</v>
      </c>
      <c r="N36" s="200"/>
      <c r="O36" s="188" t="s">
        <v>537</v>
      </c>
      <c r="P36" s="200"/>
      <c r="Q36" s="193"/>
      <c r="R36" s="200"/>
      <c r="S36" s="188" t="s">
        <v>537</v>
      </c>
      <c r="T36" s="200"/>
      <c r="U36" s="192" t="s">
        <v>586</v>
      </c>
      <c r="V36" s="199"/>
      <c r="W36" s="193" t="s">
        <v>513</v>
      </c>
      <c r="X36" s="201" t="s">
        <v>604</v>
      </c>
      <c r="Y36" s="193"/>
      <c r="Z36" s="201">
        <v>6</v>
      </c>
      <c r="AB36" s="197"/>
    </row>
    <row r="37" spans="2:28">
      <c r="B37" s="188">
        <v>32</v>
      </c>
      <c r="C37" s="189" t="s">
        <v>617</v>
      </c>
      <c r="D37" s="190" t="str">
        <f t="shared" si="2"/>
        <v>ae</v>
      </c>
      <c r="E37" s="188" t="s">
        <v>585</v>
      </c>
      <c r="F37" s="199"/>
      <c r="G37" s="188" t="s">
        <v>537</v>
      </c>
      <c r="H37" s="199"/>
      <c r="I37" s="192" t="s">
        <v>586</v>
      </c>
      <c r="J37" s="199"/>
      <c r="K37" s="193" t="s">
        <v>513</v>
      </c>
      <c r="L37" s="189">
        <v>7</v>
      </c>
      <c r="N37" s="200"/>
      <c r="O37" s="188" t="s">
        <v>537</v>
      </c>
      <c r="P37" s="200"/>
      <c r="Q37" s="193"/>
      <c r="R37" s="200"/>
      <c r="S37" s="188" t="s">
        <v>537</v>
      </c>
      <c r="T37" s="200"/>
      <c r="U37" s="192" t="s">
        <v>586</v>
      </c>
      <c r="V37" s="199"/>
      <c r="W37" s="193" t="s">
        <v>513</v>
      </c>
      <c r="X37" s="201" t="s">
        <v>604</v>
      </c>
      <c r="Y37" s="193"/>
      <c r="Z37" s="201">
        <v>7</v>
      </c>
      <c r="AB37" s="197"/>
    </row>
    <row r="38" spans="2:28">
      <c r="B38" s="188">
        <v>33</v>
      </c>
      <c r="C38" s="189" t="s">
        <v>618</v>
      </c>
      <c r="D38" s="190" t="str">
        <f t="shared" si="2"/>
        <v>af</v>
      </c>
      <c r="E38" s="188" t="s">
        <v>585</v>
      </c>
      <c r="F38" s="199"/>
      <c r="G38" s="188" t="s">
        <v>537</v>
      </c>
      <c r="H38" s="199"/>
      <c r="I38" s="192" t="s">
        <v>586</v>
      </c>
      <c r="J38" s="199"/>
      <c r="K38" s="193" t="s">
        <v>513</v>
      </c>
      <c r="L38" s="189">
        <v>8</v>
      </c>
      <c r="N38" s="200"/>
      <c r="O38" s="188" t="s">
        <v>537</v>
      </c>
      <c r="P38" s="200"/>
      <c r="Q38" s="193"/>
      <c r="R38" s="200"/>
      <c r="S38" s="188" t="s">
        <v>537</v>
      </c>
      <c r="T38" s="200"/>
      <c r="U38" s="192" t="s">
        <v>586</v>
      </c>
      <c r="V38" s="199"/>
      <c r="W38" s="193" t="s">
        <v>513</v>
      </c>
      <c r="X38" s="201" t="s">
        <v>604</v>
      </c>
      <c r="Y38" s="193"/>
      <c r="Z38" s="201">
        <v>8</v>
      </c>
      <c r="AB38" s="197"/>
    </row>
    <row r="39" spans="2:28">
      <c r="B39" s="188">
        <v>34</v>
      </c>
      <c r="C39" s="202" t="s">
        <v>619</v>
      </c>
      <c r="D39" s="190"/>
      <c r="E39" s="188" t="s">
        <v>585</v>
      </c>
      <c r="F39" s="191">
        <v>0.29166666666666669</v>
      </c>
      <c r="G39" s="188" t="s">
        <v>537</v>
      </c>
      <c r="H39" s="191">
        <v>0.39583333333333331</v>
      </c>
      <c r="I39" s="192" t="s">
        <v>586</v>
      </c>
      <c r="J39" s="191">
        <v>0</v>
      </c>
      <c r="K39" s="193" t="s">
        <v>513</v>
      </c>
      <c r="L39" s="194">
        <f t="shared" ref="L39:L40" si="6">IF(OR(F39="",H39=""),"",(H39+IF(F39&gt;H39,1,0)-F39-J39)*24)</f>
        <v>2.4999999999999991</v>
      </c>
      <c r="N39" s="198">
        <f>[1]【記載例】認知症対応型共同生活介護!$BB$13</f>
        <v>0.29166666666666669</v>
      </c>
      <c r="O39" s="180" t="s">
        <v>537</v>
      </c>
      <c r="P39" s="198">
        <f>[1]【記載例】認知症対応型共同生活介護!$BF$13</f>
        <v>0.83333333333333337</v>
      </c>
      <c r="R39" s="195">
        <f t="shared" ref="R39:R43" si="7">IF(F39="","",IF(F39&lt;N39,N39,IF(F39&gt;=P39,"",F39)))</f>
        <v>0.29166666666666669</v>
      </c>
      <c r="S39" s="180" t="s">
        <v>537</v>
      </c>
      <c r="T39" s="195">
        <f t="shared" ref="T39:T43" si="8">IF(H39="","",IF(H39&gt;F39,IF(H39&lt;P39,H39,P39),P39))</f>
        <v>0.39583333333333331</v>
      </c>
      <c r="U39" s="196" t="s">
        <v>586</v>
      </c>
      <c r="V39" s="191">
        <v>0</v>
      </c>
      <c r="W39" s="181" t="s">
        <v>513</v>
      </c>
      <c r="X39" s="194">
        <f t="shared" ref="X39:X40" si="9">IF(R39="","",IF((T39+IF(R39&gt;T39,1,0)-R39-V39)*24=0,"",(T39+IF(R39&gt;T39,1,0)-R39-V39)*24))</f>
        <v>2.4999999999999991</v>
      </c>
      <c r="Z39" s="194" t="str">
        <f t="shared" ref="Z39:Z40" si="10">IF(X39="",L39,IF(OR(L39-X39=0,L39-X39&lt;0),"-",L39-X39))</f>
        <v>-</v>
      </c>
      <c r="AB39" s="197"/>
    </row>
    <row r="40" spans="2:28">
      <c r="B40" s="188"/>
      <c r="C40" s="203" t="s">
        <v>604</v>
      </c>
      <c r="D40" s="190"/>
      <c r="E40" s="188" t="s">
        <v>585</v>
      </c>
      <c r="F40" s="191">
        <v>0.6875</v>
      </c>
      <c r="G40" s="188" t="s">
        <v>537</v>
      </c>
      <c r="H40" s="191">
        <v>0.83333333333333337</v>
      </c>
      <c r="I40" s="192" t="s">
        <v>586</v>
      </c>
      <c r="J40" s="191">
        <v>0</v>
      </c>
      <c r="K40" s="193" t="s">
        <v>513</v>
      </c>
      <c r="L40" s="194">
        <f t="shared" si="6"/>
        <v>3.5000000000000009</v>
      </c>
      <c r="N40" s="198">
        <f>[1]【記載例】認知症対応型共同生活介護!$BB$13</f>
        <v>0.29166666666666669</v>
      </c>
      <c r="O40" s="180" t="s">
        <v>537</v>
      </c>
      <c r="P40" s="198">
        <f>[1]【記載例】認知症対応型共同生活介護!$BF$13</f>
        <v>0.83333333333333337</v>
      </c>
      <c r="R40" s="195">
        <f t="shared" si="7"/>
        <v>0.6875</v>
      </c>
      <c r="S40" s="180" t="s">
        <v>537</v>
      </c>
      <c r="T40" s="195">
        <f t="shared" si="8"/>
        <v>0.83333333333333337</v>
      </c>
      <c r="U40" s="196" t="s">
        <v>586</v>
      </c>
      <c r="V40" s="191">
        <v>0</v>
      </c>
      <c r="W40" s="181" t="s">
        <v>513</v>
      </c>
      <c r="X40" s="194">
        <f t="shared" si="9"/>
        <v>3.5000000000000009</v>
      </c>
      <c r="Z40" s="194" t="str">
        <f t="shared" si="10"/>
        <v>-</v>
      </c>
      <c r="AB40" s="197"/>
    </row>
    <row r="41" spans="2:28">
      <c r="B41" s="188"/>
      <c r="C41" s="204" t="s">
        <v>604</v>
      </c>
      <c r="D41" s="190" t="str">
        <f>C39</f>
        <v>ag</v>
      </c>
      <c r="E41" s="188" t="s">
        <v>585</v>
      </c>
      <c r="F41" s="191" t="s">
        <v>604</v>
      </c>
      <c r="G41" s="188" t="s">
        <v>537</v>
      </c>
      <c r="H41" s="191" t="s">
        <v>604</v>
      </c>
      <c r="I41" s="192" t="s">
        <v>586</v>
      </c>
      <c r="J41" s="191" t="s">
        <v>604</v>
      </c>
      <c r="K41" s="193" t="s">
        <v>513</v>
      </c>
      <c r="L41" s="194">
        <f>IF(OR(L39="",L40=""),"",L39+L40)</f>
        <v>6</v>
      </c>
      <c r="N41" s="198" t="s">
        <v>604</v>
      </c>
      <c r="O41" s="180" t="s">
        <v>537</v>
      </c>
      <c r="P41" s="198" t="s">
        <v>604</v>
      </c>
      <c r="R41" s="195" t="s">
        <v>604</v>
      </c>
      <c r="S41" s="180" t="s">
        <v>537</v>
      </c>
      <c r="T41" s="195" t="s">
        <v>604</v>
      </c>
      <c r="U41" s="196" t="s">
        <v>586</v>
      </c>
      <c r="V41" s="191" t="s">
        <v>620</v>
      </c>
      <c r="W41" s="181" t="s">
        <v>513</v>
      </c>
      <c r="X41" s="194">
        <f>IF(OR(X39="",X40=""),"",X39+X40)</f>
        <v>6</v>
      </c>
      <c r="Z41" s="194" t="str">
        <f>IF(X41="",L41,IF(OR(L41-X41=0,L41-X41&lt;0),"-",L41-X41))</f>
        <v>-</v>
      </c>
      <c r="AB41" s="197" t="s">
        <v>621</v>
      </c>
    </row>
    <row r="42" spans="2:28">
      <c r="B42" s="188"/>
      <c r="C42" s="202" t="s">
        <v>622</v>
      </c>
      <c r="D42" s="190"/>
      <c r="E42" s="188" t="s">
        <v>585</v>
      </c>
      <c r="F42" s="191"/>
      <c r="G42" s="188" t="s">
        <v>537</v>
      </c>
      <c r="H42" s="191"/>
      <c r="I42" s="192" t="s">
        <v>586</v>
      </c>
      <c r="J42" s="191">
        <v>0</v>
      </c>
      <c r="K42" s="193" t="s">
        <v>513</v>
      </c>
      <c r="L42" s="194" t="str">
        <f t="shared" ref="L42:L43" si="11">IF(OR(F42="",H42=""),"",(H42+IF(F42&gt;H42,1,0)-F42-J42)*24)</f>
        <v/>
      </c>
      <c r="N42" s="198">
        <f>[1]【記載例】認知症対応型共同生活介護!$BB$13</f>
        <v>0.29166666666666669</v>
      </c>
      <c r="O42" s="180" t="s">
        <v>537</v>
      </c>
      <c r="P42" s="198">
        <f>[1]【記載例】認知症対応型共同生活介護!$BF$13</f>
        <v>0.83333333333333337</v>
      </c>
      <c r="R42" s="195" t="str">
        <f t="shared" si="7"/>
        <v/>
      </c>
      <c r="S42" s="180" t="s">
        <v>537</v>
      </c>
      <c r="T42" s="195" t="str">
        <f t="shared" si="8"/>
        <v/>
      </c>
      <c r="U42" s="196" t="s">
        <v>586</v>
      </c>
      <c r="V42" s="191">
        <v>0</v>
      </c>
      <c r="W42" s="181" t="s">
        <v>513</v>
      </c>
      <c r="X42" s="194" t="str">
        <f t="shared" ref="X42:X43" si="12">IF(R42="","",IF((T42+IF(R42&gt;T42,1,0)-R42-V42)*24=0,"",(T42+IF(R42&gt;T42,1,0)-R42-V42)*24))</f>
        <v/>
      </c>
      <c r="Z42" s="194" t="str">
        <f t="shared" ref="Z42:Z43" si="13">IF(X42="",L42,IF(OR(L42-X42=0,L42-X42&lt;0),"-",L42-X42))</f>
        <v/>
      </c>
      <c r="AB42" s="197"/>
    </row>
    <row r="43" spans="2:28">
      <c r="B43" s="188">
        <v>35</v>
      </c>
      <c r="C43" s="203" t="s">
        <v>604</v>
      </c>
      <c r="D43" s="190"/>
      <c r="E43" s="188" t="s">
        <v>585</v>
      </c>
      <c r="F43" s="191"/>
      <c r="G43" s="188" t="s">
        <v>537</v>
      </c>
      <c r="H43" s="191"/>
      <c r="I43" s="192" t="s">
        <v>586</v>
      </c>
      <c r="J43" s="191">
        <v>0</v>
      </c>
      <c r="K43" s="193" t="s">
        <v>513</v>
      </c>
      <c r="L43" s="194" t="str">
        <f t="shared" si="11"/>
        <v/>
      </c>
      <c r="N43" s="198">
        <f>[1]【記載例】認知症対応型共同生活介護!$BB$13</f>
        <v>0.29166666666666669</v>
      </c>
      <c r="O43" s="180" t="s">
        <v>537</v>
      </c>
      <c r="P43" s="198">
        <f>[1]【記載例】認知症対応型共同生活介護!$BF$13</f>
        <v>0.83333333333333337</v>
      </c>
      <c r="R43" s="195" t="str">
        <f t="shared" si="7"/>
        <v/>
      </c>
      <c r="S43" s="180" t="s">
        <v>537</v>
      </c>
      <c r="T43" s="195" t="str">
        <f t="shared" si="8"/>
        <v/>
      </c>
      <c r="U43" s="196" t="s">
        <v>586</v>
      </c>
      <c r="V43" s="191">
        <v>0</v>
      </c>
      <c r="W43" s="181" t="s">
        <v>513</v>
      </c>
      <c r="X43" s="194" t="str">
        <f t="shared" si="12"/>
        <v/>
      </c>
      <c r="Z43" s="194" t="str">
        <f t="shared" si="13"/>
        <v/>
      </c>
      <c r="AB43" s="197"/>
    </row>
    <row r="44" spans="2:28">
      <c r="B44" s="188"/>
      <c r="C44" s="204" t="s">
        <v>604</v>
      </c>
      <c r="D44" s="190" t="str">
        <f>C42</f>
        <v>ah</v>
      </c>
      <c r="E44" s="188" t="s">
        <v>585</v>
      </c>
      <c r="F44" s="191" t="s">
        <v>604</v>
      </c>
      <c r="G44" s="188" t="s">
        <v>537</v>
      </c>
      <c r="H44" s="191" t="s">
        <v>604</v>
      </c>
      <c r="I44" s="192" t="s">
        <v>586</v>
      </c>
      <c r="J44" s="191" t="s">
        <v>604</v>
      </c>
      <c r="K44" s="193" t="s">
        <v>513</v>
      </c>
      <c r="L44" s="194" t="str">
        <f>IF(OR(L42="",L43=""),"",L42+L43)</f>
        <v/>
      </c>
      <c r="N44" s="198" t="s">
        <v>604</v>
      </c>
      <c r="O44" s="180" t="s">
        <v>537</v>
      </c>
      <c r="P44" s="198" t="s">
        <v>604</v>
      </c>
      <c r="R44" s="195" t="s">
        <v>604</v>
      </c>
      <c r="S44" s="180" t="s">
        <v>537</v>
      </c>
      <c r="T44" s="195" t="s">
        <v>604</v>
      </c>
      <c r="U44" s="196" t="s">
        <v>586</v>
      </c>
      <c r="V44" s="191" t="s">
        <v>620</v>
      </c>
      <c r="W44" s="181" t="s">
        <v>513</v>
      </c>
      <c r="X44" s="194" t="str">
        <f>IF(OR(X42="",X43=""),"",X42+X43)</f>
        <v/>
      </c>
      <c r="Z44" s="194" t="str">
        <f>IF(X44="",L44,IF(OR(L44-X44=0,L44-X44&lt;0),"-",L44-X44))</f>
        <v/>
      </c>
      <c r="AB44" s="197" t="s">
        <v>623</v>
      </c>
    </row>
    <row r="45" spans="2:28">
      <c r="B45" s="188"/>
      <c r="C45" s="202" t="s">
        <v>624</v>
      </c>
      <c r="D45" s="190"/>
      <c r="E45" s="188" t="s">
        <v>585</v>
      </c>
      <c r="F45" s="191"/>
      <c r="G45" s="188" t="s">
        <v>537</v>
      </c>
      <c r="H45" s="191"/>
      <c r="I45" s="192" t="s">
        <v>586</v>
      </c>
      <c r="J45" s="191">
        <v>0</v>
      </c>
      <c r="K45" s="193" t="s">
        <v>513</v>
      </c>
      <c r="L45" s="194" t="str">
        <f t="shared" ref="L45:L46" si="14">IF(OR(F45="",H45=""),"",(H45+IF(F45&gt;H45,1,0)-F45-J45)*24)</f>
        <v/>
      </c>
      <c r="N45" s="198">
        <f>[1]【記載例】認知症対応型共同生活介護!$BB$13</f>
        <v>0.29166666666666669</v>
      </c>
      <c r="O45" s="180" t="s">
        <v>537</v>
      </c>
      <c r="P45" s="198">
        <f>[1]【記載例】認知症対応型共同生活介護!$BF$13</f>
        <v>0.83333333333333337</v>
      </c>
      <c r="R45" s="195" t="str">
        <f t="shared" ref="R45:R46" si="15">IF(F45="","",IF(F45&lt;N45,N45,IF(F45&gt;=P45,"",F45)))</f>
        <v/>
      </c>
      <c r="S45" s="180" t="s">
        <v>537</v>
      </c>
      <c r="T45" s="195" t="str">
        <f t="shared" ref="T45:T46" si="16">IF(H45="","",IF(H45&gt;F45,IF(H45&lt;P45,H45,P45),P45))</f>
        <v/>
      </c>
      <c r="U45" s="196" t="s">
        <v>586</v>
      </c>
      <c r="V45" s="191">
        <v>0</v>
      </c>
      <c r="W45" s="181" t="s">
        <v>513</v>
      </c>
      <c r="X45" s="194" t="str">
        <f t="shared" ref="X45:X46" si="17">IF(R45="","",IF((T45+IF(R45&gt;T45,1,0)-R45-V45)*24=0,"",(T45+IF(R45&gt;T45,1,0)-R45-V45)*24))</f>
        <v/>
      </c>
      <c r="Z45" s="194" t="str">
        <f t="shared" ref="Z45:Z46" si="18">IF(X45="",L45,IF(OR(L45-X45=0,L45-X45&lt;0),"-",L45-X45))</f>
        <v/>
      </c>
      <c r="AB45" s="197"/>
    </row>
    <row r="46" spans="2:28">
      <c r="B46" s="188">
        <v>36</v>
      </c>
      <c r="C46" s="203" t="s">
        <v>604</v>
      </c>
      <c r="D46" s="190"/>
      <c r="E46" s="188" t="s">
        <v>585</v>
      </c>
      <c r="F46" s="191"/>
      <c r="G46" s="188" t="s">
        <v>537</v>
      </c>
      <c r="H46" s="191"/>
      <c r="I46" s="192" t="s">
        <v>586</v>
      </c>
      <c r="J46" s="191">
        <v>0</v>
      </c>
      <c r="K46" s="193" t="s">
        <v>513</v>
      </c>
      <c r="L46" s="194" t="str">
        <f t="shared" si="14"/>
        <v/>
      </c>
      <c r="N46" s="198">
        <f>[1]【記載例】認知症対応型共同生活介護!$BB$13</f>
        <v>0.29166666666666669</v>
      </c>
      <c r="O46" s="180" t="s">
        <v>537</v>
      </c>
      <c r="P46" s="198">
        <f>[1]【記載例】認知症対応型共同生活介護!$BF$13</f>
        <v>0.83333333333333337</v>
      </c>
      <c r="R46" s="195" t="str">
        <f t="shared" si="15"/>
        <v/>
      </c>
      <c r="S46" s="180" t="s">
        <v>537</v>
      </c>
      <c r="T46" s="195" t="str">
        <f t="shared" si="16"/>
        <v/>
      </c>
      <c r="U46" s="196" t="s">
        <v>586</v>
      </c>
      <c r="V46" s="191">
        <v>0</v>
      </c>
      <c r="W46" s="181" t="s">
        <v>513</v>
      </c>
      <c r="X46" s="194" t="str">
        <f t="shared" si="17"/>
        <v/>
      </c>
      <c r="Z46" s="194" t="str">
        <f t="shared" si="18"/>
        <v/>
      </c>
      <c r="AB46" s="197"/>
    </row>
    <row r="47" spans="2:28">
      <c r="B47" s="188"/>
      <c r="C47" s="204" t="s">
        <v>604</v>
      </c>
      <c r="D47" s="190" t="str">
        <f>C45</f>
        <v>ai</v>
      </c>
      <c r="E47" s="188" t="s">
        <v>585</v>
      </c>
      <c r="F47" s="191" t="s">
        <v>604</v>
      </c>
      <c r="G47" s="188" t="s">
        <v>537</v>
      </c>
      <c r="H47" s="191" t="s">
        <v>604</v>
      </c>
      <c r="I47" s="192" t="s">
        <v>586</v>
      </c>
      <c r="J47" s="191" t="s">
        <v>604</v>
      </c>
      <c r="K47" s="193" t="s">
        <v>513</v>
      </c>
      <c r="L47" s="194" t="str">
        <f>IF(OR(L45="",L46=""),"",L45+L46)</f>
        <v/>
      </c>
      <c r="N47" s="198" t="s">
        <v>604</v>
      </c>
      <c r="O47" s="180" t="s">
        <v>537</v>
      </c>
      <c r="P47" s="198" t="s">
        <v>604</v>
      </c>
      <c r="R47" s="195" t="s">
        <v>604</v>
      </c>
      <c r="S47" s="180" t="s">
        <v>537</v>
      </c>
      <c r="T47" s="195" t="s">
        <v>604</v>
      </c>
      <c r="U47" s="196" t="s">
        <v>586</v>
      </c>
      <c r="V47" s="191" t="s">
        <v>620</v>
      </c>
      <c r="W47" s="181" t="s">
        <v>513</v>
      </c>
      <c r="X47" s="194" t="str">
        <f>IF(OR(X45="",X46=""),"",X45+X46)</f>
        <v/>
      </c>
      <c r="Z47" s="194" t="str">
        <f>IF(X47="",L47,IF(OR(L47-X47=0,L47-X47&lt;0),"-",L47-X47))</f>
        <v/>
      </c>
      <c r="AB47" s="197" t="s">
        <v>623</v>
      </c>
    </row>
    <row r="49" spans="3:4">
      <c r="C49" s="182" t="s">
        <v>625</v>
      </c>
      <c r="D49" s="182"/>
    </row>
    <row r="50" spans="3:4">
      <c r="C50" s="182" t="s">
        <v>626</v>
      </c>
      <c r="D50" s="182"/>
    </row>
    <row r="51" spans="3:4">
      <c r="C51" s="182" t="s">
        <v>627</v>
      </c>
      <c r="D51" s="182"/>
    </row>
    <row r="52" spans="3:4">
      <c r="C52" s="182" t="s">
        <v>628</v>
      </c>
      <c r="D52" s="182"/>
    </row>
  </sheetData>
  <mergeCells count="4">
    <mergeCell ref="F4:L4"/>
    <mergeCell ref="N4:P4"/>
    <mergeCell ref="R4:X4"/>
    <mergeCell ref="AB4:AB5"/>
  </mergeCells>
  <phoneticPr fontId="2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認知症対応型共同生活介護</vt:lpstr>
      <vt:lpstr>人員・設備</vt:lpstr>
      <vt:lpstr>運営</vt:lpstr>
      <vt:lpstr>報酬</vt:lpstr>
      <vt:lpstr>勤務形態一覧</vt:lpstr>
      <vt:lpstr>シフト記号表</vt:lpstr>
      <vt:lpstr>記入方法</vt:lpstr>
      <vt:lpstr>勤務形態一覧（記入例）</vt:lpstr>
      <vt:lpstr>シフト記号表（記入例）</vt:lpstr>
      <vt:lpstr>人員・設備!Print_Area</vt:lpstr>
      <vt:lpstr>認知症対応型共同生活介護!Print_Area</vt:lpstr>
      <vt:lpstr>報酬!Print_Area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06071</dc:creator>
  <cp:lastModifiedBy>MSPC577</cp:lastModifiedBy>
  <cp:lastPrinted>2020-06-29T04:54:44Z</cp:lastPrinted>
  <dcterms:created xsi:type="dcterms:W3CDTF">2006-09-25T07:19:22Z</dcterms:created>
  <dcterms:modified xsi:type="dcterms:W3CDTF">2026-05-07T04:21:55Z</dcterms:modified>
</cp:coreProperties>
</file>