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令和06年度\110 財務\020 支出負担行為伺関係\004 委託料\006 コールセンター運営業務委託\R7.02-R8.06（プロポーザル）\"/>
    </mc:Choice>
  </mc:AlternateContent>
  <xr:revisionPtr revIDLastSave="0" documentId="13_ncr:1_{71D6F5AD-CA2B-4214-BD8D-32D5A1FDD7F6}" xr6:coauthVersionLast="36" xr6:coauthVersionMax="36" xr10:uidLastSave="{00000000-0000-0000-0000-000000000000}"/>
  <bookViews>
    <workbookView xWindow="0" yWindow="0" windowWidth="28800" windowHeight="12285" xr2:uid="{7C748E4C-CE66-41C1-AFED-1D67721931DA}"/>
  </bookViews>
  <sheets>
    <sheet name="2024年7月_入電数" sheetId="1" r:id="rId1"/>
    <sheet name="2024年8月_入電数" sheetId="2" r:id="rId2"/>
    <sheet name="2024年7月_時間別" sheetId="3" r:id="rId3"/>
    <sheet name="2024年8月_時間別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2" i="4" l="1"/>
  <c r="AF22" i="4"/>
  <c r="AE22" i="4"/>
  <c r="AD22" i="4"/>
  <c r="AC22" i="4"/>
  <c r="AB22" i="4"/>
  <c r="AA22" i="4"/>
  <c r="Z22" i="4"/>
  <c r="Y22" i="4"/>
  <c r="X22" i="4"/>
  <c r="W22" i="4"/>
  <c r="V22" i="4"/>
  <c r="T22" i="4"/>
  <c r="S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AG20" i="4"/>
  <c r="AG21" i="4" s="1"/>
  <c r="AF20" i="4"/>
  <c r="AF21" i="4" s="1"/>
  <c r="AE20" i="4"/>
  <c r="AE21" i="4" s="1"/>
  <c r="AD20" i="4"/>
  <c r="AD21" i="4" s="1"/>
  <c r="AC20" i="4"/>
  <c r="AC21" i="4" s="1"/>
  <c r="AB20" i="4"/>
  <c r="AB21" i="4" s="1"/>
  <c r="AA20" i="4"/>
  <c r="AA21" i="4" s="1"/>
  <c r="Z20" i="4"/>
  <c r="Z21" i="4" s="1"/>
  <c r="Y20" i="4"/>
  <c r="Y21" i="4" s="1"/>
  <c r="X20" i="4"/>
  <c r="X21" i="4" s="1"/>
  <c r="W20" i="4"/>
  <c r="W21" i="4" s="1"/>
  <c r="V20" i="4"/>
  <c r="V21" i="4" s="1"/>
  <c r="U20" i="4"/>
  <c r="U21" i="4" s="1"/>
  <c r="T20" i="4"/>
  <c r="T21" i="4" s="1"/>
  <c r="S20" i="4"/>
  <c r="S21" i="4" s="1"/>
  <c r="R20" i="4"/>
  <c r="R21" i="4" s="1"/>
  <c r="Q20" i="4"/>
  <c r="Q21" i="4" s="1"/>
  <c r="P20" i="4"/>
  <c r="P21" i="4" s="1"/>
  <c r="O20" i="4"/>
  <c r="O21" i="4" s="1"/>
  <c r="N20" i="4"/>
  <c r="N21" i="4" s="1"/>
  <c r="M20" i="4"/>
  <c r="M21" i="4" s="1"/>
  <c r="L20" i="4"/>
  <c r="L21" i="4" s="1"/>
  <c r="K20" i="4"/>
  <c r="K21" i="4" s="1"/>
  <c r="J20" i="4"/>
  <c r="J21" i="4" s="1"/>
  <c r="I20" i="4"/>
  <c r="I21" i="4" s="1"/>
  <c r="H20" i="4"/>
  <c r="H21" i="4" s="1"/>
  <c r="G20" i="4"/>
  <c r="G21" i="4" s="1"/>
  <c r="F20" i="4"/>
  <c r="F21" i="4" s="1"/>
  <c r="E20" i="4"/>
  <c r="E21" i="4" s="1"/>
  <c r="D20" i="4"/>
  <c r="D21" i="4" s="1"/>
  <c r="C20" i="4"/>
  <c r="C21" i="4" s="1"/>
  <c r="B1" i="4"/>
  <c r="AH22" i="4" l="1"/>
  <c r="AG22" i="3" l="1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B21" i="3"/>
  <c r="AG20" i="3"/>
  <c r="AG21" i="3" s="1"/>
  <c r="AF20" i="3"/>
  <c r="AF21" i="3" s="1"/>
  <c r="AE20" i="3"/>
  <c r="AE21" i="3" s="1"/>
  <c r="AD20" i="3"/>
  <c r="AD21" i="3" s="1"/>
  <c r="AC20" i="3"/>
  <c r="AC21" i="3" s="1"/>
  <c r="AB20" i="3"/>
  <c r="AA20" i="3"/>
  <c r="AA21" i="3" s="1"/>
  <c r="Z20" i="3"/>
  <c r="Z21" i="3" s="1"/>
  <c r="Y20" i="3"/>
  <c r="Y21" i="3" s="1"/>
  <c r="X20" i="3"/>
  <c r="X21" i="3" s="1"/>
  <c r="W20" i="3"/>
  <c r="W21" i="3" s="1"/>
  <c r="V20" i="3"/>
  <c r="V21" i="3" s="1"/>
  <c r="U20" i="3"/>
  <c r="U21" i="3" s="1"/>
  <c r="T20" i="3"/>
  <c r="T21" i="3" s="1"/>
  <c r="S20" i="3"/>
  <c r="S21" i="3" s="1"/>
  <c r="R20" i="3"/>
  <c r="R21" i="3" s="1"/>
  <c r="Q20" i="3"/>
  <c r="Q21" i="3" s="1"/>
  <c r="P20" i="3"/>
  <c r="P21" i="3" s="1"/>
  <c r="O20" i="3"/>
  <c r="O21" i="3" s="1"/>
  <c r="N20" i="3"/>
  <c r="N21" i="3" s="1"/>
  <c r="M20" i="3"/>
  <c r="M21" i="3" s="1"/>
  <c r="L20" i="3"/>
  <c r="L21" i="3" s="1"/>
  <c r="K20" i="3"/>
  <c r="K21" i="3" s="1"/>
  <c r="J20" i="3"/>
  <c r="J21" i="3" s="1"/>
  <c r="I20" i="3"/>
  <c r="I21" i="3" s="1"/>
  <c r="H20" i="3"/>
  <c r="H21" i="3" s="1"/>
  <c r="G20" i="3"/>
  <c r="G21" i="3" s="1"/>
  <c r="F20" i="3"/>
  <c r="F21" i="3" s="1"/>
  <c r="E20" i="3"/>
  <c r="E21" i="3" s="1"/>
  <c r="D20" i="3"/>
  <c r="D21" i="3" s="1"/>
  <c r="C20" i="3"/>
  <c r="C21" i="3" s="1"/>
  <c r="B1" i="3"/>
  <c r="AH22" i="3" l="1"/>
  <c r="L29" i="2" l="1"/>
  <c r="M28" i="2"/>
  <c r="M29" i="2" s="1"/>
  <c r="B28" i="2"/>
  <c r="N28" i="2" l="1"/>
  <c r="N29" i="2" s="1"/>
  <c r="M27" i="2"/>
  <c r="N27" i="2"/>
  <c r="O28" i="2" l="1"/>
  <c r="P28" i="2" s="1"/>
  <c r="O29" i="2" l="1"/>
  <c r="O27" i="2" s="1"/>
  <c r="P29" i="2"/>
  <c r="P27" i="2" s="1"/>
  <c r="Q28" i="2"/>
  <c r="Q29" i="2" l="1"/>
  <c r="R28" i="2"/>
  <c r="Q27" i="2" l="1"/>
  <c r="R29" i="2"/>
  <c r="S28" i="2"/>
  <c r="S29" i="2" l="1"/>
  <c r="T28" i="2"/>
  <c r="R27" i="2"/>
  <c r="S27" i="2" l="1"/>
  <c r="U28" i="2"/>
  <c r="T29" i="2"/>
  <c r="U29" i="2" l="1"/>
  <c r="V28" i="2"/>
  <c r="T27" i="2"/>
  <c r="U27" i="2" l="1"/>
  <c r="W28" i="2"/>
  <c r="V29" i="2"/>
  <c r="V27" i="2" s="1"/>
  <c r="X28" i="2" l="1"/>
  <c r="W29" i="2"/>
  <c r="W27" i="2" s="1"/>
  <c r="X29" i="2" l="1"/>
  <c r="X27" i="2" s="1"/>
  <c r="Y28" i="2"/>
  <c r="Y29" i="2" l="1"/>
  <c r="Y27" i="2" s="1"/>
  <c r="Z28" i="2"/>
  <c r="Z29" i="2" l="1"/>
  <c r="Z27" i="2" s="1"/>
  <c r="AA28" i="2"/>
  <c r="AA29" i="2" l="1"/>
  <c r="AA27" i="2" s="1"/>
  <c r="AB28" i="2"/>
  <c r="AC28" i="2" l="1"/>
  <c r="AB29" i="2"/>
  <c r="AB27" i="2" s="1"/>
  <c r="AD28" i="2" l="1"/>
  <c r="AC29" i="2"/>
  <c r="AC27" i="2" s="1"/>
  <c r="AE28" i="2" l="1"/>
  <c r="AD29" i="2"/>
  <c r="AD27" i="2" s="1"/>
  <c r="AF28" i="2" l="1"/>
  <c r="AE29" i="2"/>
  <c r="AE27" i="2" s="1"/>
  <c r="AF29" i="2" l="1"/>
  <c r="AF27" i="2" s="1"/>
  <c r="AG28" i="2"/>
  <c r="AG29" i="2" l="1"/>
  <c r="AG27" i="2" s="1"/>
  <c r="AH28" i="2"/>
  <c r="AH29" i="2" l="1"/>
  <c r="AH27" i="2" s="1"/>
  <c r="AI28" i="2"/>
  <c r="AJ28" i="2" l="1"/>
  <c r="AI29" i="2"/>
  <c r="AI27" i="2" s="1"/>
  <c r="AK28" i="2" l="1"/>
  <c r="AJ29" i="2"/>
  <c r="AJ27" i="2" s="1"/>
  <c r="AL28" i="2" l="1"/>
  <c r="AK29" i="2"/>
  <c r="AK27" i="2" s="1"/>
  <c r="AM28" i="2" l="1"/>
  <c r="AL29" i="2"/>
  <c r="AL27" i="2" s="1"/>
  <c r="AM29" i="2" l="1"/>
  <c r="AM27" i="2" s="1"/>
  <c r="AN28" i="2"/>
  <c r="AO28" i="2" l="1"/>
  <c r="AN29" i="2"/>
  <c r="AN27" i="2" s="1"/>
  <c r="AO29" i="2" l="1"/>
  <c r="AO27" i="2" s="1"/>
  <c r="AP28" i="2"/>
  <c r="AP29" i="2" l="1"/>
  <c r="AP27" i="2" s="1"/>
  <c r="H32" i="2" l="1"/>
  <c r="F32" i="2"/>
  <c r="H31" i="2"/>
  <c r="G30" i="2"/>
  <c r="K32" i="2"/>
  <c r="K33" i="2"/>
  <c r="J30" i="2"/>
  <c r="F30" i="2"/>
  <c r="I30" i="2"/>
  <c r="H33" i="2"/>
  <c r="G31" i="2"/>
  <c r="I33" i="2"/>
  <c r="F31" i="2"/>
  <c r="G33" i="2"/>
  <c r="F33" i="2"/>
  <c r="G32" i="2"/>
  <c r="K31" i="2"/>
  <c r="H30" i="2"/>
  <c r="J32" i="2"/>
  <c r="I32" i="2"/>
  <c r="J31" i="2"/>
  <c r="K30" i="2"/>
  <c r="J33" i="2"/>
  <c r="I31" i="2"/>
  <c r="L29" i="1"/>
  <c r="M28" i="1"/>
  <c r="M29" i="1" s="1"/>
  <c r="B28" i="1"/>
  <c r="E33" i="2" l="1"/>
  <c r="E30" i="2"/>
  <c r="E32" i="2"/>
  <c r="E31" i="2"/>
  <c r="N28" i="1"/>
  <c r="O28" i="1" s="1"/>
  <c r="M27" i="1"/>
  <c r="N27" i="1"/>
  <c r="N29" i="1"/>
  <c r="O29" i="1" l="1"/>
  <c r="O27" i="1" s="1"/>
  <c r="P28" i="1"/>
  <c r="P29" i="1" l="1"/>
  <c r="P27" i="1" s="1"/>
  <c r="Q28" i="1"/>
  <c r="R28" i="1" l="1"/>
  <c r="Q29" i="1"/>
  <c r="S28" i="1" l="1"/>
  <c r="R29" i="1"/>
  <c r="Q27" i="1"/>
  <c r="T28" i="1" l="1"/>
  <c r="S29" i="1"/>
  <c r="R27" i="1"/>
  <c r="U28" i="1" l="1"/>
  <c r="T29" i="1"/>
  <c r="S27" i="1"/>
  <c r="T27" i="1" l="1"/>
  <c r="U29" i="1"/>
  <c r="V28" i="1"/>
  <c r="V29" i="1" l="1"/>
  <c r="V27" i="1" s="1"/>
  <c r="W28" i="1"/>
  <c r="U27" i="1"/>
  <c r="X28" i="1" l="1"/>
  <c r="W29" i="1"/>
  <c r="W27" i="1" s="1"/>
  <c r="Y28" i="1" l="1"/>
  <c r="X29" i="1"/>
  <c r="X27" i="1" s="1"/>
  <c r="Z28" i="1" l="1"/>
  <c r="Y29" i="1"/>
  <c r="Y27" i="1" s="1"/>
  <c r="AA28" i="1" l="1"/>
  <c r="Z29" i="1"/>
  <c r="Z27" i="1" s="1"/>
  <c r="AB28" i="1" l="1"/>
  <c r="AA29" i="1"/>
  <c r="AA27" i="1" s="1"/>
  <c r="AC28" i="1" l="1"/>
  <c r="AB29" i="1"/>
  <c r="AB27" i="1" s="1"/>
  <c r="AD28" i="1" l="1"/>
  <c r="AC29" i="1"/>
  <c r="AC27" i="1" s="1"/>
  <c r="AD29" i="1" l="1"/>
  <c r="AD27" i="1" s="1"/>
  <c r="AE28" i="1"/>
  <c r="AF28" i="1" l="1"/>
  <c r="AE29" i="1"/>
  <c r="AE27" i="1" s="1"/>
  <c r="AF29" i="1" l="1"/>
  <c r="AF27" i="1" s="1"/>
  <c r="AG28" i="1"/>
  <c r="AH28" i="1" l="1"/>
  <c r="AG29" i="1"/>
  <c r="AG27" i="1" s="1"/>
  <c r="AI28" i="1" l="1"/>
  <c r="AH29" i="1"/>
  <c r="AH27" i="1" s="1"/>
  <c r="AJ28" i="1" l="1"/>
  <c r="AI29" i="1"/>
  <c r="AI27" i="1" s="1"/>
  <c r="AK28" i="1" l="1"/>
  <c r="AJ29" i="1"/>
  <c r="AJ27" i="1" s="1"/>
  <c r="AK29" i="1" l="1"/>
  <c r="AK27" i="1" s="1"/>
  <c r="AL28" i="1"/>
  <c r="AL29" i="1" l="1"/>
  <c r="AL27" i="1" s="1"/>
  <c r="AM28" i="1"/>
  <c r="AM29" i="1" l="1"/>
  <c r="AM27" i="1" s="1"/>
  <c r="AN28" i="1"/>
  <c r="AO28" i="1" l="1"/>
  <c r="AN29" i="1"/>
  <c r="AN27" i="1" s="1"/>
  <c r="AP28" i="1" l="1"/>
  <c r="AO29" i="1"/>
  <c r="AO27" i="1" s="1"/>
  <c r="AP29" i="1" l="1"/>
  <c r="AP27" i="1" s="1"/>
  <c r="G34" i="1" l="1"/>
  <c r="H32" i="1"/>
  <c r="F33" i="1"/>
  <c r="K30" i="1"/>
  <c r="J30" i="1"/>
  <c r="H31" i="1"/>
  <c r="K33" i="1"/>
  <c r="H33" i="1"/>
  <c r="H30" i="1"/>
  <c r="I34" i="1"/>
  <c r="F32" i="1"/>
  <c r="K34" i="1"/>
  <c r="K32" i="1"/>
  <c r="G31" i="1"/>
  <c r="G30" i="1"/>
  <c r="F31" i="1"/>
  <c r="J31" i="1"/>
  <c r="F30" i="1"/>
  <c r="J32" i="1"/>
  <c r="J34" i="1"/>
  <c r="I33" i="1"/>
  <c r="I31" i="1"/>
  <c r="I32" i="1"/>
  <c r="F34" i="1"/>
  <c r="G33" i="1"/>
  <c r="I30" i="1"/>
  <c r="G32" i="1"/>
  <c r="J33" i="1"/>
  <c r="H34" i="1"/>
  <c r="K31" i="1"/>
  <c r="E32" i="1" l="1"/>
  <c r="E30" i="1"/>
  <c r="E31" i="1"/>
  <c r="E33" i="1"/>
  <c r="E34" i="1"/>
</calcChain>
</file>

<file path=xl/sharedStrings.xml><?xml version="1.0" encoding="utf-8"?>
<sst xmlns="http://schemas.openxmlformats.org/spreadsheetml/2006/main" count="80" uniqueCount="25">
  <si>
    <t>■週次データ</t>
    <rPh sb="1" eb="3">
      <t>シュウジ</t>
    </rPh>
    <phoneticPr fontId="3"/>
  </si>
  <si>
    <t>■日次データ</t>
    <rPh sb="1" eb="3">
      <t>ニチジ</t>
    </rPh>
    <phoneticPr fontId="3"/>
  </si>
  <si>
    <t>月間</t>
    <rPh sb="0" eb="2">
      <t>ゲッッカン</t>
    </rPh>
    <phoneticPr fontId="3"/>
  </si>
  <si>
    <t>受電状況</t>
    <phoneticPr fontId="3"/>
  </si>
  <si>
    <t>入電数</t>
    <rPh sb="0" eb="2">
      <t>ニュウデン</t>
    </rPh>
    <rPh sb="2" eb="3">
      <t>スウ</t>
    </rPh>
    <phoneticPr fontId="3"/>
  </si>
  <si>
    <t>-</t>
    <phoneticPr fontId="3"/>
  </si>
  <si>
    <t>-</t>
  </si>
  <si>
    <t>合計</t>
    <rPh sb="0" eb="2">
      <t>ゴウケイ</t>
    </rPh>
    <phoneticPr fontId="3"/>
  </si>
  <si>
    <t>　　総入電数（①+②+③）</t>
    <rPh sb="2" eb="3">
      <t>ソウ</t>
    </rPh>
    <rPh sb="3" eb="6">
      <t>ニュウデンスウ</t>
    </rPh>
    <phoneticPr fontId="12"/>
  </si>
  <si>
    <t>③　呼損数（IVR中切電）</t>
    <phoneticPr fontId="3"/>
  </si>
  <si>
    <t>x</t>
    <phoneticPr fontId="3"/>
  </si>
  <si>
    <t>7月度</t>
    <phoneticPr fontId="3"/>
  </si>
  <si>
    <t>入電数</t>
    <rPh sb="0" eb="3">
      <t>ニュウデンスウ</t>
    </rPh>
    <phoneticPr fontId="24"/>
  </si>
  <si>
    <t>入電数</t>
    <rPh sb="0" eb="2">
      <t>ニュウデン</t>
    </rPh>
    <rPh sb="2" eb="3">
      <t>スウ</t>
    </rPh>
    <phoneticPr fontId="24"/>
  </si>
  <si>
    <t>鎌倉市環境センター 日次レポート　／　午前８時15分から午後５時まで（月曜日から金曜日まで（祝日含む））</t>
    <rPh sb="0" eb="3">
      <t>カマクラシ</t>
    </rPh>
    <rPh sb="3" eb="5">
      <t>カンキョウ</t>
    </rPh>
    <rPh sb="19" eb="21">
      <t>ゴゼン</t>
    </rPh>
    <rPh sb="22" eb="23">
      <t>ジ</t>
    </rPh>
    <rPh sb="25" eb="26">
      <t>フン</t>
    </rPh>
    <rPh sb="28" eb="30">
      <t>ゴゴ</t>
    </rPh>
    <rPh sb="31" eb="32">
      <t>ジ</t>
    </rPh>
    <rPh sb="35" eb="37">
      <t>ゲツヨウ</t>
    </rPh>
    <rPh sb="37" eb="38">
      <t>ヒ</t>
    </rPh>
    <rPh sb="40" eb="42">
      <t>キンヨウ</t>
    </rPh>
    <rPh sb="42" eb="43">
      <t>ヒ</t>
    </rPh>
    <rPh sb="46" eb="48">
      <t>シュクジツ</t>
    </rPh>
    <rPh sb="48" eb="49">
      <t>フク</t>
    </rPh>
    <phoneticPr fontId="3"/>
  </si>
  <si>
    <t>※職員対応が必要な「粗大ごみ・臨時ごみの収集・持込み予約受付」に関する入電が多いことから、７月17日よりIVRを導入し、当該予約受付に関する入電はコールセンターを介することなく、環境センターへ入電する運用とした。</t>
  </si>
  <si>
    <t>※職員対応が必要な「粗大ごみ・臨時ごみの収集・持込み予約受付」に関する入電が多いことから、７月17日よりIVRを導入し、当該予約受付に関する入電はコールセンターを介することなく、環境センターへ入電する運用とした。</t>
    <phoneticPr fontId="3"/>
  </si>
  <si>
    <t>①　環境センター入電数</t>
    <rPh sb="2" eb="4">
      <t>カンキョウ</t>
    </rPh>
    <rPh sb="8" eb="10">
      <t>ニュウデン</t>
    </rPh>
    <rPh sb="10" eb="11">
      <t>スウ</t>
    </rPh>
    <phoneticPr fontId="3"/>
  </si>
  <si>
    <t>②　コールセンター入電数</t>
    <rPh sb="9" eb="12">
      <t>ニュウデンスウ</t>
    </rPh>
    <phoneticPr fontId="3"/>
  </si>
  <si>
    <t>総入電数（①＋②＋③＋④）</t>
    <rPh sb="0" eb="1">
      <t>ソウ</t>
    </rPh>
    <rPh sb="1" eb="4">
      <t>ニュウデンスウ</t>
    </rPh>
    <phoneticPr fontId="12"/>
  </si>
  <si>
    <t>①　IVR転送数</t>
    <phoneticPr fontId="3"/>
  </si>
  <si>
    <t>③　呼損数（IVR転送先）</t>
    <rPh sb="2" eb="5">
      <t>コソンスウ</t>
    </rPh>
    <rPh sb="9" eb="11">
      <t>テンソウ</t>
    </rPh>
    <rPh sb="11" eb="12">
      <t>サキ</t>
    </rPh>
    <phoneticPr fontId="3"/>
  </si>
  <si>
    <t>④　呼損数（IVR中切電）</t>
    <rPh sb="2" eb="5">
      <t>コソンスウ</t>
    </rPh>
    <rPh sb="9" eb="10">
      <t>チュウ</t>
    </rPh>
    <rPh sb="10" eb="12">
      <t>セツデン</t>
    </rPh>
    <phoneticPr fontId="3"/>
  </si>
  <si>
    <t>8月度</t>
    <phoneticPr fontId="3"/>
  </si>
  <si>
    <t>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</si>
</sst>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0&quot;Week&quot;"/>
    <numFmt numFmtId="178" formatCode="m/d;@"/>
    <numFmt numFmtId="179" formatCode="aaa"/>
    <numFmt numFmtId="182" formatCode="d"/>
    <numFmt numFmtId="183" formatCode="0_ "/>
    <numFmt numFmtId="184" formatCode="0_);[Red]\(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1"/>
      <name val="Century Gothic"/>
      <family val="2"/>
    </font>
    <font>
      <sz val="11"/>
      <color theme="0" tint="-0.14999847407452621"/>
      <name val="Meiryo UI"/>
      <family val="3"/>
      <charset val="128"/>
    </font>
    <font>
      <sz val="16"/>
      <color theme="0"/>
      <name val="Century Gothic"/>
      <family val="2"/>
    </font>
    <font>
      <b/>
      <sz val="14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color theme="1"/>
      <name val="Meiryo UI"/>
      <family val="2"/>
      <charset val="128"/>
    </font>
    <font>
      <b/>
      <sz val="14"/>
      <color theme="0" tint="-4.9989318521683403E-2"/>
      <name val="Meiryo UI"/>
      <family val="3"/>
      <charset val="128"/>
    </font>
    <font>
      <sz val="9"/>
      <name val="Meiryo UI"/>
      <family val="2"/>
      <charset val="128"/>
    </font>
    <font>
      <sz val="9"/>
      <color indexed="8"/>
      <name val="Meiryo UI"/>
      <family val="2"/>
      <charset val="128"/>
    </font>
    <font>
      <sz val="9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6"/>
      <name val="Meiryo UI"/>
      <family val="2"/>
      <charset val="128"/>
    </font>
    <font>
      <sz val="9"/>
      <color theme="0"/>
      <name val="Meiryo UI"/>
      <family val="2"/>
      <charset val="128"/>
    </font>
    <font>
      <sz val="9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theme="1" tint="4.9989318521683403E-2"/>
      <name val="Meiryo UI"/>
      <family val="2"/>
      <charset val="128"/>
    </font>
    <font>
      <b/>
      <sz val="14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rgb="FF80808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dotted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dotted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dotted">
        <color rgb="FF808080"/>
      </bottom>
      <diagonal/>
    </border>
    <border>
      <left style="hair">
        <color indexed="64"/>
      </left>
      <right style="medium">
        <color indexed="64"/>
      </right>
      <top/>
      <bottom style="dotted">
        <color theme="0" tint="-0.499984740745262"/>
      </bottom>
      <diagonal/>
    </border>
    <border>
      <left/>
      <right style="hair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hair">
        <color indexed="64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dotted">
        <color theme="0" tint="-0.499984740745262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theme="0" tint="-0.499984740745262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theme="0" tint="-0.499984740745262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hair">
        <color indexed="64"/>
      </left>
      <right/>
      <top style="dotted">
        <color theme="0" tint="-0.499984740745262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/>
      <bottom/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rgb="FFFF0000"/>
      </left>
      <right style="hair">
        <color indexed="64"/>
      </right>
      <top/>
      <bottom style="dotted">
        <color theme="0" tint="-0.499984740745262"/>
      </bottom>
      <diagonal/>
    </border>
    <border>
      <left style="medium">
        <color rgb="FFFF0000"/>
      </left>
      <right style="hair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rgb="FFFF0000"/>
      </left>
      <right style="hair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4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7" fillId="0" borderId="0" xfId="1" applyFont="1" applyFill="1">
      <alignment vertical="center"/>
    </xf>
    <xf numFmtId="55" fontId="9" fillId="2" borderId="2" xfId="0" applyNumberFormat="1" applyFont="1" applyFill="1" applyBorder="1" applyAlignment="1">
      <alignment horizontal="left" vertical="center" indent="1"/>
    </xf>
    <xf numFmtId="178" fontId="10" fillId="0" borderId="6" xfId="0" applyNumberFormat="1" applyFont="1" applyFill="1" applyBorder="1" applyAlignment="1">
      <alignment horizontal="center" vertical="center" shrinkToFit="1"/>
    </xf>
    <xf numFmtId="178" fontId="10" fillId="3" borderId="6" xfId="0" applyNumberFormat="1" applyFont="1" applyFill="1" applyBorder="1" applyAlignment="1">
      <alignment horizontal="center" vertical="center" shrinkToFit="1"/>
    </xf>
    <xf numFmtId="178" fontId="10" fillId="4" borderId="6" xfId="0" applyNumberFormat="1" applyFont="1" applyFill="1" applyBorder="1" applyAlignment="1">
      <alignment horizontal="center" vertical="center" shrinkToFit="1"/>
    </xf>
    <xf numFmtId="178" fontId="10" fillId="0" borderId="7" xfId="0" applyNumberFormat="1" applyFont="1" applyFill="1" applyBorder="1" applyAlignment="1">
      <alignment horizontal="center" vertical="center" shrinkToFit="1"/>
    </xf>
    <xf numFmtId="178" fontId="10" fillId="4" borderId="7" xfId="0" applyNumberFormat="1" applyFont="1" applyFill="1" applyBorder="1" applyAlignment="1">
      <alignment horizontal="center" vertical="center" shrinkToFit="1"/>
    </xf>
    <xf numFmtId="178" fontId="10" fillId="0" borderId="8" xfId="0" applyNumberFormat="1" applyFont="1" applyFill="1" applyBorder="1" applyAlignment="1">
      <alignment horizontal="center" vertical="center" shrinkToFit="1"/>
    </xf>
    <xf numFmtId="178" fontId="10" fillId="0" borderId="9" xfId="0" applyNumberFormat="1" applyFont="1" applyFill="1" applyBorder="1" applyAlignment="1">
      <alignment horizontal="center" vertical="center" shrinkToFit="1"/>
    </xf>
    <xf numFmtId="178" fontId="10" fillId="0" borderId="0" xfId="0" applyNumberFormat="1" applyFont="1" applyFill="1" applyBorder="1" applyAlignment="1">
      <alignment horizontal="center" vertical="center" shrinkToFit="1"/>
    </xf>
    <xf numFmtId="55" fontId="9" fillId="2" borderId="0" xfId="0" applyNumberFormat="1" applyFont="1" applyFill="1" applyBorder="1" applyAlignment="1">
      <alignment horizontal="left" vertical="center" indent="1"/>
    </xf>
    <xf numFmtId="179" fontId="10" fillId="0" borderId="15" xfId="0" applyNumberFormat="1" applyFont="1" applyFill="1" applyBorder="1" applyAlignment="1">
      <alignment horizontal="center" vertical="center" shrinkToFit="1"/>
    </xf>
    <xf numFmtId="179" fontId="10" fillId="0" borderId="16" xfId="0" applyNumberFormat="1" applyFont="1" applyFill="1" applyBorder="1" applyAlignment="1">
      <alignment horizontal="center" vertical="center" shrinkToFit="1"/>
    </xf>
    <xf numFmtId="179" fontId="10" fillId="0" borderId="17" xfId="0" applyNumberFormat="1" applyFont="1" applyFill="1" applyBorder="1" applyAlignment="1">
      <alignment horizontal="center" vertical="center" shrinkToFit="1"/>
    </xf>
    <xf numFmtId="179" fontId="10" fillId="3" borderId="15" xfId="0" applyNumberFormat="1" applyFont="1" applyFill="1" applyBorder="1" applyAlignment="1">
      <alignment horizontal="center" vertical="center" shrinkToFit="1"/>
    </xf>
    <xf numFmtId="179" fontId="10" fillId="4" borderId="15" xfId="0" applyNumberFormat="1" applyFont="1" applyFill="1" applyBorder="1" applyAlignment="1">
      <alignment horizontal="center" vertical="center" shrinkToFit="1"/>
    </xf>
    <xf numFmtId="179" fontId="10" fillId="4" borderId="17" xfId="0" applyNumberFormat="1" applyFont="1" applyFill="1" applyBorder="1" applyAlignment="1">
      <alignment horizontal="center" vertical="center" shrinkToFit="1"/>
    </xf>
    <xf numFmtId="179" fontId="10" fillId="0" borderId="18" xfId="0" applyNumberFormat="1" applyFont="1" applyFill="1" applyBorder="1" applyAlignment="1">
      <alignment horizontal="center" vertical="center" shrinkToFit="1"/>
    </xf>
    <xf numFmtId="179" fontId="10" fillId="0" borderId="19" xfId="0" applyNumberFormat="1" applyFont="1" applyFill="1" applyBorder="1" applyAlignment="1">
      <alignment horizontal="center" vertical="center" shrinkToFit="1"/>
    </xf>
    <xf numFmtId="179" fontId="10" fillId="0" borderId="0" xfId="0" applyNumberFormat="1" applyFont="1" applyFill="1" applyBorder="1" applyAlignment="1">
      <alignment horizontal="center" vertical="center" shrinkToFit="1"/>
    </xf>
    <xf numFmtId="38" fontId="10" fillId="6" borderId="1" xfId="1" applyFont="1" applyFill="1" applyBorder="1" applyAlignment="1">
      <alignment vertical="center" shrinkToFit="1"/>
    </xf>
    <xf numFmtId="38" fontId="10" fillId="6" borderId="3" xfId="1" applyFont="1" applyFill="1" applyBorder="1" applyAlignment="1">
      <alignment vertical="center" shrinkToFit="1"/>
    </xf>
    <xf numFmtId="38" fontId="10" fillId="6" borderId="4" xfId="1" applyFont="1" applyFill="1" applyBorder="1" applyAlignment="1">
      <alignment vertical="center" shrinkToFit="1"/>
    </xf>
    <xf numFmtId="38" fontId="10" fillId="6" borderId="5" xfId="1" applyFont="1" applyFill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4" xfId="1" applyFont="1" applyBorder="1" applyAlignment="1">
      <alignment vertical="center" shrinkToFit="1"/>
    </xf>
    <xf numFmtId="38" fontId="4" fillId="7" borderId="23" xfId="1" applyFont="1" applyFill="1" applyBorder="1" applyAlignment="1">
      <alignment vertical="center" shrinkToFit="1"/>
    </xf>
    <xf numFmtId="0" fontId="4" fillId="7" borderId="25" xfId="0" applyNumberFormat="1" applyFont="1" applyFill="1" applyBorder="1" applyAlignment="1">
      <alignment vertical="center" shrinkToFit="1"/>
    </xf>
    <xf numFmtId="0" fontId="4" fillId="0" borderId="25" xfId="0" applyNumberFormat="1" applyFont="1" applyFill="1" applyBorder="1" applyAlignment="1">
      <alignment vertical="center" shrinkToFit="1"/>
    </xf>
    <xf numFmtId="0" fontId="4" fillId="0" borderId="22" xfId="0" applyNumberFormat="1" applyFont="1" applyBorder="1" applyAlignment="1">
      <alignment vertical="center" shrinkToFit="1"/>
    </xf>
    <xf numFmtId="0" fontId="13" fillId="0" borderId="26" xfId="0" applyFont="1" applyFill="1" applyBorder="1" applyAlignment="1">
      <alignment vertical="center"/>
    </xf>
    <xf numFmtId="0" fontId="4" fillId="0" borderId="27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8" fontId="10" fillId="6" borderId="30" xfId="1" applyFont="1" applyFill="1" applyBorder="1" applyAlignment="1">
      <alignment vertical="center" shrinkToFit="1"/>
    </xf>
    <xf numFmtId="38" fontId="10" fillId="6" borderId="31" xfId="1" applyFont="1" applyFill="1" applyBorder="1" applyAlignment="1">
      <alignment vertical="center" shrinkToFit="1"/>
    </xf>
    <xf numFmtId="38" fontId="10" fillId="6" borderId="32" xfId="1" applyFont="1" applyFill="1" applyBorder="1" applyAlignment="1">
      <alignment vertical="center" shrinkToFit="1"/>
    </xf>
    <xf numFmtId="38" fontId="10" fillId="6" borderId="33" xfId="1" applyFont="1" applyFill="1" applyBorder="1" applyAlignment="1">
      <alignment vertical="center" shrinkToFit="1"/>
    </xf>
    <xf numFmtId="38" fontId="4" fillId="0" borderId="23" xfId="1" applyFont="1" applyFill="1" applyBorder="1" applyAlignment="1">
      <alignment horizontal="center" vertical="center" shrinkToFit="1"/>
    </xf>
    <xf numFmtId="0" fontId="4" fillId="7" borderId="35" xfId="0" applyNumberFormat="1" applyFont="1" applyFill="1" applyBorder="1" applyAlignment="1">
      <alignment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0" fontId="10" fillId="0" borderId="35" xfId="0" applyNumberFormat="1" applyFont="1" applyFill="1" applyBorder="1" applyAlignment="1">
      <alignment vertical="center" shrinkToFit="1"/>
    </xf>
    <xf numFmtId="0" fontId="10" fillId="0" borderId="34" xfId="0" applyNumberFormat="1" applyFont="1" applyBorder="1" applyAlignment="1">
      <alignment vertical="center" shrinkToFit="1"/>
    </xf>
    <xf numFmtId="0" fontId="4" fillId="0" borderId="35" xfId="0" applyNumberFormat="1" applyFont="1" applyFill="1" applyBorder="1" applyAlignment="1">
      <alignment vertical="center" shrinkToFit="1"/>
    </xf>
    <xf numFmtId="0" fontId="4" fillId="0" borderId="34" xfId="0" applyNumberFormat="1" applyFont="1" applyBorder="1" applyAlignment="1">
      <alignment vertical="center" shrinkToFit="1"/>
    </xf>
    <xf numFmtId="0" fontId="13" fillId="0" borderId="36" xfId="0" applyFont="1" applyFill="1" applyBorder="1" applyAlignment="1">
      <alignment vertical="center"/>
    </xf>
    <xf numFmtId="0" fontId="4" fillId="0" borderId="37" xfId="0" applyNumberFormat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39" xfId="1" applyFont="1" applyBorder="1" applyAlignment="1">
      <alignment vertical="center" shrinkToFit="1"/>
    </xf>
    <xf numFmtId="38" fontId="4" fillId="7" borderId="32" xfId="1" applyFont="1" applyFill="1" applyBorder="1" applyAlignment="1">
      <alignment vertical="center" shrinkToFit="1"/>
    </xf>
    <xf numFmtId="0" fontId="4" fillId="7" borderId="40" xfId="0" applyNumberFormat="1" applyFont="1" applyFill="1" applyBorder="1" applyAlignment="1">
      <alignment vertical="center" shrinkToFit="1"/>
    </xf>
    <xf numFmtId="0" fontId="4" fillId="0" borderId="40" xfId="0" applyNumberFormat="1" applyFont="1" applyFill="1" applyBorder="1" applyAlignment="1">
      <alignment vertical="center" shrinkToFit="1"/>
    </xf>
    <xf numFmtId="0" fontId="4" fillId="0" borderId="38" xfId="0" applyNumberFormat="1" applyFont="1" applyBorder="1" applyAlignment="1">
      <alignment vertical="center" shrinkToFit="1"/>
    </xf>
    <xf numFmtId="0" fontId="10" fillId="0" borderId="40" xfId="0" applyNumberFormat="1" applyFont="1" applyFill="1" applyBorder="1" applyAlignment="1">
      <alignment vertical="center" shrinkToFit="1"/>
    </xf>
    <xf numFmtId="0" fontId="10" fillId="0" borderId="38" xfId="0" applyNumberFormat="1" applyFont="1" applyBorder="1" applyAlignment="1">
      <alignment vertical="center" shrinkToFit="1"/>
    </xf>
    <xf numFmtId="0" fontId="4" fillId="0" borderId="41" xfId="0" applyNumberFormat="1" applyFont="1" applyBorder="1" applyAlignment="1">
      <alignment vertical="center" shrinkToFit="1"/>
    </xf>
    <xf numFmtId="38" fontId="4" fillId="0" borderId="32" xfId="1" applyFont="1" applyBorder="1" applyAlignment="1">
      <alignment horizontal="center" vertical="center" shrinkToFit="1"/>
    </xf>
    <xf numFmtId="38" fontId="4" fillId="0" borderId="39" xfId="1" applyFont="1" applyBorder="1" applyAlignment="1">
      <alignment horizontal="center" vertical="center" shrinkToFit="1"/>
    </xf>
    <xf numFmtId="38" fontId="4" fillId="7" borderId="32" xfId="1" applyFont="1" applyFill="1" applyBorder="1" applyAlignment="1">
      <alignment horizontal="center" vertical="center" shrinkToFit="1"/>
    </xf>
    <xf numFmtId="0" fontId="4" fillId="7" borderId="40" xfId="0" applyNumberFormat="1" applyFont="1" applyFill="1" applyBorder="1" applyAlignment="1">
      <alignment horizontal="center" vertical="center" shrinkToFit="1"/>
    </xf>
    <xf numFmtId="0" fontId="4" fillId="0" borderId="40" xfId="0" applyNumberFormat="1" applyFont="1" applyFill="1" applyBorder="1" applyAlignment="1">
      <alignment horizontal="center" vertical="center" shrinkToFit="1"/>
    </xf>
    <xf numFmtId="0" fontId="4" fillId="0" borderId="38" xfId="0" applyNumberFormat="1" applyFont="1" applyBorder="1" applyAlignment="1">
      <alignment horizontal="center" vertical="center" shrinkToFit="1"/>
    </xf>
    <xf numFmtId="0" fontId="10" fillId="0" borderId="40" xfId="0" applyNumberFormat="1" applyFont="1" applyFill="1" applyBorder="1" applyAlignment="1">
      <alignment horizontal="center" vertical="center" shrinkToFit="1"/>
    </xf>
    <xf numFmtId="0" fontId="4" fillId="0" borderId="41" xfId="0" applyNumberFormat="1" applyFont="1" applyFill="1" applyBorder="1" applyAlignment="1">
      <alignment vertical="center" shrinkToFit="1"/>
    </xf>
    <xf numFmtId="38" fontId="10" fillId="6" borderId="44" xfId="1" applyFont="1" applyFill="1" applyBorder="1" applyAlignment="1">
      <alignment vertical="center" shrinkToFit="1"/>
    </xf>
    <xf numFmtId="38" fontId="10" fillId="6" borderId="45" xfId="1" applyFont="1" applyFill="1" applyBorder="1" applyAlignment="1">
      <alignment vertical="center" shrinkToFit="1"/>
    </xf>
    <xf numFmtId="38" fontId="10" fillId="6" borderId="46" xfId="1" applyFont="1" applyFill="1" applyBorder="1" applyAlignment="1">
      <alignment vertical="center" shrinkToFit="1"/>
    </xf>
    <xf numFmtId="38" fontId="10" fillId="6" borderId="47" xfId="1" applyFont="1" applyFill="1" applyBorder="1" applyAlignment="1">
      <alignment vertical="center" shrinkToFit="1"/>
    </xf>
    <xf numFmtId="0" fontId="4" fillId="7" borderId="50" xfId="0" applyNumberFormat="1" applyFont="1" applyFill="1" applyBorder="1" applyAlignment="1">
      <alignment vertical="center" shrinkToFit="1"/>
    </xf>
    <xf numFmtId="0" fontId="4" fillId="0" borderId="50" xfId="0" applyNumberFormat="1" applyFont="1" applyFill="1" applyBorder="1" applyAlignment="1">
      <alignment vertical="center" shrinkToFit="1"/>
    </xf>
    <xf numFmtId="0" fontId="4" fillId="0" borderId="48" xfId="0" applyNumberFormat="1" applyFont="1" applyBorder="1" applyAlignment="1">
      <alignment vertical="center" shrinkToFit="1"/>
    </xf>
    <xf numFmtId="0" fontId="13" fillId="0" borderId="13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>
      <alignment vertical="center"/>
    </xf>
    <xf numFmtId="0" fontId="15" fillId="4" borderId="0" xfId="0" applyNumberFormat="1" applyFont="1" applyFill="1">
      <alignment vertical="center"/>
    </xf>
    <xf numFmtId="0" fontId="16" fillId="0" borderId="0" xfId="0" applyNumberFormat="1" applyFont="1">
      <alignment vertical="center"/>
    </xf>
    <xf numFmtId="0" fontId="10" fillId="0" borderId="21" xfId="2" applyFont="1" applyFill="1" applyBorder="1" applyAlignment="1">
      <alignment horizontal="left" vertical="center"/>
    </xf>
    <xf numFmtId="0" fontId="10" fillId="0" borderId="42" xfId="2" applyFont="1" applyFill="1" applyBorder="1" applyAlignment="1">
      <alignment horizontal="left" vertical="center"/>
    </xf>
    <xf numFmtId="0" fontId="10" fillId="0" borderId="43" xfId="2" applyFont="1" applyFill="1" applyBorder="1" applyAlignment="1">
      <alignment horizontal="left" vertical="center"/>
    </xf>
    <xf numFmtId="0" fontId="10" fillId="0" borderId="52" xfId="2" applyFont="1" applyFill="1" applyBorder="1" applyAlignment="1">
      <alignment horizontal="left" vertical="center"/>
    </xf>
    <xf numFmtId="179" fontId="10" fillId="0" borderId="57" xfId="0" applyNumberFormat="1" applyFont="1" applyFill="1" applyBorder="1" applyAlignment="1">
      <alignment horizontal="center" vertical="center" shrinkToFit="1"/>
    </xf>
    <xf numFmtId="179" fontId="10" fillId="4" borderId="57" xfId="0" applyNumberFormat="1" applyFont="1" applyFill="1" applyBorder="1" applyAlignment="1">
      <alignment horizontal="center" vertical="center" shrinkToFit="1"/>
    </xf>
    <xf numFmtId="179" fontId="10" fillId="0" borderId="59" xfId="0" applyNumberFormat="1" applyFont="1" applyFill="1" applyBorder="1" applyAlignment="1">
      <alignment horizontal="center" vertical="center" shrinkToFit="1"/>
    </xf>
    <xf numFmtId="0" fontId="10" fillId="8" borderId="60" xfId="2" applyFont="1" applyFill="1" applyBorder="1" applyAlignment="1">
      <alignment horizontal="left" vertical="center"/>
    </xf>
    <xf numFmtId="38" fontId="10" fillId="6" borderId="61" xfId="1" applyFont="1" applyFill="1" applyBorder="1" applyAlignment="1">
      <alignment vertical="center" shrinkToFit="1"/>
    </xf>
    <xf numFmtId="38" fontId="10" fillId="6" borderId="62" xfId="1" applyFont="1" applyFill="1" applyBorder="1" applyAlignment="1">
      <alignment vertical="center" shrinkToFit="1"/>
    </xf>
    <xf numFmtId="38" fontId="10" fillId="6" borderId="63" xfId="1" applyFont="1" applyFill="1" applyBorder="1" applyAlignment="1">
      <alignment vertical="center" shrinkToFit="1"/>
    </xf>
    <xf numFmtId="38" fontId="10" fillId="6" borderId="64" xfId="1" applyFont="1" applyFill="1" applyBorder="1" applyAlignment="1">
      <alignment vertical="center" shrinkToFit="1"/>
    </xf>
    <xf numFmtId="0" fontId="4" fillId="0" borderId="62" xfId="0" applyNumberFormat="1" applyFont="1" applyFill="1" applyBorder="1" applyAlignment="1">
      <alignment horizontal="right" vertical="center" shrinkToFit="1"/>
    </xf>
    <xf numFmtId="38" fontId="4" fillId="0" borderId="63" xfId="1" applyFont="1" applyFill="1" applyBorder="1" applyAlignment="1">
      <alignment horizontal="right" vertical="center" shrinkToFit="1"/>
    </xf>
    <xf numFmtId="38" fontId="4" fillId="7" borderId="63" xfId="1" applyFont="1" applyFill="1" applyBorder="1" applyAlignment="1">
      <alignment vertical="center" shrinkToFit="1"/>
    </xf>
    <xf numFmtId="38" fontId="4" fillId="0" borderId="63" xfId="1" applyFont="1" applyFill="1" applyBorder="1" applyAlignment="1">
      <alignment vertical="center" shrinkToFit="1"/>
    </xf>
    <xf numFmtId="0" fontId="4" fillId="0" borderId="63" xfId="0" applyNumberFormat="1" applyFont="1" applyFill="1" applyBorder="1" applyAlignment="1">
      <alignment horizontal="right" vertical="center" shrinkToFit="1"/>
    </xf>
    <xf numFmtId="0" fontId="4" fillId="7" borderId="63" xfId="0" applyNumberFormat="1" applyFont="1" applyFill="1" applyBorder="1" applyAlignment="1">
      <alignment horizontal="right" vertical="center" shrinkToFit="1"/>
    </xf>
    <xf numFmtId="0" fontId="4" fillId="7" borderId="65" xfId="0" applyNumberFormat="1" applyFont="1" applyFill="1" applyBorder="1" applyAlignment="1">
      <alignment horizontal="right" vertical="center" shrinkToFit="1"/>
    </xf>
    <xf numFmtId="0" fontId="10" fillId="0" borderId="54" xfId="2" applyFont="1" applyFill="1" applyBorder="1" applyAlignment="1">
      <alignment horizontal="left" vertical="center"/>
    </xf>
    <xf numFmtId="38" fontId="10" fillId="6" borderId="66" xfId="1" applyFont="1" applyFill="1" applyBorder="1" applyAlignment="1">
      <alignment vertical="center" shrinkToFit="1"/>
    </xf>
    <xf numFmtId="38" fontId="10" fillId="6" borderId="67" xfId="1" applyFont="1" applyFill="1" applyBorder="1" applyAlignment="1">
      <alignment vertical="center" shrinkToFit="1"/>
    </xf>
    <xf numFmtId="38" fontId="10" fillId="6" borderId="68" xfId="1" applyFont="1" applyFill="1" applyBorder="1" applyAlignment="1">
      <alignment vertical="center" shrinkToFit="1"/>
    </xf>
    <xf numFmtId="38" fontId="10" fillId="6" borderId="69" xfId="1" applyFont="1" applyFill="1" applyBorder="1" applyAlignment="1">
      <alignment vertical="center" shrinkToFit="1"/>
    </xf>
    <xf numFmtId="0" fontId="4" fillId="0" borderId="67" xfId="0" applyNumberFormat="1" applyFont="1" applyFill="1" applyBorder="1" applyAlignment="1">
      <alignment horizontal="right" vertical="center" shrinkToFit="1"/>
    </xf>
    <xf numFmtId="38" fontId="4" fillId="0" borderId="68" xfId="1" applyFont="1" applyFill="1" applyBorder="1" applyAlignment="1">
      <alignment horizontal="right" vertical="center" shrinkToFit="1"/>
    </xf>
    <xf numFmtId="38" fontId="4" fillId="7" borderId="68" xfId="1" applyFont="1" applyFill="1" applyBorder="1" applyAlignment="1">
      <alignment horizontal="center" vertical="center" shrinkToFit="1"/>
    </xf>
    <xf numFmtId="38" fontId="4" fillId="0" borderId="68" xfId="1" applyFont="1" applyFill="1" applyBorder="1" applyAlignment="1">
      <alignment vertical="center" shrinkToFit="1"/>
    </xf>
    <xf numFmtId="0" fontId="4" fillId="0" borderId="68" xfId="0" applyNumberFormat="1" applyFont="1" applyFill="1" applyBorder="1" applyAlignment="1">
      <alignment horizontal="right" vertical="center" shrinkToFit="1"/>
    </xf>
    <xf numFmtId="38" fontId="4" fillId="7" borderId="68" xfId="1" applyFont="1" applyFill="1" applyBorder="1" applyAlignment="1">
      <alignment horizontal="right" vertical="center" shrinkToFit="1"/>
    </xf>
    <xf numFmtId="38" fontId="10" fillId="0" borderId="68" xfId="1" applyFont="1" applyFill="1" applyBorder="1" applyAlignment="1">
      <alignment horizontal="right" vertical="center" shrinkToFit="1"/>
    </xf>
    <xf numFmtId="0" fontId="10" fillId="7" borderId="68" xfId="0" applyNumberFormat="1" applyFont="1" applyFill="1" applyBorder="1" applyAlignment="1">
      <alignment horizontal="right" vertical="center" shrinkToFit="1"/>
    </xf>
    <xf numFmtId="0" fontId="4" fillId="7" borderId="68" xfId="0" applyNumberFormat="1" applyFont="1" applyFill="1" applyBorder="1" applyAlignment="1">
      <alignment horizontal="right" vertical="center" shrinkToFit="1"/>
    </xf>
    <xf numFmtId="0" fontId="4" fillId="7" borderId="70" xfId="0" applyNumberFormat="1" applyFont="1" applyFill="1" applyBorder="1" applyAlignment="1">
      <alignment horizontal="right" vertical="center" shrinkToFit="1"/>
    </xf>
    <xf numFmtId="0" fontId="10" fillId="0" borderId="55" xfId="2" applyFont="1" applyFill="1" applyBorder="1" applyAlignment="1">
      <alignment horizontal="left" vertical="center"/>
    </xf>
    <xf numFmtId="38" fontId="4" fillId="7" borderId="68" xfId="1" applyFont="1" applyFill="1" applyBorder="1" applyAlignment="1">
      <alignment vertical="center" shrinkToFit="1"/>
    </xf>
    <xf numFmtId="0" fontId="10" fillId="0" borderId="68" xfId="0" applyNumberFormat="1" applyFont="1" applyFill="1" applyBorder="1" applyAlignment="1">
      <alignment horizontal="right" vertical="center" shrinkToFit="1"/>
    </xf>
    <xf numFmtId="0" fontId="17" fillId="0" borderId="0" xfId="0" applyFont="1">
      <alignment vertical="center"/>
    </xf>
    <xf numFmtId="177" fontId="10" fillId="0" borderId="4" xfId="0" applyNumberFormat="1" applyFont="1" applyFill="1" applyBorder="1" applyAlignment="1">
      <alignment horizontal="center" vertical="center" shrinkToFit="1"/>
    </xf>
    <xf numFmtId="177" fontId="10" fillId="0" borderId="5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 shrinkToFit="1"/>
    </xf>
    <xf numFmtId="177" fontId="10" fillId="0" borderId="14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left" vertical="center" indent="1"/>
    </xf>
    <xf numFmtId="176" fontId="8" fillId="2" borderId="2" xfId="0" applyNumberFormat="1" applyFont="1" applyFill="1" applyBorder="1" applyAlignment="1">
      <alignment horizontal="left" vertical="center" indent="1"/>
    </xf>
    <xf numFmtId="176" fontId="8" fillId="2" borderId="10" xfId="0" applyNumberFormat="1" applyFont="1" applyFill="1" applyBorder="1" applyAlignment="1">
      <alignment horizontal="left" vertical="center" indent="1"/>
    </xf>
    <xf numFmtId="176" fontId="8" fillId="2" borderId="11" xfId="0" applyNumberFormat="1" applyFont="1" applyFill="1" applyBorder="1" applyAlignment="1">
      <alignment horizontal="left" vertical="center" indent="1"/>
    </xf>
    <xf numFmtId="55" fontId="10" fillId="0" borderId="1" xfId="0" applyNumberFormat="1" applyFont="1" applyFill="1" applyBorder="1" applyAlignment="1">
      <alignment horizontal="center" vertical="center" shrinkToFit="1"/>
    </xf>
    <xf numFmtId="55" fontId="10" fillId="0" borderId="10" xfId="0" applyNumberFormat="1" applyFont="1" applyFill="1" applyBorder="1" applyAlignment="1">
      <alignment horizontal="center" vertical="center" shrinkToFit="1"/>
    </xf>
    <xf numFmtId="177" fontId="10" fillId="0" borderId="3" xfId="0" applyNumberFormat="1" applyFont="1" applyFill="1" applyBorder="1" applyAlignment="1">
      <alignment horizontal="center" vertical="center" shrinkToFit="1"/>
    </xf>
    <xf numFmtId="177" fontId="10" fillId="0" borderId="12" xfId="0" applyNumberFormat="1" applyFont="1" applyFill="1" applyBorder="1" applyAlignment="1">
      <alignment horizontal="center" vertical="center" shrinkToFit="1"/>
    </xf>
    <xf numFmtId="0" fontId="10" fillId="8" borderId="56" xfId="2" applyFont="1" applyFill="1" applyBorder="1" applyAlignment="1">
      <alignment horizontal="center" vertical="center"/>
    </xf>
    <xf numFmtId="0" fontId="10" fillId="8" borderId="57" xfId="2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left" vertical="center" indent="1"/>
    </xf>
    <xf numFmtId="55" fontId="10" fillId="0" borderId="20" xfId="0" applyNumberFormat="1" applyFont="1" applyFill="1" applyBorder="1" applyAlignment="1">
      <alignment horizontal="center" vertical="center" shrinkToFit="1"/>
    </xf>
    <xf numFmtId="55" fontId="10" fillId="0" borderId="53" xfId="0" applyNumberFormat="1" applyFont="1" applyFill="1" applyBorder="1" applyAlignment="1">
      <alignment horizontal="center" vertical="center" shrinkToFit="1"/>
    </xf>
    <xf numFmtId="177" fontId="10" fillId="0" borderId="8" xfId="0" applyNumberFormat="1" applyFont="1" applyFill="1" applyBorder="1" applyAlignment="1">
      <alignment horizontal="center" vertical="center" shrinkToFit="1"/>
    </xf>
    <xf numFmtId="177" fontId="10" fillId="0" borderId="51" xfId="0" applyNumberFormat="1" applyFont="1" applyFill="1" applyBorder="1" applyAlignment="1">
      <alignment horizontal="center" vertical="center" shrinkToFit="1"/>
    </xf>
    <xf numFmtId="0" fontId="16" fillId="4" borderId="0" xfId="0" applyNumberFormat="1" applyFont="1" applyFill="1">
      <alignment vertical="center"/>
    </xf>
    <xf numFmtId="0" fontId="10" fillId="8" borderId="17" xfId="2" applyFont="1" applyFill="1" applyBorder="1" applyAlignment="1">
      <alignment horizontal="center" vertical="center"/>
    </xf>
    <xf numFmtId="0" fontId="10" fillId="0" borderId="73" xfId="2" applyFont="1" applyFill="1" applyBorder="1" applyAlignment="1">
      <alignment horizontal="left" vertical="center"/>
    </xf>
    <xf numFmtId="38" fontId="10" fillId="6" borderId="74" xfId="1" applyFont="1" applyFill="1" applyBorder="1" applyAlignment="1">
      <alignment vertical="center" shrinkToFit="1"/>
    </xf>
    <xf numFmtId="38" fontId="10" fillId="6" borderId="75" xfId="1" applyFont="1" applyFill="1" applyBorder="1" applyAlignment="1">
      <alignment vertical="center" shrinkToFit="1"/>
    </xf>
    <xf numFmtId="38" fontId="10" fillId="6" borderId="76" xfId="1" applyFont="1" applyFill="1" applyBorder="1" applyAlignment="1">
      <alignment vertical="center" shrinkToFit="1"/>
    </xf>
    <xf numFmtId="38" fontId="10" fillId="6" borderId="77" xfId="1" applyFont="1" applyFill="1" applyBorder="1" applyAlignment="1">
      <alignment vertical="center" shrinkToFit="1"/>
    </xf>
    <xf numFmtId="0" fontId="4" fillId="0" borderId="75" xfId="0" applyNumberFormat="1" applyFont="1" applyFill="1" applyBorder="1" applyAlignment="1">
      <alignment horizontal="right" vertical="center" shrinkToFit="1"/>
    </xf>
    <xf numFmtId="38" fontId="4" fillId="0" borderId="76" xfId="1" applyFont="1" applyFill="1" applyBorder="1" applyAlignment="1">
      <alignment horizontal="right" vertical="center" shrinkToFit="1"/>
    </xf>
    <xf numFmtId="38" fontId="4" fillId="7" borderId="76" xfId="1" applyFont="1" applyFill="1" applyBorder="1" applyAlignment="1">
      <alignment horizontal="center" vertical="center" shrinkToFit="1"/>
    </xf>
    <xf numFmtId="0" fontId="4" fillId="0" borderId="76" xfId="0" applyNumberFormat="1" applyFont="1" applyFill="1" applyBorder="1" applyAlignment="1">
      <alignment horizontal="right" vertical="center" shrinkToFit="1"/>
    </xf>
    <xf numFmtId="0" fontId="4" fillId="7" borderId="76" xfId="0" applyNumberFormat="1" applyFont="1" applyFill="1" applyBorder="1" applyAlignment="1">
      <alignment horizontal="right" vertical="center" shrinkToFit="1"/>
    </xf>
    <xf numFmtId="0" fontId="10" fillId="0" borderId="76" xfId="0" applyNumberFormat="1" applyFont="1" applyFill="1" applyBorder="1" applyAlignment="1">
      <alignment horizontal="right" vertical="center" shrinkToFit="1"/>
    </xf>
    <xf numFmtId="0" fontId="10" fillId="7" borderId="76" xfId="0" applyNumberFormat="1" applyFont="1" applyFill="1" applyBorder="1" applyAlignment="1">
      <alignment horizontal="right" vertical="center" shrinkToFit="1"/>
    </xf>
    <xf numFmtId="0" fontId="4" fillId="7" borderId="78" xfId="0" applyNumberFormat="1" applyFont="1" applyFill="1" applyBorder="1" applyAlignment="1">
      <alignment horizontal="right" vertical="center" shrinkToFit="1"/>
    </xf>
    <xf numFmtId="0" fontId="18" fillId="2" borderId="0" xfId="4" applyFill="1">
      <alignment vertical="center"/>
    </xf>
    <xf numFmtId="0" fontId="19" fillId="2" borderId="0" xfId="4" applyFont="1" applyFill="1" applyAlignment="1">
      <alignment horizontal="left" vertical="center"/>
    </xf>
    <xf numFmtId="0" fontId="18" fillId="0" borderId="0" xfId="4">
      <alignment vertical="center"/>
    </xf>
    <xf numFmtId="0" fontId="18" fillId="0" borderId="0" xfId="4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182" fontId="20" fillId="0" borderId="79" xfId="4" applyNumberFormat="1" applyFont="1" applyFill="1" applyBorder="1" applyAlignment="1">
      <alignment horizontal="center" vertical="center"/>
    </xf>
    <xf numFmtId="182" fontId="20" fillId="3" borderId="79" xfId="4" applyNumberFormat="1" applyFont="1" applyFill="1" applyBorder="1" applyAlignment="1">
      <alignment horizontal="center" vertical="center"/>
    </xf>
    <xf numFmtId="182" fontId="20" fillId="4" borderId="79" xfId="4" applyNumberFormat="1" applyFont="1" applyFill="1" applyBorder="1" applyAlignment="1">
      <alignment horizontal="center" vertical="center"/>
    </xf>
    <xf numFmtId="182" fontId="21" fillId="0" borderId="79" xfId="4" applyNumberFormat="1" applyFont="1" applyFill="1" applyBorder="1" applyAlignment="1">
      <alignment horizontal="center" vertical="center" wrapText="1"/>
    </xf>
    <xf numFmtId="0" fontId="22" fillId="0" borderId="0" xfId="4" applyFont="1" applyFill="1">
      <alignment vertical="center"/>
    </xf>
    <xf numFmtId="179" fontId="20" fillId="0" borderId="71" xfId="5" applyNumberFormat="1" applyFont="1" applyFill="1" applyBorder="1" applyAlignment="1">
      <alignment horizontal="center" vertical="center"/>
    </xf>
    <xf numFmtId="179" fontId="20" fillId="3" borderId="71" xfId="5" applyNumberFormat="1" applyFont="1" applyFill="1" applyBorder="1" applyAlignment="1">
      <alignment horizontal="center" vertical="center"/>
    </xf>
    <xf numFmtId="179" fontId="20" fillId="4" borderId="71" xfId="5" applyNumberFormat="1" applyFont="1" applyFill="1" applyBorder="1" applyAlignment="1">
      <alignment horizontal="center" vertical="center"/>
    </xf>
    <xf numFmtId="182" fontId="23" fillId="0" borderId="71" xfId="4" applyNumberFormat="1" applyFont="1" applyFill="1" applyBorder="1" applyAlignment="1">
      <alignment horizontal="center" vertical="center"/>
    </xf>
    <xf numFmtId="0" fontId="22" fillId="0" borderId="80" xfId="4" applyFont="1" applyBorder="1" applyAlignment="1">
      <alignment horizontal="center" vertical="center" shrinkToFit="1"/>
    </xf>
    <xf numFmtId="183" fontId="22" fillId="0" borderId="80" xfId="4" applyNumberFormat="1" applyFont="1" applyBorder="1" applyAlignment="1">
      <alignment horizontal="right" vertical="center" shrinkToFit="1"/>
    </xf>
    <xf numFmtId="38" fontId="22" fillId="0" borderId="80" xfId="1" applyFont="1" applyBorder="1" applyAlignment="1">
      <alignment horizontal="right" vertical="center" shrinkToFit="1"/>
    </xf>
    <xf numFmtId="184" fontId="22" fillId="0" borderId="80" xfId="4" applyNumberFormat="1" applyFont="1" applyBorder="1" applyAlignment="1">
      <alignment horizontal="right" vertical="center" shrinkToFit="1"/>
    </xf>
    <xf numFmtId="0" fontId="22" fillId="0" borderId="0" xfId="4" applyFont="1">
      <alignment vertical="center"/>
    </xf>
    <xf numFmtId="183" fontId="18" fillId="0" borderId="0" xfId="4" applyNumberFormat="1">
      <alignment vertical="center"/>
    </xf>
    <xf numFmtId="0" fontId="25" fillId="2" borderId="0" xfId="4" applyFont="1" applyFill="1" applyBorder="1" applyAlignment="1">
      <alignment horizontal="center" vertical="center"/>
    </xf>
    <xf numFmtId="183" fontId="26" fillId="2" borderId="0" xfId="4" applyNumberFormat="1" applyFont="1" applyFill="1">
      <alignment vertical="center"/>
    </xf>
    <xf numFmtId="0" fontId="26" fillId="2" borderId="0" xfId="4" applyFont="1" applyFill="1">
      <alignment vertical="center"/>
    </xf>
    <xf numFmtId="0" fontId="27" fillId="2" borderId="0" xfId="4" applyFont="1" applyFill="1">
      <alignment vertical="center"/>
    </xf>
    <xf numFmtId="0" fontId="28" fillId="2" borderId="0" xfId="4" applyFont="1" applyFill="1">
      <alignment vertical="center"/>
    </xf>
    <xf numFmtId="20" fontId="18" fillId="0" borderId="0" xfId="4" applyNumberFormat="1" applyAlignment="1">
      <alignment horizontal="center" vertical="center"/>
    </xf>
    <xf numFmtId="38" fontId="26" fillId="0" borderId="0" xfId="1" applyFont="1" applyFill="1">
      <alignment vertical="center"/>
    </xf>
    <xf numFmtId="0" fontId="29" fillId="0" borderId="0" xfId="4" applyFont="1">
      <alignment vertical="center"/>
    </xf>
    <xf numFmtId="38" fontId="26" fillId="4" borderId="0" xfId="1" applyFont="1" applyFill="1">
      <alignment vertical="center"/>
    </xf>
    <xf numFmtId="0" fontId="26" fillId="0" borderId="0" xfId="4" applyFont="1">
      <alignment vertical="center"/>
    </xf>
    <xf numFmtId="38" fontId="4" fillId="0" borderId="46" xfId="1" applyFont="1" applyBorder="1" applyAlignment="1">
      <alignment horizontal="center" vertical="center" shrinkToFit="1"/>
    </xf>
    <xf numFmtId="38" fontId="4" fillId="0" borderId="49" xfId="1" applyFont="1" applyBorder="1" applyAlignment="1">
      <alignment horizontal="center" vertical="center" shrinkToFit="1"/>
    </xf>
    <xf numFmtId="38" fontId="4" fillId="7" borderId="46" xfId="1" applyFont="1" applyFill="1" applyBorder="1" applyAlignment="1">
      <alignment horizontal="center" vertical="center" shrinkToFit="1"/>
    </xf>
    <xf numFmtId="0" fontId="4" fillId="7" borderId="50" xfId="0" applyNumberFormat="1" applyFont="1" applyFill="1" applyBorder="1" applyAlignment="1">
      <alignment horizontal="center" vertical="center" shrinkToFit="1"/>
    </xf>
    <xf numFmtId="0" fontId="4" fillId="0" borderId="50" xfId="0" applyNumberFormat="1" applyFont="1" applyFill="1" applyBorder="1" applyAlignment="1">
      <alignment horizontal="center" vertical="center" shrinkToFit="1"/>
    </xf>
    <xf numFmtId="0" fontId="4" fillId="0" borderId="48" xfId="0" applyNumberFormat="1" applyFont="1" applyBorder="1" applyAlignment="1">
      <alignment horizontal="center" vertical="center" shrinkToFit="1"/>
    </xf>
    <xf numFmtId="0" fontId="10" fillId="0" borderId="50" xfId="0" applyNumberFormat="1" applyFont="1" applyFill="1" applyBorder="1" applyAlignment="1">
      <alignment horizontal="center" vertical="center" shrinkToFit="1"/>
    </xf>
    <xf numFmtId="0" fontId="10" fillId="0" borderId="50" xfId="0" applyNumberFormat="1" applyFont="1" applyFill="1" applyBorder="1" applyAlignment="1">
      <alignment vertical="center" shrinkToFit="1"/>
    </xf>
    <xf numFmtId="0" fontId="10" fillId="0" borderId="48" xfId="0" applyNumberFormat="1" applyFont="1" applyBorder="1" applyAlignment="1">
      <alignment vertical="center" shrinkToFit="1"/>
    </xf>
    <xf numFmtId="0" fontId="4" fillId="0" borderId="81" xfId="0" applyNumberFormat="1" applyFont="1" applyFill="1" applyBorder="1" applyAlignment="1">
      <alignment vertical="center" shrinkToFit="1"/>
    </xf>
    <xf numFmtId="178" fontId="10" fillId="0" borderId="56" xfId="0" applyNumberFormat="1" applyFont="1" applyFill="1" applyBorder="1" applyAlignment="1">
      <alignment horizontal="center" vertical="center" shrinkToFit="1"/>
    </xf>
    <xf numFmtId="179" fontId="10" fillId="0" borderId="58" xfId="0" applyNumberFormat="1" applyFont="1" applyFill="1" applyBorder="1" applyAlignment="1">
      <alignment horizontal="center" vertical="center" shrinkToFit="1"/>
    </xf>
    <xf numFmtId="0" fontId="4" fillId="0" borderId="82" xfId="0" applyNumberFormat="1" applyFont="1" applyFill="1" applyBorder="1" applyAlignment="1">
      <alignment vertical="center" shrinkToFit="1"/>
    </xf>
    <xf numFmtId="38" fontId="10" fillId="0" borderId="83" xfId="1" applyFont="1" applyFill="1" applyBorder="1" applyAlignment="1">
      <alignment horizontal="center" vertical="center" shrinkToFit="1"/>
    </xf>
    <xf numFmtId="0" fontId="10" fillId="0" borderId="84" xfId="0" applyNumberFormat="1" applyFont="1" applyFill="1" applyBorder="1" applyAlignment="1">
      <alignment vertical="center" shrinkToFit="1"/>
    </xf>
    <xf numFmtId="0" fontId="10" fillId="0" borderId="84" xfId="0" applyNumberFormat="1" applyFont="1" applyFill="1" applyBorder="1" applyAlignment="1">
      <alignment horizontal="center" vertical="center" shrinkToFit="1"/>
    </xf>
    <xf numFmtId="0" fontId="10" fillId="0" borderId="85" xfId="0" applyNumberFormat="1" applyFont="1" applyFill="1" applyBorder="1" applyAlignment="1">
      <alignment horizontal="center" vertical="center" shrinkToFit="1"/>
    </xf>
    <xf numFmtId="178" fontId="10" fillId="0" borderId="86" xfId="0" applyNumberFormat="1" applyFont="1" applyFill="1" applyBorder="1" applyAlignment="1">
      <alignment horizontal="center" vertical="center" shrinkToFit="1"/>
    </xf>
    <xf numFmtId="179" fontId="10" fillId="0" borderId="87" xfId="0" applyNumberFormat="1" applyFont="1" applyFill="1" applyBorder="1" applyAlignment="1">
      <alignment horizontal="center" vertical="center" shrinkToFit="1"/>
    </xf>
    <xf numFmtId="0" fontId="4" fillId="0" borderId="88" xfId="0" applyNumberFormat="1" applyFont="1" applyFill="1" applyBorder="1" applyAlignment="1">
      <alignment vertical="center" shrinkToFit="1"/>
    </xf>
    <xf numFmtId="0" fontId="10" fillId="0" borderId="89" xfId="0" applyNumberFormat="1" applyFont="1" applyFill="1" applyBorder="1" applyAlignment="1">
      <alignment vertical="center" shrinkToFit="1"/>
    </xf>
    <xf numFmtId="0" fontId="10" fillId="0" borderId="90" xfId="0" applyNumberFormat="1" applyFont="1" applyFill="1" applyBorder="1" applyAlignment="1">
      <alignment vertical="center" shrinkToFit="1"/>
    </xf>
    <xf numFmtId="0" fontId="10" fillId="0" borderId="91" xfId="0" applyNumberFormat="1" applyFont="1" applyFill="1" applyBorder="1" applyAlignment="1">
      <alignment vertical="center" shrinkToFit="1"/>
    </xf>
    <xf numFmtId="0" fontId="10" fillId="8" borderId="1" xfId="2" applyFont="1" applyFill="1" applyBorder="1" applyAlignment="1">
      <alignment horizontal="center" vertical="center"/>
    </xf>
    <xf numFmtId="0" fontId="10" fillId="8" borderId="29" xfId="2" applyFont="1" applyFill="1" applyBorder="1" applyAlignment="1">
      <alignment horizontal="center" vertical="center"/>
    </xf>
    <xf numFmtId="0" fontId="10" fillId="8" borderId="53" xfId="2" applyFont="1" applyFill="1" applyBorder="1" applyAlignment="1">
      <alignment horizontal="center" vertical="center"/>
    </xf>
    <xf numFmtId="0" fontId="10" fillId="8" borderId="72" xfId="2" applyFont="1" applyFill="1" applyBorder="1" applyAlignment="1">
      <alignment horizontal="left" vertical="center"/>
    </xf>
    <xf numFmtId="0" fontId="17" fillId="0" borderId="92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vertical="center" shrinkToFit="1"/>
    </xf>
    <xf numFmtId="0" fontId="4" fillId="0" borderId="94" xfId="0" applyNumberFormat="1" applyFont="1" applyFill="1" applyBorder="1" applyAlignment="1">
      <alignment horizontal="center" vertical="center" shrinkToFit="1"/>
    </xf>
    <xf numFmtId="0" fontId="4" fillId="0" borderId="94" xfId="0" applyNumberFormat="1" applyFont="1" applyFill="1" applyBorder="1" applyAlignment="1">
      <alignment vertical="center" shrinkToFit="1"/>
    </xf>
    <xf numFmtId="0" fontId="4" fillId="0" borderId="93" xfId="0" applyNumberFormat="1" applyFont="1" applyFill="1" applyBorder="1" applyAlignment="1">
      <alignment horizontal="center" vertical="center" shrinkToFit="1"/>
    </xf>
    <xf numFmtId="183" fontId="22" fillId="7" borderId="80" xfId="4" applyNumberFormat="1" applyFont="1" applyFill="1" applyBorder="1" applyAlignment="1">
      <alignment horizontal="right" vertical="center" shrinkToFit="1"/>
    </xf>
    <xf numFmtId="38" fontId="22" fillId="7" borderId="80" xfId="1" applyFont="1" applyFill="1" applyBorder="1" applyAlignment="1">
      <alignment horizontal="right" vertical="center" shrinkToFit="1"/>
    </xf>
    <xf numFmtId="0" fontId="30" fillId="0" borderId="92" xfId="0" applyNumberFormat="1" applyFont="1" applyBorder="1">
      <alignment vertical="center"/>
    </xf>
  </cellXfs>
  <cellStyles count="7">
    <cellStyle name="パーセント 3" xfId="6" xr:uid="{566F7B67-0BE9-4A31-8651-6E227EA18BE6}"/>
    <cellStyle name="桁区切り" xfId="1" builtinId="6"/>
    <cellStyle name="桁区切り 2 2" xfId="3" xr:uid="{AFC60230-6FDE-4763-8301-70D9A2FE45C6}"/>
    <cellStyle name="桁区切り 3" xfId="5" xr:uid="{5C2F2A15-3985-4083-8E9A-955C536742AA}"/>
    <cellStyle name="標準" xfId="0" builtinId="0"/>
    <cellStyle name="標準 2" xfId="2" xr:uid="{69917907-89AB-46DC-B446-A9D2AD065ECE}"/>
    <cellStyle name="標準 4" xfId="4" xr:uid="{3A1DFB53-44F5-434A-A78C-BD89BFC1CCFB}"/>
  </cellStyles>
  <dxfs count="259"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ont>
        <color theme="0"/>
      </font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ont>
        <color theme="0"/>
      </font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32918357173853E-2"/>
          <c:y val="0.13662286123047954"/>
          <c:w val="0.93913295996927759"/>
          <c:h val="0.764926299911074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'2024年7月_入電数'!$C$30</c:f>
              <c:strCache>
                <c:ptCount val="1"/>
                <c:pt idx="0">
                  <c:v>入電数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numRef>
              <c:f>'2024年7月_入電数'!$L$28:$AP$28</c:f>
              <c:numCache>
                <c:formatCode>m/d;@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'2024年7月_入電数'!$L$30:$AP$30</c:f>
              <c:numCache>
                <c:formatCode>#,##0_);[Red]\(#,##0\)</c:formatCode>
                <c:ptCount val="31"/>
                <c:pt idx="0" formatCode="General">
                  <c:v>792</c:v>
                </c:pt>
                <c:pt idx="1">
                  <c:v>627</c:v>
                </c:pt>
                <c:pt idx="2">
                  <c:v>514</c:v>
                </c:pt>
                <c:pt idx="3">
                  <c:v>304</c:v>
                </c:pt>
                <c:pt idx="4">
                  <c:v>220</c:v>
                </c:pt>
                <c:pt idx="7" formatCode="General">
                  <c:v>510</c:v>
                </c:pt>
                <c:pt idx="8" formatCode="General">
                  <c:v>311</c:v>
                </c:pt>
                <c:pt idx="9" formatCode="General">
                  <c:v>328</c:v>
                </c:pt>
                <c:pt idx="10" formatCode="General">
                  <c:v>247</c:v>
                </c:pt>
                <c:pt idx="11" formatCode="General">
                  <c:v>232</c:v>
                </c:pt>
                <c:pt idx="14" formatCode="General">
                  <c:v>157</c:v>
                </c:pt>
                <c:pt idx="15" formatCode="General">
                  <c:v>573</c:v>
                </c:pt>
                <c:pt idx="16" formatCode="General">
                  <c:v>284</c:v>
                </c:pt>
                <c:pt idx="17" formatCode="General">
                  <c:v>247</c:v>
                </c:pt>
                <c:pt idx="18" formatCode="General">
                  <c:v>236</c:v>
                </c:pt>
                <c:pt idx="21" formatCode="General">
                  <c:v>410</c:v>
                </c:pt>
                <c:pt idx="22" formatCode="General">
                  <c:v>236</c:v>
                </c:pt>
                <c:pt idx="23" formatCode="General">
                  <c:v>242</c:v>
                </c:pt>
                <c:pt idx="24" formatCode="General">
                  <c:v>235</c:v>
                </c:pt>
                <c:pt idx="25" formatCode="General">
                  <c:v>262</c:v>
                </c:pt>
                <c:pt idx="28" formatCode="General">
                  <c:v>463</c:v>
                </c:pt>
                <c:pt idx="29" formatCode="General">
                  <c:v>246</c:v>
                </c:pt>
                <c:pt idx="30" formatCode="General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C-4B42-A682-DB23F78C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66388480"/>
        <c:axId val="166390016"/>
      </c:barChart>
      <c:lineChart>
        <c:grouping val="standard"/>
        <c:varyColors val="0"/>
        <c:ser>
          <c:idx val="3"/>
          <c:order val="1"/>
          <c:tx>
            <c:v>応答率</c:v>
          </c:tx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'2024年7月_入電数'!#REF!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C-4B42-A682-DB23F78C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93344"/>
        <c:axId val="166391808"/>
      </c:lineChart>
      <c:dateAx>
        <c:axId val="166388480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66390016"/>
        <c:crosses val="autoZero"/>
        <c:auto val="1"/>
        <c:lblOffset val="100"/>
        <c:baseTimeUnit val="days"/>
      </c:dateAx>
      <c:valAx>
        <c:axId val="166390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66388480"/>
        <c:crosses val="autoZero"/>
        <c:crossBetween val="between"/>
      </c:valAx>
      <c:valAx>
        <c:axId val="166391808"/>
        <c:scaling>
          <c:orientation val="minMax"/>
          <c:max val="1"/>
          <c:min val="0"/>
        </c:scaling>
        <c:delete val="1"/>
        <c:axPos val="r"/>
        <c:numFmt formatCode="0%" sourceLinked="0"/>
        <c:majorTickMark val="out"/>
        <c:minorTickMark val="none"/>
        <c:tickLblPos val="nextTo"/>
        <c:crossAx val="166393344"/>
        <c:crosses val="max"/>
        <c:crossBetween val="between"/>
      </c:valAx>
      <c:catAx>
        <c:axId val="166393344"/>
        <c:scaling>
          <c:orientation val="minMax"/>
        </c:scaling>
        <c:delete val="1"/>
        <c:axPos val="b"/>
        <c:majorTickMark val="out"/>
        <c:minorTickMark val="none"/>
        <c:tickLblPos val="none"/>
        <c:crossAx val="16639180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2.2695018344405692E-2"/>
          <c:y val="2.3659888932098267E-2"/>
          <c:w val="0.30877070132661688"/>
          <c:h val="5.8837165750395708E-2"/>
        </c:manualLayout>
      </c:layout>
      <c:overlay val="0"/>
      <c:txPr>
        <a:bodyPr/>
        <a:lstStyle/>
        <a:p>
          <a:pPr>
            <a:defRPr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35052674724791E-2"/>
          <c:y val="0.12452631883443095"/>
          <c:w val="0.91554007217760003"/>
          <c:h val="0.7797355831627546"/>
        </c:manualLayout>
      </c:layout>
      <c:barChart>
        <c:barDir val="col"/>
        <c:grouping val="stacked"/>
        <c:varyColors val="0"/>
        <c:ser>
          <c:idx val="0"/>
          <c:order val="0"/>
          <c:tx>
            <c:v>入電数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numLit>
              <c:formatCode>0"Week"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cat>
          <c:val>
            <c:numRef>
              <c:f>'2024年7月_入電数'!$F$30:$K$30</c:f>
              <c:numCache>
                <c:formatCode>#,##0_);[Red]\(#,##0\)</c:formatCode>
                <c:ptCount val="6"/>
                <c:pt idx="0">
                  <c:v>2457</c:v>
                </c:pt>
                <c:pt idx="1">
                  <c:v>1628</c:v>
                </c:pt>
                <c:pt idx="2">
                  <c:v>1497</c:v>
                </c:pt>
                <c:pt idx="3">
                  <c:v>1385</c:v>
                </c:pt>
                <c:pt idx="4">
                  <c:v>937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C-4497-A9E0-5D9FFAC24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417920"/>
        <c:axId val="166419456"/>
      </c:barChart>
      <c:lineChart>
        <c:grouping val="standard"/>
        <c:varyColors val="0"/>
        <c:ser>
          <c:idx val="3"/>
          <c:order val="1"/>
          <c:tx>
            <c:strRef>
              <c:f>'2024年7月_入電数'!#REF!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'2024年7月_入電数'!#REF!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C-4497-A9E0-5D9FFAC24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22784"/>
        <c:axId val="166421248"/>
      </c:lineChart>
      <c:catAx>
        <c:axId val="166417920"/>
        <c:scaling>
          <c:orientation val="minMax"/>
        </c:scaling>
        <c:delete val="0"/>
        <c:axPos val="b"/>
        <c:numFmt formatCode="0&quot;Week&quot;" sourceLinked="1"/>
        <c:majorTickMark val="out"/>
        <c:minorTickMark val="none"/>
        <c:tickLblPos val="nextTo"/>
        <c:crossAx val="166419456"/>
        <c:crosses val="autoZero"/>
        <c:auto val="1"/>
        <c:lblAlgn val="ctr"/>
        <c:lblOffset val="100"/>
        <c:noMultiLvlLbl val="1"/>
      </c:catAx>
      <c:valAx>
        <c:axId val="1664194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66417920"/>
        <c:crosses val="autoZero"/>
        <c:crossBetween val="between"/>
      </c:valAx>
      <c:valAx>
        <c:axId val="166421248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66422784"/>
        <c:crosses val="max"/>
        <c:crossBetween val="between"/>
      </c:valAx>
      <c:catAx>
        <c:axId val="166422784"/>
        <c:scaling>
          <c:orientation val="minMax"/>
        </c:scaling>
        <c:delete val="1"/>
        <c:axPos val="b"/>
        <c:majorTickMark val="out"/>
        <c:minorTickMark val="none"/>
        <c:tickLblPos val="none"/>
        <c:crossAx val="16642124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3.1578879625371016E-2"/>
          <c:y val="1.2787977738966901E-3"/>
          <c:w val="0.57291707829429561"/>
          <c:h val="7.4039028396174683E-2"/>
        </c:manualLayout>
      </c:layout>
      <c:overlay val="0"/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32918357173853E-2"/>
          <c:y val="0.13662286123047954"/>
          <c:w val="0.93913295996927759"/>
          <c:h val="0.764926299911074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'2024年8月_入電数'!$C$30</c:f>
              <c:strCache>
                <c:ptCount val="1"/>
                <c:pt idx="0">
                  <c:v>入電数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numRef>
              <c:f>'2024年8月_入電数'!$L$28:$AP$28</c:f>
              <c:numCache>
                <c:formatCode>m/d;@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'2024年8月_入電数'!$L$30:$AP$30</c:f>
              <c:numCache>
                <c:formatCode>#,##0_);[Red]\(#,##0\)</c:formatCode>
                <c:ptCount val="31"/>
                <c:pt idx="0" formatCode="General">
                  <c:v>242</c:v>
                </c:pt>
                <c:pt idx="1">
                  <c:v>224</c:v>
                </c:pt>
                <c:pt idx="4">
                  <c:v>397</c:v>
                </c:pt>
                <c:pt idx="5">
                  <c:v>326</c:v>
                </c:pt>
                <c:pt idx="6" formatCode="General">
                  <c:v>280</c:v>
                </c:pt>
                <c:pt idx="7" formatCode="General">
                  <c:v>227</c:v>
                </c:pt>
                <c:pt idx="8" formatCode="General">
                  <c:v>254</c:v>
                </c:pt>
                <c:pt idx="11" formatCode="General">
                  <c:v>171</c:v>
                </c:pt>
                <c:pt idx="12" formatCode="General">
                  <c:v>714</c:v>
                </c:pt>
                <c:pt idx="13" formatCode="General">
                  <c:v>392</c:v>
                </c:pt>
                <c:pt idx="14" formatCode="General">
                  <c:v>240</c:v>
                </c:pt>
                <c:pt idx="15" formatCode="General">
                  <c:v>0</c:v>
                </c:pt>
                <c:pt idx="18" formatCode="General">
                  <c:v>0</c:v>
                </c:pt>
                <c:pt idx="19" formatCode="General">
                  <c:v>339</c:v>
                </c:pt>
                <c:pt idx="20" formatCode="General">
                  <c:v>324</c:v>
                </c:pt>
                <c:pt idx="21" formatCode="General">
                  <c:v>260</c:v>
                </c:pt>
                <c:pt idx="22" formatCode="General">
                  <c:v>253</c:v>
                </c:pt>
                <c:pt idx="25" formatCode="General">
                  <c:v>458</c:v>
                </c:pt>
                <c:pt idx="26" formatCode="General">
                  <c:v>245</c:v>
                </c:pt>
                <c:pt idx="27" formatCode="General">
                  <c:v>263</c:v>
                </c:pt>
                <c:pt idx="28" formatCode="General">
                  <c:v>257</c:v>
                </c:pt>
                <c:pt idx="29" formatCode="General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6-4D20-BC1C-D340FFBF3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66388480"/>
        <c:axId val="166390016"/>
      </c:barChart>
      <c:lineChart>
        <c:grouping val="standard"/>
        <c:varyColors val="0"/>
        <c:ser>
          <c:idx val="3"/>
          <c:order val="1"/>
          <c:tx>
            <c:strRef>
              <c:f>'2024年8月_入電数'!#REF!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val>
            <c:numRef>
              <c:f>'2024年8月_入電数'!#REF!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6-4D20-BC1C-D340FFBF3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93344"/>
        <c:axId val="166391808"/>
      </c:lineChart>
      <c:dateAx>
        <c:axId val="166388480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66390016"/>
        <c:crosses val="autoZero"/>
        <c:auto val="1"/>
        <c:lblOffset val="100"/>
        <c:baseTimeUnit val="days"/>
      </c:dateAx>
      <c:valAx>
        <c:axId val="166390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66388480"/>
        <c:crosses val="autoZero"/>
        <c:crossBetween val="between"/>
      </c:valAx>
      <c:valAx>
        <c:axId val="166391808"/>
        <c:scaling>
          <c:orientation val="minMax"/>
          <c:max val="1"/>
          <c:min val="0"/>
        </c:scaling>
        <c:delete val="1"/>
        <c:axPos val="r"/>
        <c:numFmt formatCode="0%" sourceLinked="0"/>
        <c:majorTickMark val="out"/>
        <c:minorTickMark val="none"/>
        <c:tickLblPos val="nextTo"/>
        <c:crossAx val="166393344"/>
        <c:crosses val="max"/>
        <c:crossBetween val="between"/>
      </c:valAx>
      <c:catAx>
        <c:axId val="166393344"/>
        <c:scaling>
          <c:orientation val="minMax"/>
        </c:scaling>
        <c:delete val="1"/>
        <c:axPos val="b"/>
        <c:majorTickMark val="out"/>
        <c:minorTickMark val="none"/>
        <c:tickLblPos val="none"/>
        <c:crossAx val="16639180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2.2695018344405692E-2"/>
          <c:y val="2.3659888932098267E-2"/>
          <c:w val="0.30877070132661688"/>
          <c:h val="5.8837165750395708E-2"/>
        </c:manualLayout>
      </c:layout>
      <c:overlay val="0"/>
      <c:txPr>
        <a:bodyPr/>
        <a:lstStyle/>
        <a:p>
          <a:pPr>
            <a:defRPr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14496657251344E-2"/>
          <c:y val="0.13364045708779604"/>
          <c:w val="0.91554007217760003"/>
          <c:h val="0.7797355831627546"/>
        </c:manualLayout>
      </c:layout>
      <c:barChart>
        <c:barDir val="col"/>
        <c:grouping val="stacked"/>
        <c:varyColors val="0"/>
        <c:ser>
          <c:idx val="0"/>
          <c:order val="0"/>
          <c:tx>
            <c:v>入電数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numLit>
              <c:formatCode>0"Week"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cat>
          <c:val>
            <c:numRef>
              <c:f>'2024年8月_入電数'!$F$30:$K$30</c:f>
              <c:numCache>
                <c:formatCode>#,##0_);[Red]\(#,##0\)</c:formatCode>
                <c:ptCount val="6"/>
                <c:pt idx="0">
                  <c:v>466</c:v>
                </c:pt>
                <c:pt idx="1">
                  <c:v>1484</c:v>
                </c:pt>
                <c:pt idx="2">
                  <c:v>1517</c:v>
                </c:pt>
                <c:pt idx="3">
                  <c:v>1176</c:v>
                </c:pt>
                <c:pt idx="4">
                  <c:v>1459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244-92BC-F567C2C5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417920"/>
        <c:axId val="166419456"/>
      </c:barChart>
      <c:lineChart>
        <c:grouping val="standard"/>
        <c:varyColors val="0"/>
        <c:ser>
          <c:idx val="3"/>
          <c:order val="1"/>
          <c:tx>
            <c:strRef>
              <c:f>'2024年8月_入電数'!#REF!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val>
            <c:numRef>
              <c:f>'2024年8月_入電数'!#REF!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0-4244-92BC-F567C2C5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22784"/>
        <c:axId val="166421248"/>
      </c:lineChart>
      <c:catAx>
        <c:axId val="166417920"/>
        <c:scaling>
          <c:orientation val="minMax"/>
        </c:scaling>
        <c:delete val="0"/>
        <c:axPos val="b"/>
        <c:numFmt formatCode="0&quot;Week&quot;" sourceLinked="1"/>
        <c:majorTickMark val="out"/>
        <c:minorTickMark val="none"/>
        <c:tickLblPos val="nextTo"/>
        <c:crossAx val="166419456"/>
        <c:crosses val="autoZero"/>
        <c:auto val="1"/>
        <c:lblAlgn val="ctr"/>
        <c:lblOffset val="100"/>
        <c:noMultiLvlLbl val="1"/>
      </c:catAx>
      <c:valAx>
        <c:axId val="1664194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166417920"/>
        <c:crosses val="autoZero"/>
        <c:crossBetween val="between"/>
      </c:valAx>
      <c:valAx>
        <c:axId val="166421248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66422784"/>
        <c:crosses val="max"/>
        <c:crossBetween val="between"/>
      </c:valAx>
      <c:catAx>
        <c:axId val="166422784"/>
        <c:scaling>
          <c:orientation val="minMax"/>
        </c:scaling>
        <c:delete val="1"/>
        <c:axPos val="b"/>
        <c:majorTickMark val="out"/>
        <c:minorTickMark val="none"/>
        <c:tickLblPos val="none"/>
        <c:crossAx val="16642124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3.1578879625371016E-2"/>
          <c:y val="1.2787977738966901E-3"/>
          <c:w val="0.57291707829429561"/>
          <c:h val="7.4039028396174683E-2"/>
        </c:manualLayout>
      </c:layout>
      <c:overlay val="0"/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'2024年7月_時間別'!$B$22</c:f>
              <c:strCache>
                <c:ptCount val="1"/>
                <c:pt idx="0">
                  <c:v>入電数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'2024年7月_時間別'!$C$20:$AG$20</c:f>
              <c:numCache>
                <c:formatCode>d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'2024年7月_時間別'!$C$22:$AG$22</c:f>
              <c:numCache>
                <c:formatCode>0_ </c:formatCode>
                <c:ptCount val="31"/>
                <c:pt idx="0">
                  <c:v>792</c:v>
                </c:pt>
                <c:pt idx="1">
                  <c:v>627</c:v>
                </c:pt>
                <c:pt idx="2">
                  <c:v>514</c:v>
                </c:pt>
                <c:pt idx="3">
                  <c:v>304</c:v>
                </c:pt>
                <c:pt idx="4">
                  <c:v>220</c:v>
                </c:pt>
                <c:pt idx="5">
                  <c:v>0</c:v>
                </c:pt>
                <c:pt idx="6" formatCode="#,##0_);[Red]\(#,##0\)">
                  <c:v>0</c:v>
                </c:pt>
                <c:pt idx="7" formatCode="#,##0_);[Red]\(#,##0\)">
                  <c:v>510</c:v>
                </c:pt>
                <c:pt idx="8" formatCode="#,##0_);[Red]\(#,##0\)">
                  <c:v>311</c:v>
                </c:pt>
                <c:pt idx="9" formatCode="#,##0_);[Red]\(#,##0\)">
                  <c:v>328</c:v>
                </c:pt>
                <c:pt idx="10" formatCode="#,##0_);[Red]\(#,##0\)">
                  <c:v>247</c:v>
                </c:pt>
                <c:pt idx="11" formatCode="#,##0_);[Red]\(#,##0\)">
                  <c:v>232</c:v>
                </c:pt>
                <c:pt idx="12" formatCode="#,##0_);[Red]\(#,##0\)">
                  <c:v>0</c:v>
                </c:pt>
                <c:pt idx="13" formatCode="#,##0_);[Red]\(#,##0\)">
                  <c:v>0</c:v>
                </c:pt>
                <c:pt idx="14" formatCode="#,##0_);[Red]\(#,##0\)">
                  <c:v>157</c:v>
                </c:pt>
                <c:pt idx="15" formatCode="#,##0_);[Red]\(#,##0\)">
                  <c:v>573</c:v>
                </c:pt>
                <c:pt idx="16" formatCode="#,##0_);[Red]\(#,##0\)">
                  <c:v>110</c:v>
                </c:pt>
                <c:pt idx="17" formatCode="#,##0_);[Red]\(#,##0\)">
                  <c:v>82</c:v>
                </c:pt>
                <c:pt idx="18" formatCode="#,##0_);[Red]\(#,##0\)">
                  <c:v>92</c:v>
                </c:pt>
                <c:pt idx="19" formatCode="#,##0_);[Red]\(#,##0\)">
                  <c:v>0</c:v>
                </c:pt>
                <c:pt idx="20" formatCode="#,##0_);[Red]\(#,##0\)">
                  <c:v>0</c:v>
                </c:pt>
                <c:pt idx="21" formatCode="#,##0_);[Red]\(#,##0\)">
                  <c:v>133</c:v>
                </c:pt>
                <c:pt idx="22" formatCode="#,##0_);[Red]\(#,##0\)">
                  <c:v>84</c:v>
                </c:pt>
                <c:pt idx="23" formatCode="#,##0_);[Red]\(#,##0\)">
                  <c:v>94</c:v>
                </c:pt>
                <c:pt idx="24" formatCode="#,##0_);[Red]\(#,##0\)">
                  <c:v>85</c:v>
                </c:pt>
                <c:pt idx="25" formatCode="#,##0_);[Red]\(#,##0\)">
                  <c:v>116</c:v>
                </c:pt>
                <c:pt idx="26" formatCode="#,##0_);[Red]\(#,##0\)">
                  <c:v>0</c:v>
                </c:pt>
                <c:pt idx="27" formatCode="#,##0_);[Red]\(#,##0\)">
                  <c:v>0</c:v>
                </c:pt>
                <c:pt idx="28" formatCode="#,##0_);[Red]\(#,##0\)">
                  <c:v>124</c:v>
                </c:pt>
                <c:pt idx="29" formatCode="#,##0_);[Red]\(#,##0\)">
                  <c:v>80</c:v>
                </c:pt>
                <c:pt idx="30" formatCode="#,##0_);[Red]\(#,##0\)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A-4C7B-BF3E-6F9C2C05FBEE}"/>
            </c:ext>
          </c:extLst>
        </c:ser>
        <c:ser>
          <c:idx val="1"/>
          <c:order val="1"/>
          <c:tx>
            <c:strRef>
              <c:f>'2024年7月_時間別'!#REF!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'2024年7月_時間別'!$C$20:$AG$20</c:f>
              <c:numCache>
                <c:formatCode>d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'2024年7月_時間別'!#REF!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A-4C7B-BF3E-6F9C2C05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180335"/>
        <c:axId val="2134181999"/>
      </c:barChart>
      <c:lineChart>
        <c:grouping val="standard"/>
        <c:varyColors val="0"/>
        <c:ser>
          <c:idx val="2"/>
          <c:order val="2"/>
          <c:tx>
            <c:strRef>
              <c:f>'2024年7月_時間別'!#REF!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'2024年7月_時間別'!$C$20:$AG$20</c:f>
              <c:numCache>
                <c:formatCode>d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'2024年7月_時間別'!#REF!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A-4C7B-BF3E-6F9C2C05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177007"/>
        <c:axId val="2134182831"/>
      </c:lineChart>
      <c:dateAx>
        <c:axId val="2134180335"/>
        <c:scaling>
          <c:orientation val="minMax"/>
        </c:scaling>
        <c:delete val="0"/>
        <c:axPos val="b"/>
        <c:numFmt formatCode="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2134181999"/>
        <c:crosses val="autoZero"/>
        <c:auto val="1"/>
        <c:lblOffset val="100"/>
        <c:baseTimeUnit val="days"/>
      </c:dateAx>
      <c:valAx>
        <c:axId val="213418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2134180335"/>
        <c:crosses val="autoZero"/>
        <c:crossBetween val="between"/>
      </c:valAx>
      <c:valAx>
        <c:axId val="2134182831"/>
        <c:scaling>
          <c:orientation val="minMax"/>
          <c:max val="1"/>
        </c:scaling>
        <c:delete val="1"/>
        <c:axPos val="r"/>
        <c:numFmt formatCode="General" sourceLinked="1"/>
        <c:majorTickMark val="none"/>
        <c:minorTickMark val="none"/>
        <c:tickLblPos val="nextTo"/>
        <c:crossAx val="2134177007"/>
        <c:crosses val="max"/>
        <c:crossBetween val="between"/>
      </c:valAx>
      <c:dateAx>
        <c:axId val="2134177007"/>
        <c:scaling>
          <c:orientation val="minMax"/>
        </c:scaling>
        <c:delete val="1"/>
        <c:axPos val="b"/>
        <c:numFmt formatCode="d" sourceLinked="1"/>
        <c:majorTickMark val="none"/>
        <c:minorTickMark val="none"/>
        <c:tickLblPos val="nextTo"/>
        <c:crossAx val="213418283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'2024年8月_時間別'!$B$22</c:f>
              <c:strCache>
                <c:ptCount val="1"/>
                <c:pt idx="0">
                  <c:v>入電数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'2024年8月_時間別'!$C$20:$AG$20</c:f>
              <c:numCache>
                <c:formatCode>d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'2024年8月_時間別'!$C$22:$AG$22</c:f>
              <c:numCache>
                <c:formatCode>0_ </c:formatCode>
                <c:ptCount val="31"/>
                <c:pt idx="0">
                  <c:v>94</c:v>
                </c:pt>
                <c:pt idx="1">
                  <c:v>73</c:v>
                </c:pt>
                <c:pt idx="2">
                  <c:v>0</c:v>
                </c:pt>
                <c:pt idx="3">
                  <c:v>0</c:v>
                </c:pt>
                <c:pt idx="4">
                  <c:v>113</c:v>
                </c:pt>
                <c:pt idx="5">
                  <c:v>106</c:v>
                </c:pt>
                <c:pt idx="6" formatCode="#,##0_);[Red]\(#,##0\)">
                  <c:v>102</c:v>
                </c:pt>
                <c:pt idx="7" formatCode="#,##0_);[Red]\(#,##0\)">
                  <c:v>78</c:v>
                </c:pt>
                <c:pt idx="8" formatCode="#,##0_);[Red]\(#,##0\)">
                  <c:v>69</c:v>
                </c:pt>
                <c:pt idx="9" formatCode="#,##0_);[Red]\(#,##0\)">
                  <c:v>0</c:v>
                </c:pt>
                <c:pt idx="10" formatCode="#,##0_);[Red]\(#,##0\)">
                  <c:v>0</c:v>
                </c:pt>
                <c:pt idx="11" formatCode="#,##0_);[Red]\(#,##0\)">
                  <c:v>45</c:v>
                </c:pt>
                <c:pt idx="12" formatCode="#,##0_);[Red]\(#,##0\)">
                  <c:v>177</c:v>
                </c:pt>
                <c:pt idx="13" formatCode="#,##0_);[Red]\(#,##0\)">
                  <c:v>117</c:v>
                </c:pt>
                <c:pt idx="14" formatCode="#,##0_);[Red]\(#,##0\)">
                  <c:v>106</c:v>
                </c:pt>
                <c:pt idx="15" formatCode="#,##0_);[Red]\(#,##0\)">
                  <c:v>0</c:v>
                </c:pt>
                <c:pt idx="16" formatCode="#,##0_);[Red]\(#,##0\)">
                  <c:v>0</c:v>
                </c:pt>
                <c:pt idx="17" formatCode="#,##0_);[Red]\(#,##0\)">
                  <c:v>0</c:v>
                </c:pt>
                <c:pt idx="18" formatCode="#,##0_);[Red]\(#,##0\)">
                  <c:v>0</c:v>
                </c:pt>
                <c:pt idx="19" formatCode="#,##0_);[Red]\(#,##0\)">
                  <c:v>132</c:v>
                </c:pt>
                <c:pt idx="20" formatCode="#,##0_);[Red]\(#,##0\)">
                  <c:v>118</c:v>
                </c:pt>
                <c:pt idx="21" formatCode="#,##0_);[Red]\(#,##0\)">
                  <c:v>103</c:v>
                </c:pt>
                <c:pt idx="22" formatCode="#,##0_);[Red]\(#,##0\)">
                  <c:v>100</c:v>
                </c:pt>
                <c:pt idx="23" formatCode="#,##0_);[Red]\(#,##0\)">
                  <c:v>0</c:v>
                </c:pt>
                <c:pt idx="24" formatCode="#,##0_);[Red]\(#,##0\)">
                  <c:v>0</c:v>
                </c:pt>
                <c:pt idx="25" formatCode="#,##0_);[Red]\(#,##0\)">
                  <c:v>148</c:v>
                </c:pt>
                <c:pt idx="26" formatCode="#,##0_);[Red]\(#,##0\)">
                  <c:v>100</c:v>
                </c:pt>
                <c:pt idx="27" formatCode="#,##0_);[Red]\(#,##0\)">
                  <c:v>93</c:v>
                </c:pt>
                <c:pt idx="28" formatCode="#,##0_);[Red]\(#,##0\)">
                  <c:v>101</c:v>
                </c:pt>
                <c:pt idx="29" formatCode="#,##0_);[Red]\(#,##0\)">
                  <c:v>91</c:v>
                </c:pt>
                <c:pt idx="30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6-4A71-A8EF-30C8B4CB3D8E}"/>
            </c:ext>
          </c:extLst>
        </c:ser>
        <c:ser>
          <c:idx val="1"/>
          <c:order val="1"/>
          <c:tx>
            <c:strRef>
              <c:f>'2024年8月_時間別'!#REF!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'2024年8月_時間別'!$C$20:$AG$20</c:f>
              <c:numCache>
                <c:formatCode>d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'2024年8月_時間別'!#REF!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36-4A71-A8EF-30C8B4CB3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180335"/>
        <c:axId val="2134181999"/>
      </c:barChart>
      <c:lineChart>
        <c:grouping val="standard"/>
        <c:varyColors val="0"/>
        <c:ser>
          <c:idx val="2"/>
          <c:order val="2"/>
          <c:tx>
            <c:strRef>
              <c:f>'2024年8月_時間別'!#REF!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'2024年8月_時間別'!$C$20:$AG$20</c:f>
              <c:numCache>
                <c:formatCode>d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'2024年8月_時間別'!#REF!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36-4A71-A8EF-30C8B4CB3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177007"/>
        <c:axId val="2134182831"/>
      </c:lineChart>
      <c:dateAx>
        <c:axId val="2134180335"/>
        <c:scaling>
          <c:orientation val="minMax"/>
        </c:scaling>
        <c:delete val="0"/>
        <c:axPos val="b"/>
        <c:numFmt formatCode="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2134181999"/>
        <c:crosses val="autoZero"/>
        <c:auto val="1"/>
        <c:lblOffset val="100"/>
        <c:baseTimeUnit val="days"/>
      </c:dateAx>
      <c:valAx>
        <c:axId val="213418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2134180335"/>
        <c:crosses val="autoZero"/>
        <c:crossBetween val="between"/>
      </c:valAx>
      <c:valAx>
        <c:axId val="2134182831"/>
        <c:scaling>
          <c:orientation val="minMax"/>
          <c:max val="1"/>
        </c:scaling>
        <c:delete val="1"/>
        <c:axPos val="r"/>
        <c:numFmt formatCode="General" sourceLinked="1"/>
        <c:majorTickMark val="none"/>
        <c:minorTickMark val="none"/>
        <c:tickLblPos val="nextTo"/>
        <c:crossAx val="2134177007"/>
        <c:crosses val="max"/>
        <c:crossBetween val="between"/>
      </c:valAx>
      <c:dateAx>
        <c:axId val="2134177007"/>
        <c:scaling>
          <c:orientation val="minMax"/>
        </c:scaling>
        <c:delete val="1"/>
        <c:axPos val="b"/>
        <c:numFmt formatCode="d" sourceLinked="1"/>
        <c:majorTickMark val="none"/>
        <c:minorTickMark val="none"/>
        <c:tickLblPos val="nextTo"/>
        <c:crossAx val="213418283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138545</xdr:colOff>
      <xdr:row>3</xdr:row>
      <xdr:rowOff>113443</xdr:rowOff>
    </xdr:from>
    <xdr:to>
      <xdr:col>42</xdr:col>
      <xdr:colOff>425823</xdr:colOff>
      <xdr:row>25</xdr:row>
      <xdr:rowOff>185990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F5935B-AAA9-4891-8A3A-637A0B656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5602</xdr:colOff>
      <xdr:row>3</xdr:row>
      <xdr:rowOff>87245</xdr:rowOff>
    </xdr:from>
    <xdr:to>
      <xdr:col>9</xdr:col>
      <xdr:colOff>526676</xdr:colOff>
      <xdr:row>25</xdr:row>
      <xdr:rowOff>78441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0DA5AA-53C3-486B-918B-002A66170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138545</xdr:colOff>
      <xdr:row>3</xdr:row>
      <xdr:rowOff>113443</xdr:rowOff>
    </xdr:from>
    <xdr:to>
      <xdr:col>42</xdr:col>
      <xdr:colOff>425823</xdr:colOff>
      <xdr:row>25</xdr:row>
      <xdr:rowOff>185990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7C2C7D-0748-4D90-A67D-6879F5235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5602</xdr:colOff>
      <xdr:row>3</xdr:row>
      <xdr:rowOff>87245</xdr:rowOff>
    </xdr:from>
    <xdr:to>
      <xdr:col>9</xdr:col>
      <xdr:colOff>526676</xdr:colOff>
      <xdr:row>25</xdr:row>
      <xdr:rowOff>78441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8913838-092C-4467-B452-C90FD87C9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1059704</xdr:colOff>
      <xdr:row>1</xdr:row>
      <xdr:rowOff>28389</xdr:rowOff>
    </xdr:from>
    <xdr:to>
      <xdr:col>33</xdr:col>
      <xdr:colOff>526677</xdr:colOff>
      <xdr:row>18</xdr:row>
      <xdr:rowOff>114114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F53F26-52D8-4A60-AADB-CB983A0EF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1059704</xdr:colOff>
      <xdr:row>1</xdr:row>
      <xdr:rowOff>28389</xdr:rowOff>
    </xdr:from>
    <xdr:to>
      <xdr:col>33</xdr:col>
      <xdr:colOff>526677</xdr:colOff>
      <xdr:row>18</xdr:row>
      <xdr:rowOff>114114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D1F981-4FCD-4544-A22C-4A3F84A55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06&#24180;&#24230;/140%20&#25152;&#31649;&#20107;&#26989;/010%20&#25152;&#31649;&#20107;&#26989;/016%20&#12467;&#12540;&#12523;&#12475;&#12531;&#12479;&#12540;/15%20&#23450;&#26399;&#22577;&#21578;/02%20&#29872;&#22659;&#12475;&#12531;&#12479;&#12540;/&#12304;&#37772;&#20489;&#24066;&#29872;&#22659;&#12475;&#12531;&#12479;&#12540;&#23455;&#35388;&#23455;&#39443;&#12305;&#26085;&#27425;&#22577;&#21578;_202407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06&#24180;&#24230;/140%20&#25152;&#31649;&#20107;&#26989;/010%20&#25152;&#31649;&#20107;&#26989;/016%20&#12467;&#12540;&#12523;&#12475;&#12531;&#12479;&#12540;/15%20&#23450;&#26399;&#22577;&#21578;/02%20&#29872;&#22659;&#12475;&#12531;&#12479;&#12540;/&#12304;&#37772;&#20489;&#24066;&#29872;&#22659;&#12475;&#12531;&#12479;&#12540;&#23455;&#35388;&#23455;&#39443;&#12305;&#26085;&#27425;&#22577;&#21578;_202408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07_日報"/>
      <sheetName val="カテゴリ別件数詳細"/>
      <sheetName val="時間帯別入電状況"/>
      <sheetName val="FAQ提案一覧"/>
      <sheetName val="利用者からの声・ご意見"/>
      <sheetName val="不審電話受付一覧"/>
    </sheetNames>
    <sheetDataSet>
      <sheetData sheetId="0">
        <row r="1">
          <cell r="B1" t="str">
            <v>鎌倉市環境センター 日次レポート</v>
          </cell>
        </row>
        <row r="28">
          <cell r="L28">
            <v>45474</v>
          </cell>
          <cell r="M28">
            <v>45475</v>
          </cell>
          <cell r="N28">
            <v>45476</v>
          </cell>
          <cell r="O28">
            <v>45477</v>
          </cell>
          <cell r="P28">
            <v>45478</v>
          </cell>
          <cell r="Q28">
            <v>45479</v>
          </cell>
          <cell r="R28">
            <v>45480</v>
          </cell>
          <cell r="S28">
            <v>45481</v>
          </cell>
          <cell r="T28">
            <v>45482</v>
          </cell>
          <cell r="U28">
            <v>45483</v>
          </cell>
          <cell r="V28">
            <v>45484</v>
          </cell>
          <cell r="W28">
            <v>45485</v>
          </cell>
          <cell r="X28">
            <v>45486</v>
          </cell>
          <cell r="Y28">
            <v>45487</v>
          </cell>
          <cell r="Z28">
            <v>45488</v>
          </cell>
          <cell r="AA28">
            <v>45489</v>
          </cell>
          <cell r="AB28">
            <v>45490</v>
          </cell>
          <cell r="AC28">
            <v>45491</v>
          </cell>
          <cell r="AD28">
            <v>45492</v>
          </cell>
          <cell r="AE28">
            <v>45493</v>
          </cell>
          <cell r="AF28">
            <v>45494</v>
          </cell>
          <cell r="AG28">
            <v>45495</v>
          </cell>
          <cell r="AH28">
            <v>45496</v>
          </cell>
          <cell r="AI28">
            <v>45497</v>
          </cell>
          <cell r="AJ28">
            <v>45498</v>
          </cell>
          <cell r="AK28">
            <v>45499</v>
          </cell>
          <cell r="AL28">
            <v>45500</v>
          </cell>
          <cell r="AM28">
            <v>45501</v>
          </cell>
          <cell r="AN28">
            <v>45502</v>
          </cell>
          <cell r="AO28">
            <v>45503</v>
          </cell>
          <cell r="AP28">
            <v>45504</v>
          </cell>
        </row>
      </sheetData>
      <sheetData sheetId="1" refreshError="1"/>
      <sheetData sheetId="2">
        <row r="20">
          <cell r="C20">
            <v>45474</v>
          </cell>
          <cell r="D20">
            <v>45475</v>
          </cell>
          <cell r="E20">
            <v>45476</v>
          </cell>
          <cell r="F20">
            <v>45477</v>
          </cell>
          <cell r="G20">
            <v>45478</v>
          </cell>
          <cell r="H20">
            <v>45479</v>
          </cell>
          <cell r="I20">
            <v>45480</v>
          </cell>
          <cell r="J20">
            <v>45481</v>
          </cell>
          <cell r="K20">
            <v>45482</v>
          </cell>
          <cell r="L20">
            <v>45483</v>
          </cell>
          <cell r="M20">
            <v>45484</v>
          </cell>
          <cell r="N20">
            <v>45485</v>
          </cell>
          <cell r="O20">
            <v>45486</v>
          </cell>
          <cell r="P20">
            <v>45487</v>
          </cell>
          <cell r="Q20">
            <v>45488</v>
          </cell>
          <cell r="R20">
            <v>45489</v>
          </cell>
          <cell r="S20">
            <v>45490</v>
          </cell>
          <cell r="T20">
            <v>45491</v>
          </cell>
          <cell r="U20">
            <v>45492</v>
          </cell>
          <cell r="V20">
            <v>45493</v>
          </cell>
          <cell r="W20">
            <v>45494</v>
          </cell>
          <cell r="X20">
            <v>45495</v>
          </cell>
          <cell r="Y20">
            <v>45496</v>
          </cell>
          <cell r="Z20">
            <v>45497</v>
          </cell>
          <cell r="AA20">
            <v>45498</v>
          </cell>
          <cell r="AB20">
            <v>45499</v>
          </cell>
          <cell r="AC20">
            <v>45500</v>
          </cell>
          <cell r="AD20">
            <v>45501</v>
          </cell>
          <cell r="AE20">
            <v>45502</v>
          </cell>
          <cell r="AF20">
            <v>45503</v>
          </cell>
          <cell r="AG20">
            <v>45504</v>
          </cell>
        </row>
        <row r="22">
          <cell r="B22" t="str">
            <v>入電数</v>
          </cell>
          <cell r="C22">
            <v>792</v>
          </cell>
          <cell r="D22">
            <v>627</v>
          </cell>
          <cell r="E22">
            <v>514</v>
          </cell>
          <cell r="F22">
            <v>304</v>
          </cell>
          <cell r="G22">
            <v>220</v>
          </cell>
          <cell r="H22">
            <v>0</v>
          </cell>
          <cell r="I22">
            <v>0</v>
          </cell>
          <cell r="J22">
            <v>510</v>
          </cell>
          <cell r="K22">
            <v>311</v>
          </cell>
          <cell r="L22">
            <v>328</v>
          </cell>
          <cell r="M22">
            <v>247</v>
          </cell>
          <cell r="N22">
            <v>232</v>
          </cell>
          <cell r="O22">
            <v>0</v>
          </cell>
          <cell r="P22">
            <v>0</v>
          </cell>
          <cell r="Q22">
            <v>157</v>
          </cell>
          <cell r="R22">
            <v>573</v>
          </cell>
          <cell r="S22">
            <v>110</v>
          </cell>
          <cell r="T22">
            <v>82</v>
          </cell>
          <cell r="U22">
            <v>92</v>
          </cell>
          <cell r="V22">
            <v>0</v>
          </cell>
          <cell r="W22">
            <v>0</v>
          </cell>
          <cell r="X22">
            <v>133</v>
          </cell>
          <cell r="Y22">
            <v>84</v>
          </cell>
          <cell r="Z22">
            <v>94</v>
          </cell>
          <cell r="AA22">
            <v>85</v>
          </cell>
          <cell r="AB22">
            <v>116</v>
          </cell>
          <cell r="AC22">
            <v>0</v>
          </cell>
          <cell r="AD22">
            <v>0</v>
          </cell>
          <cell r="AE22">
            <v>124</v>
          </cell>
          <cell r="AF22">
            <v>80</v>
          </cell>
          <cell r="AG22">
            <v>81</v>
          </cell>
        </row>
        <row r="23">
          <cell r="B23" t="str">
            <v>応答数</v>
          </cell>
          <cell r="C23">
            <v>226</v>
          </cell>
          <cell r="D23">
            <v>213</v>
          </cell>
          <cell r="E23">
            <v>223</v>
          </cell>
          <cell r="F23">
            <v>239</v>
          </cell>
          <cell r="G23">
            <v>175</v>
          </cell>
          <cell r="H23">
            <v>0</v>
          </cell>
          <cell r="I23">
            <v>0</v>
          </cell>
          <cell r="J23">
            <v>294</v>
          </cell>
          <cell r="K23">
            <v>234</v>
          </cell>
          <cell r="L23">
            <v>194</v>
          </cell>
          <cell r="M23">
            <v>188</v>
          </cell>
          <cell r="N23">
            <v>193</v>
          </cell>
          <cell r="O23">
            <v>0</v>
          </cell>
          <cell r="P23">
            <v>0</v>
          </cell>
          <cell r="Q23">
            <v>132</v>
          </cell>
          <cell r="R23">
            <v>265</v>
          </cell>
          <cell r="S23">
            <v>78</v>
          </cell>
          <cell r="T23">
            <v>64</v>
          </cell>
          <cell r="U23">
            <v>73</v>
          </cell>
          <cell r="V23">
            <v>0</v>
          </cell>
          <cell r="W23">
            <v>0</v>
          </cell>
          <cell r="X23">
            <v>90</v>
          </cell>
          <cell r="Y23">
            <v>63</v>
          </cell>
          <cell r="Z23">
            <v>79</v>
          </cell>
          <cell r="AA23">
            <v>64</v>
          </cell>
          <cell r="AB23">
            <v>87</v>
          </cell>
          <cell r="AC23">
            <v>0</v>
          </cell>
          <cell r="AD23">
            <v>0</v>
          </cell>
          <cell r="AE23">
            <v>87</v>
          </cell>
          <cell r="AF23">
            <v>62</v>
          </cell>
          <cell r="AG23">
            <v>63</v>
          </cell>
        </row>
        <row r="24">
          <cell r="B24" t="str">
            <v>応答率</v>
          </cell>
          <cell r="C24">
            <v>0.28535353535353536</v>
          </cell>
          <cell r="D24">
            <v>0.33971291866028708</v>
          </cell>
          <cell r="E24">
            <v>0.43385214007782102</v>
          </cell>
          <cell r="F24">
            <v>0.78618421052631582</v>
          </cell>
          <cell r="G24">
            <v>0.79545454545454541</v>
          </cell>
          <cell r="H24" t="str">
            <v/>
          </cell>
          <cell r="I24" t="str">
            <v/>
          </cell>
          <cell r="J24">
            <v>0.57647058823529407</v>
          </cell>
          <cell r="K24">
            <v>0.752411575562701</v>
          </cell>
          <cell r="L24">
            <v>0.59146341463414631</v>
          </cell>
          <cell r="M24">
            <v>0.76113360323886636</v>
          </cell>
          <cell r="N24">
            <v>0.8318965517241379</v>
          </cell>
          <cell r="O24" t="str">
            <v/>
          </cell>
          <cell r="P24" t="str">
            <v/>
          </cell>
          <cell r="Q24">
            <v>0.84076433121019112</v>
          </cell>
          <cell r="R24">
            <v>0.46247818499127402</v>
          </cell>
          <cell r="S24">
            <v>0.70909090909090911</v>
          </cell>
          <cell r="T24">
            <v>0.78048780487804881</v>
          </cell>
          <cell r="U24">
            <v>0.79347826086956519</v>
          </cell>
          <cell r="V24" t="str">
            <v/>
          </cell>
          <cell r="W24" t="str">
            <v/>
          </cell>
          <cell r="X24">
            <v>0.67669172932330823</v>
          </cell>
          <cell r="Y24">
            <v>0.75</v>
          </cell>
          <cell r="Z24">
            <v>0.84042553191489366</v>
          </cell>
          <cell r="AA24">
            <v>0.75294117647058822</v>
          </cell>
          <cell r="AB24">
            <v>0.75</v>
          </cell>
          <cell r="AC24" t="str">
            <v/>
          </cell>
          <cell r="AD24" t="str">
            <v/>
          </cell>
          <cell r="AE24">
            <v>0.70161290322580649</v>
          </cell>
          <cell r="AF24">
            <v>0.77500000000000002</v>
          </cell>
          <cell r="AG24">
            <v>0.77777777777777779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08_日報"/>
      <sheetName val="時間帯別入電状況"/>
      <sheetName val="カテゴリ別件数詳細"/>
      <sheetName val="FAQ提案一覧"/>
      <sheetName val="利用者からの声・ご意見"/>
      <sheetName val="不審電話受付一覧"/>
    </sheetNames>
    <sheetDataSet>
      <sheetData sheetId="0">
        <row r="1">
          <cell r="B1" t="str">
            <v>鎌倉市環境センター 日次レポート</v>
          </cell>
        </row>
        <row r="28">
          <cell r="L28">
            <v>45505</v>
          </cell>
          <cell r="M28">
            <v>45506</v>
          </cell>
          <cell r="N28">
            <v>45507</v>
          </cell>
          <cell r="O28">
            <v>45508</v>
          </cell>
          <cell r="P28">
            <v>45509</v>
          </cell>
          <cell r="Q28">
            <v>45510</v>
          </cell>
          <cell r="R28">
            <v>45511</v>
          </cell>
          <cell r="S28">
            <v>45512</v>
          </cell>
          <cell r="T28">
            <v>45513</v>
          </cell>
          <cell r="U28">
            <v>45514</v>
          </cell>
          <cell r="V28">
            <v>45515</v>
          </cell>
          <cell r="W28">
            <v>45516</v>
          </cell>
          <cell r="X28">
            <v>45517</v>
          </cell>
          <cell r="Y28">
            <v>45518</v>
          </cell>
          <cell r="Z28">
            <v>45519</v>
          </cell>
          <cell r="AA28">
            <v>45520</v>
          </cell>
          <cell r="AB28">
            <v>45521</v>
          </cell>
          <cell r="AC28">
            <v>45522</v>
          </cell>
          <cell r="AD28">
            <v>45523</v>
          </cell>
          <cell r="AE28">
            <v>45524</v>
          </cell>
          <cell r="AF28">
            <v>45525</v>
          </cell>
          <cell r="AG28">
            <v>45526</v>
          </cell>
          <cell r="AH28">
            <v>45527</v>
          </cell>
          <cell r="AI28">
            <v>45528</v>
          </cell>
          <cell r="AJ28">
            <v>45529</v>
          </cell>
          <cell r="AK28">
            <v>45530</v>
          </cell>
          <cell r="AL28">
            <v>45531</v>
          </cell>
          <cell r="AM28">
            <v>45532</v>
          </cell>
          <cell r="AN28">
            <v>45533</v>
          </cell>
          <cell r="AO28">
            <v>45534</v>
          </cell>
          <cell r="AP28">
            <v>45535</v>
          </cell>
        </row>
      </sheetData>
      <sheetData sheetId="1">
        <row r="20">
          <cell r="C20">
            <v>45505</v>
          </cell>
          <cell r="D20">
            <v>45506</v>
          </cell>
          <cell r="E20">
            <v>45507</v>
          </cell>
          <cell r="F20">
            <v>45508</v>
          </cell>
          <cell r="G20">
            <v>45509</v>
          </cell>
          <cell r="H20">
            <v>45510</v>
          </cell>
          <cell r="I20">
            <v>45511</v>
          </cell>
          <cell r="J20">
            <v>45512</v>
          </cell>
          <cell r="K20">
            <v>45513</v>
          </cell>
          <cell r="L20">
            <v>45514</v>
          </cell>
          <cell r="M20">
            <v>45515</v>
          </cell>
          <cell r="N20">
            <v>45516</v>
          </cell>
          <cell r="O20">
            <v>45517</v>
          </cell>
          <cell r="P20">
            <v>45518</v>
          </cell>
          <cell r="Q20">
            <v>45519</v>
          </cell>
          <cell r="R20">
            <v>45520</v>
          </cell>
          <cell r="S20">
            <v>45521</v>
          </cell>
          <cell r="T20">
            <v>45522</v>
          </cell>
          <cell r="U20">
            <v>45523</v>
          </cell>
          <cell r="V20">
            <v>45524</v>
          </cell>
          <cell r="W20">
            <v>45525</v>
          </cell>
          <cell r="X20">
            <v>45526</v>
          </cell>
          <cell r="Y20">
            <v>45527</v>
          </cell>
          <cell r="Z20">
            <v>45528</v>
          </cell>
          <cell r="AA20">
            <v>45529</v>
          </cell>
          <cell r="AB20">
            <v>45530</v>
          </cell>
          <cell r="AC20">
            <v>45531</v>
          </cell>
          <cell r="AD20">
            <v>45532</v>
          </cell>
          <cell r="AE20">
            <v>45533</v>
          </cell>
          <cell r="AF20">
            <v>45534</v>
          </cell>
          <cell r="AG20">
            <v>45535</v>
          </cell>
        </row>
        <row r="22">
          <cell r="B22" t="str">
            <v>入電数</v>
          </cell>
          <cell r="C22">
            <v>94</v>
          </cell>
          <cell r="D22">
            <v>73</v>
          </cell>
          <cell r="E22">
            <v>0</v>
          </cell>
          <cell r="F22">
            <v>0</v>
          </cell>
          <cell r="G22">
            <v>113</v>
          </cell>
          <cell r="H22">
            <v>106</v>
          </cell>
          <cell r="I22">
            <v>102</v>
          </cell>
          <cell r="J22">
            <v>78</v>
          </cell>
          <cell r="K22">
            <v>69</v>
          </cell>
          <cell r="L22">
            <v>0</v>
          </cell>
          <cell r="M22">
            <v>0</v>
          </cell>
          <cell r="N22">
            <v>45</v>
          </cell>
          <cell r="O22">
            <v>177</v>
          </cell>
          <cell r="P22">
            <v>117</v>
          </cell>
          <cell r="Q22">
            <v>106</v>
          </cell>
          <cell r="R22" t="str">
            <v>-</v>
          </cell>
          <cell r="S22">
            <v>0</v>
          </cell>
          <cell r="T22">
            <v>0</v>
          </cell>
          <cell r="U22" t="str">
            <v>-</v>
          </cell>
          <cell r="V22">
            <v>132</v>
          </cell>
          <cell r="W22">
            <v>118</v>
          </cell>
          <cell r="X22">
            <v>103</v>
          </cell>
          <cell r="Y22">
            <v>100</v>
          </cell>
          <cell r="Z22">
            <v>0</v>
          </cell>
          <cell r="AA22">
            <v>0</v>
          </cell>
          <cell r="AB22">
            <v>148</v>
          </cell>
          <cell r="AC22">
            <v>100</v>
          </cell>
          <cell r="AD22">
            <v>93</v>
          </cell>
          <cell r="AE22">
            <v>101</v>
          </cell>
          <cell r="AF22">
            <v>91</v>
          </cell>
          <cell r="AG22">
            <v>0</v>
          </cell>
        </row>
        <row r="23">
          <cell r="B23" t="str">
            <v>応答数</v>
          </cell>
          <cell r="C23">
            <v>78</v>
          </cell>
          <cell r="D23">
            <v>52</v>
          </cell>
          <cell r="E23">
            <v>0</v>
          </cell>
          <cell r="F23">
            <v>0</v>
          </cell>
          <cell r="G23">
            <v>96</v>
          </cell>
          <cell r="H23">
            <v>76</v>
          </cell>
          <cell r="I23">
            <v>80</v>
          </cell>
          <cell r="J23">
            <v>65</v>
          </cell>
          <cell r="K23">
            <v>49</v>
          </cell>
          <cell r="L23">
            <v>0</v>
          </cell>
          <cell r="M23">
            <v>0</v>
          </cell>
          <cell r="N23">
            <v>36</v>
          </cell>
          <cell r="O23">
            <v>126</v>
          </cell>
          <cell r="P23">
            <v>97</v>
          </cell>
          <cell r="Q23">
            <v>83</v>
          </cell>
          <cell r="R23" t="str">
            <v>-</v>
          </cell>
          <cell r="S23">
            <v>0</v>
          </cell>
          <cell r="T23">
            <v>0</v>
          </cell>
          <cell r="U23" t="str">
            <v>-</v>
          </cell>
          <cell r="V23">
            <v>100</v>
          </cell>
          <cell r="W23">
            <v>89</v>
          </cell>
          <cell r="X23">
            <v>84</v>
          </cell>
          <cell r="Y23">
            <v>78</v>
          </cell>
          <cell r="Z23">
            <v>0</v>
          </cell>
          <cell r="AA23">
            <v>0</v>
          </cell>
          <cell r="AB23">
            <v>97</v>
          </cell>
          <cell r="AC23">
            <v>75</v>
          </cell>
          <cell r="AD23">
            <v>75</v>
          </cell>
          <cell r="AE23">
            <v>79</v>
          </cell>
          <cell r="AF23">
            <v>71</v>
          </cell>
          <cell r="AG23">
            <v>0</v>
          </cell>
        </row>
        <row r="24">
          <cell r="B24" t="str">
            <v>応答率</v>
          </cell>
          <cell r="C24">
            <v>0.82978723404255317</v>
          </cell>
          <cell r="D24">
            <v>0.71232876712328763</v>
          </cell>
          <cell r="E24" t="str">
            <v/>
          </cell>
          <cell r="F24" t="str">
            <v/>
          </cell>
          <cell r="G24">
            <v>0.84955752212389379</v>
          </cell>
          <cell r="H24">
            <v>0.71698113207547165</v>
          </cell>
          <cell r="I24">
            <v>0.78431372549019607</v>
          </cell>
          <cell r="J24">
            <v>0.83333333333333337</v>
          </cell>
          <cell r="K24">
            <v>0.71014492753623193</v>
          </cell>
          <cell r="L24" t="str">
            <v/>
          </cell>
          <cell r="M24" t="str">
            <v/>
          </cell>
          <cell r="N24">
            <v>0.8</v>
          </cell>
          <cell r="O24">
            <v>0.71186440677966101</v>
          </cell>
          <cell r="P24">
            <v>0.82905982905982911</v>
          </cell>
          <cell r="Q24">
            <v>0.78301886792452835</v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>
            <v>0.75757575757575757</v>
          </cell>
          <cell r="W24">
            <v>0.75423728813559321</v>
          </cell>
          <cell r="X24">
            <v>0.81553398058252424</v>
          </cell>
          <cell r="Y24">
            <v>0.78</v>
          </cell>
          <cell r="Z24" t="str">
            <v/>
          </cell>
          <cell r="AA24" t="str">
            <v/>
          </cell>
          <cell r="AB24">
            <v>0.65540540540540537</v>
          </cell>
          <cell r="AC24">
            <v>0.75</v>
          </cell>
          <cell r="AD24">
            <v>0.80645161290322576</v>
          </cell>
          <cell r="AE24">
            <v>0.78217821782178221</v>
          </cell>
          <cell r="AF24">
            <v>0.78021978021978022</v>
          </cell>
          <cell r="AG24" t="str">
            <v/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3479-D516-436E-8C29-B30B9AC19940}">
  <dimension ref="B1:AQ36"/>
  <sheetViews>
    <sheetView showGridLines="0" tabSelected="1" zoomScale="60" zoomScaleNormal="60" workbookViewId="0">
      <pane xSplit="4" topLeftCell="E1" activePane="topRight" state="frozen"/>
      <selection activeCell="B2" sqref="B2"/>
      <selection pane="topRight"/>
    </sheetView>
  </sheetViews>
  <sheetFormatPr defaultColWidth="8.25" defaultRowHeight="15.75" x14ac:dyDescent="0.4"/>
  <cols>
    <col min="1" max="1" width="1.75" style="5" customWidth="1"/>
    <col min="2" max="2" width="15.25" style="5" customWidth="1"/>
    <col min="3" max="3" width="21.75" style="5" bestFit="1" customWidth="1"/>
    <col min="4" max="4" width="32.25" style="5" bestFit="1" customWidth="1"/>
    <col min="5" max="11" width="7.75" style="5" customWidth="1"/>
    <col min="12" max="20" width="6.75" style="5" customWidth="1"/>
    <col min="21" max="22" width="6.75" style="80" customWidth="1"/>
    <col min="23" max="43" width="6.75" style="5" customWidth="1"/>
    <col min="44" max="16384" width="8.25" style="5"/>
  </cols>
  <sheetData>
    <row r="1" spans="2:12" s="2" customFormat="1" ht="33.75" customHeight="1" x14ac:dyDescent="0.4">
      <c r="B1" s="1" t="s">
        <v>14</v>
      </c>
    </row>
    <row r="3" spans="2:12" ht="15.75" customHeight="1" x14ac:dyDescent="0.4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3" t="s">
        <v>1</v>
      </c>
    </row>
    <row r="27" spans="2:43" ht="16.5" thickBot="1" x14ac:dyDescent="0.45">
      <c r="L27" s="6">
        <v>1</v>
      </c>
      <c r="M27" s="7">
        <f>$L$27+COUNTIF($M29:M29,1)</f>
        <v>1</v>
      </c>
      <c r="N27" s="7">
        <f>$L$27+COUNTIF($M29:N29,1)</f>
        <v>1</v>
      </c>
      <c r="O27" s="7">
        <f>$L$27+COUNTIF($M29:O29,1)</f>
        <v>1</v>
      </c>
      <c r="P27" s="7">
        <f>$L$27+COUNTIF($M29:P29,1)</f>
        <v>1</v>
      </c>
      <c r="Q27" s="7">
        <f>$L$27+COUNTIF($M29:Q29,1)</f>
        <v>1</v>
      </c>
      <c r="R27" s="7">
        <f>$L$27+COUNTIF($M29:R29,1)</f>
        <v>2</v>
      </c>
      <c r="S27" s="7">
        <f>$L$27+COUNTIF($M29:S29,1)</f>
        <v>2</v>
      </c>
      <c r="T27" s="7">
        <f>$L$27+COUNTIF($M29:T29,1)</f>
        <v>2</v>
      </c>
      <c r="U27" s="8">
        <f>$L$27+COUNTIF($M29:U29,1)</f>
        <v>2</v>
      </c>
      <c r="V27" s="8">
        <f>$L$27+COUNTIF($M29:V29,1)</f>
        <v>2</v>
      </c>
      <c r="W27" s="7">
        <f>$L$27+COUNTIF($M29:W29,1)</f>
        <v>2</v>
      </c>
      <c r="X27" s="7">
        <f>$L$27+COUNTIF($M29:X29,1)</f>
        <v>2</v>
      </c>
      <c r="Y27" s="7">
        <f>$L$27+COUNTIF($M29:Y29,1)</f>
        <v>3</v>
      </c>
      <c r="Z27" s="7">
        <f>$L$27+COUNTIF($M29:Z29,1)</f>
        <v>3</v>
      </c>
      <c r="AA27" s="7">
        <f>$L$27+COUNTIF($M29:AA29,1)</f>
        <v>3</v>
      </c>
      <c r="AB27" s="7">
        <f>$L$27+COUNTIF($M29:AB29,1)</f>
        <v>3</v>
      </c>
      <c r="AC27" s="7">
        <f>$L$27+COUNTIF($M29:AC29,1)</f>
        <v>3</v>
      </c>
      <c r="AD27" s="7">
        <f>$L$27+COUNTIF($M29:AD29,1)</f>
        <v>3</v>
      </c>
      <c r="AE27" s="7">
        <f>$L$27+COUNTIF($M29:AE29,1)</f>
        <v>3</v>
      </c>
      <c r="AF27" s="7">
        <f>$L$27+COUNTIF($M29:AF29,1)</f>
        <v>4</v>
      </c>
      <c r="AG27" s="7">
        <f>$L$27+COUNTIF($M29:AG29,1)</f>
        <v>4</v>
      </c>
      <c r="AH27" s="7">
        <f>$L$27+COUNTIF($M29:AH29,1)</f>
        <v>4</v>
      </c>
      <c r="AI27" s="7">
        <f>$L$27+COUNTIF($M29:AI29,1)</f>
        <v>4</v>
      </c>
      <c r="AJ27" s="7">
        <f>$L$27+COUNTIF($M29:AJ29,1)</f>
        <v>4</v>
      </c>
      <c r="AK27" s="7">
        <f>$L$27+COUNTIF($M29:AK29,1)</f>
        <v>4</v>
      </c>
      <c r="AL27" s="7">
        <f>$L$27+COUNTIF($M29:AL29,1)</f>
        <v>4</v>
      </c>
      <c r="AM27" s="7">
        <f>$L$27+COUNTIF($M29:AM29,1)</f>
        <v>5</v>
      </c>
      <c r="AN27" s="7">
        <f>$L$27+COUNTIF($M29:AN29,1)</f>
        <v>5</v>
      </c>
      <c r="AO27" s="7">
        <f>$L$27+COUNTIF($M29:AO29,1)</f>
        <v>5</v>
      </c>
      <c r="AP27" s="7">
        <f>$L$27+COUNTIF($M29:AP29,1)</f>
        <v>5</v>
      </c>
      <c r="AQ27" s="7"/>
    </row>
    <row r="28" spans="2:43" ht="19.5" x14ac:dyDescent="0.4">
      <c r="B28" s="131">
        <f>L28</f>
        <v>45474</v>
      </c>
      <c r="C28" s="132"/>
      <c r="D28" s="9"/>
      <c r="E28" s="135" t="s">
        <v>2</v>
      </c>
      <c r="F28" s="137">
        <v>1</v>
      </c>
      <c r="G28" s="121">
        <v>2</v>
      </c>
      <c r="H28" s="121">
        <v>3</v>
      </c>
      <c r="I28" s="121">
        <v>4</v>
      </c>
      <c r="J28" s="121">
        <v>5</v>
      </c>
      <c r="K28" s="122">
        <v>6</v>
      </c>
      <c r="L28" s="10">
        <v>45474</v>
      </c>
      <c r="M28" s="10">
        <f>L28+1</f>
        <v>45475</v>
      </c>
      <c r="N28" s="10">
        <f t="shared" ref="N28:AM28" si="0">M28+1</f>
        <v>45476</v>
      </c>
      <c r="O28" s="10">
        <f t="shared" si="0"/>
        <v>45477</v>
      </c>
      <c r="P28" s="10">
        <f t="shared" si="0"/>
        <v>45478</v>
      </c>
      <c r="Q28" s="11">
        <f t="shared" si="0"/>
        <v>45479</v>
      </c>
      <c r="R28" s="10">
        <f t="shared" si="0"/>
        <v>45480</v>
      </c>
      <c r="S28" s="10">
        <f t="shared" si="0"/>
        <v>45481</v>
      </c>
      <c r="T28" s="10">
        <f t="shared" si="0"/>
        <v>45482</v>
      </c>
      <c r="U28" s="10">
        <f t="shared" si="0"/>
        <v>45483</v>
      </c>
      <c r="V28" s="10">
        <f t="shared" si="0"/>
        <v>45484</v>
      </c>
      <c r="W28" s="10">
        <f t="shared" si="0"/>
        <v>45485</v>
      </c>
      <c r="X28" s="10">
        <f t="shared" si="0"/>
        <v>45486</v>
      </c>
      <c r="Y28" s="10">
        <f t="shared" si="0"/>
        <v>45487</v>
      </c>
      <c r="Z28" s="11">
        <f t="shared" si="0"/>
        <v>45488</v>
      </c>
      <c r="AA28" s="201">
        <f t="shared" si="0"/>
        <v>45489</v>
      </c>
      <c r="AB28" s="208">
        <f t="shared" si="0"/>
        <v>45490</v>
      </c>
      <c r="AC28" s="10">
        <f t="shared" si="0"/>
        <v>45491</v>
      </c>
      <c r="AD28" s="10">
        <f t="shared" si="0"/>
        <v>45492</v>
      </c>
      <c r="AE28" s="12">
        <f t="shared" si="0"/>
        <v>45493</v>
      </c>
      <c r="AF28" s="10">
        <f t="shared" si="0"/>
        <v>45494</v>
      </c>
      <c r="AG28" s="10">
        <f t="shared" si="0"/>
        <v>45495</v>
      </c>
      <c r="AH28" s="10">
        <f t="shared" si="0"/>
        <v>45496</v>
      </c>
      <c r="AI28" s="10">
        <f t="shared" si="0"/>
        <v>45497</v>
      </c>
      <c r="AJ28" s="10">
        <f t="shared" si="0"/>
        <v>45498</v>
      </c>
      <c r="AK28" s="10">
        <f t="shared" si="0"/>
        <v>45499</v>
      </c>
      <c r="AL28" s="10">
        <f t="shared" si="0"/>
        <v>45500</v>
      </c>
      <c r="AM28" s="13">
        <f t="shared" si="0"/>
        <v>45501</v>
      </c>
      <c r="AN28" s="14">
        <f>IF(AM28="","",IF(DAY(AM28+1)=1,"",AM28+1))</f>
        <v>45502</v>
      </c>
      <c r="AO28" s="15">
        <f>IF(AN28="","",IF(DAY(AN28+1)=1,"",AN28+1))</f>
        <v>45503</v>
      </c>
      <c r="AP28" s="16">
        <f>IF(AO28="","",IF(DAY(AO28+1)=1,"",AO28+1))</f>
        <v>45504</v>
      </c>
      <c r="AQ28" s="17"/>
    </row>
    <row r="29" spans="2:43" ht="20.25" thickBot="1" x14ac:dyDescent="0.45">
      <c r="B29" s="133"/>
      <c r="C29" s="134"/>
      <c r="D29" s="18"/>
      <c r="E29" s="136"/>
      <c r="F29" s="138"/>
      <c r="G29" s="126"/>
      <c r="H29" s="126"/>
      <c r="I29" s="126"/>
      <c r="J29" s="126"/>
      <c r="K29" s="127"/>
      <c r="L29" s="19">
        <f t="shared" ref="L29:AO29" si="1">WEEKDAY(L28)</f>
        <v>2</v>
      </c>
      <c r="M29" s="20">
        <f>WEEKDAY(M28)</f>
        <v>3</v>
      </c>
      <c r="N29" s="20">
        <f t="shared" si="1"/>
        <v>4</v>
      </c>
      <c r="O29" s="20">
        <f t="shared" si="1"/>
        <v>5</v>
      </c>
      <c r="P29" s="20">
        <f t="shared" si="1"/>
        <v>6</v>
      </c>
      <c r="Q29" s="21">
        <f t="shared" si="1"/>
        <v>7</v>
      </c>
      <c r="R29" s="19">
        <f t="shared" si="1"/>
        <v>1</v>
      </c>
      <c r="S29" s="19">
        <f t="shared" si="1"/>
        <v>2</v>
      </c>
      <c r="T29" s="19">
        <f t="shared" si="1"/>
        <v>3</v>
      </c>
      <c r="U29" s="19">
        <f t="shared" si="1"/>
        <v>4</v>
      </c>
      <c r="V29" s="19">
        <f t="shared" si="1"/>
        <v>5</v>
      </c>
      <c r="W29" s="19">
        <f t="shared" si="1"/>
        <v>6</v>
      </c>
      <c r="X29" s="19">
        <f t="shared" si="1"/>
        <v>7</v>
      </c>
      <c r="Y29" s="19">
        <f t="shared" si="1"/>
        <v>1</v>
      </c>
      <c r="Z29" s="22">
        <f t="shared" si="1"/>
        <v>2</v>
      </c>
      <c r="AA29" s="202">
        <f t="shared" si="1"/>
        <v>3</v>
      </c>
      <c r="AB29" s="209">
        <f t="shared" si="1"/>
        <v>4</v>
      </c>
      <c r="AC29" s="19">
        <f t="shared" si="1"/>
        <v>5</v>
      </c>
      <c r="AD29" s="19">
        <f t="shared" si="1"/>
        <v>6</v>
      </c>
      <c r="AE29" s="23">
        <f t="shared" si="1"/>
        <v>7</v>
      </c>
      <c r="AF29" s="19">
        <f t="shared" si="1"/>
        <v>1</v>
      </c>
      <c r="AG29" s="19">
        <f t="shared" si="1"/>
        <v>2</v>
      </c>
      <c r="AH29" s="19">
        <f t="shared" si="1"/>
        <v>3</v>
      </c>
      <c r="AI29" s="19">
        <f t="shared" si="1"/>
        <v>4</v>
      </c>
      <c r="AJ29" s="19">
        <f t="shared" si="1"/>
        <v>5</v>
      </c>
      <c r="AK29" s="19">
        <f t="shared" si="1"/>
        <v>6</v>
      </c>
      <c r="AL29" s="19">
        <f t="shared" si="1"/>
        <v>7</v>
      </c>
      <c r="AM29" s="21">
        <f t="shared" si="1"/>
        <v>1</v>
      </c>
      <c r="AN29" s="24">
        <f t="shared" si="1"/>
        <v>2</v>
      </c>
      <c r="AO29" s="25">
        <f t="shared" si="1"/>
        <v>3</v>
      </c>
      <c r="AP29" s="26">
        <f>WEEKDAY(AP28)</f>
        <v>4</v>
      </c>
      <c r="AQ29" s="27"/>
    </row>
    <row r="30" spans="2:43" ht="20.100000000000001" customHeight="1" x14ac:dyDescent="0.4">
      <c r="B30" s="128" t="s">
        <v>3</v>
      </c>
      <c r="C30" s="214" t="s">
        <v>4</v>
      </c>
      <c r="D30" s="217" t="s">
        <v>19</v>
      </c>
      <c r="E30" s="28">
        <f>SUM(F30:K30)</f>
        <v>7904</v>
      </c>
      <c r="F30" s="29">
        <f t="shared" ref="F30:K34" si="2">SUMIFS($L30:$AP30,$L$27:$AP$27,F$28)</f>
        <v>2457</v>
      </c>
      <c r="G30" s="30">
        <f t="shared" si="2"/>
        <v>1628</v>
      </c>
      <c r="H30" s="30">
        <f t="shared" si="2"/>
        <v>1497</v>
      </c>
      <c r="I30" s="30">
        <f t="shared" si="2"/>
        <v>1385</v>
      </c>
      <c r="J30" s="30">
        <f t="shared" si="2"/>
        <v>937</v>
      </c>
      <c r="K30" s="31">
        <f>SUMIFS($L30:$AP30,$L$27:$AP$27,K$28)</f>
        <v>0</v>
      </c>
      <c r="L30" s="220">
        <v>792</v>
      </c>
      <c r="M30" s="32">
        <v>627</v>
      </c>
      <c r="N30" s="33">
        <v>514</v>
      </c>
      <c r="O30" s="32">
        <v>304</v>
      </c>
      <c r="P30" s="32">
        <v>220</v>
      </c>
      <c r="Q30" s="34"/>
      <c r="R30" s="35"/>
      <c r="S30" s="36">
        <v>510</v>
      </c>
      <c r="T30" s="36">
        <v>311</v>
      </c>
      <c r="U30" s="36">
        <v>328</v>
      </c>
      <c r="V30" s="36">
        <v>247</v>
      </c>
      <c r="W30" s="37">
        <v>232</v>
      </c>
      <c r="X30" s="35"/>
      <c r="Y30" s="35"/>
      <c r="Z30" s="36">
        <v>157</v>
      </c>
      <c r="AA30" s="203">
        <v>573</v>
      </c>
      <c r="AB30" s="210">
        <v>284</v>
      </c>
      <c r="AC30" s="36">
        <v>247</v>
      </c>
      <c r="AD30" s="37">
        <v>236</v>
      </c>
      <c r="AE30" s="35"/>
      <c r="AF30" s="35"/>
      <c r="AG30" s="36">
        <v>410</v>
      </c>
      <c r="AH30" s="36">
        <v>236</v>
      </c>
      <c r="AI30" s="36">
        <v>242</v>
      </c>
      <c r="AJ30" s="36">
        <v>235</v>
      </c>
      <c r="AK30" s="37">
        <v>262</v>
      </c>
      <c r="AL30" s="35"/>
      <c r="AM30" s="35"/>
      <c r="AN30" s="38">
        <v>463</v>
      </c>
      <c r="AO30" s="36">
        <v>246</v>
      </c>
      <c r="AP30" s="39">
        <v>228</v>
      </c>
      <c r="AQ30" s="40"/>
    </row>
    <row r="31" spans="2:43" ht="20.100000000000001" customHeight="1" x14ac:dyDescent="0.4">
      <c r="B31" s="129"/>
      <c r="C31" s="215"/>
      <c r="D31" s="86" t="s">
        <v>20</v>
      </c>
      <c r="E31" s="41">
        <f>SUM(F31:K31)</f>
        <v>1696</v>
      </c>
      <c r="F31" s="42">
        <f t="shared" si="2"/>
        <v>0</v>
      </c>
      <c r="G31" s="43">
        <f t="shared" si="2"/>
        <v>0</v>
      </c>
      <c r="H31" s="43">
        <f t="shared" si="2"/>
        <v>430</v>
      </c>
      <c r="I31" s="43">
        <f t="shared" si="2"/>
        <v>765</v>
      </c>
      <c r="J31" s="43">
        <f t="shared" si="2"/>
        <v>501</v>
      </c>
      <c r="K31" s="44">
        <f t="shared" si="2"/>
        <v>0</v>
      </c>
      <c r="L31" s="221" t="s">
        <v>5</v>
      </c>
      <c r="M31" s="45" t="s">
        <v>5</v>
      </c>
      <c r="N31" s="45" t="s">
        <v>5</v>
      </c>
      <c r="O31" s="45" t="s">
        <v>5</v>
      </c>
      <c r="P31" s="45" t="s">
        <v>5</v>
      </c>
      <c r="Q31" s="34"/>
      <c r="R31" s="46"/>
      <c r="S31" s="45" t="s">
        <v>5</v>
      </c>
      <c r="T31" s="45" t="s">
        <v>5</v>
      </c>
      <c r="U31" s="45" t="s">
        <v>5</v>
      </c>
      <c r="V31" s="45" t="s">
        <v>5</v>
      </c>
      <c r="W31" s="45" t="s">
        <v>5</v>
      </c>
      <c r="X31" s="46"/>
      <c r="Y31" s="46"/>
      <c r="Z31" s="47" t="s">
        <v>5</v>
      </c>
      <c r="AA31" s="204" t="s">
        <v>5</v>
      </c>
      <c r="AB31" s="211">
        <v>144</v>
      </c>
      <c r="AC31" s="48">
        <v>149</v>
      </c>
      <c r="AD31" s="49">
        <v>137</v>
      </c>
      <c r="AE31" s="46"/>
      <c r="AF31" s="46"/>
      <c r="AG31" s="50">
        <v>218</v>
      </c>
      <c r="AH31" s="50">
        <v>141</v>
      </c>
      <c r="AI31" s="50">
        <v>133</v>
      </c>
      <c r="AJ31" s="50">
        <v>141</v>
      </c>
      <c r="AK31" s="51">
        <v>132</v>
      </c>
      <c r="AL31" s="46"/>
      <c r="AM31" s="46"/>
      <c r="AN31" s="52">
        <v>214</v>
      </c>
      <c r="AO31" s="50">
        <v>149</v>
      </c>
      <c r="AP31" s="53">
        <v>138</v>
      </c>
      <c r="AQ31" s="40"/>
    </row>
    <row r="32" spans="2:43" ht="20.100000000000001" customHeight="1" x14ac:dyDescent="0.4">
      <c r="B32" s="129"/>
      <c r="C32" s="215"/>
      <c r="D32" s="83" t="s">
        <v>18</v>
      </c>
      <c r="E32" s="41">
        <f>SUM(F32:K32)</f>
        <v>5896</v>
      </c>
      <c r="F32" s="42">
        <f t="shared" si="2"/>
        <v>2457</v>
      </c>
      <c r="G32" s="43">
        <f t="shared" si="2"/>
        <v>1628</v>
      </c>
      <c r="H32" s="43">
        <f t="shared" si="2"/>
        <v>1014</v>
      </c>
      <c r="I32" s="43">
        <f t="shared" si="2"/>
        <v>512</v>
      </c>
      <c r="J32" s="43">
        <f t="shared" si="2"/>
        <v>285</v>
      </c>
      <c r="K32" s="44">
        <f t="shared" si="2"/>
        <v>0</v>
      </c>
      <c r="L32" s="222">
        <v>792</v>
      </c>
      <c r="M32" s="54">
        <v>627</v>
      </c>
      <c r="N32" s="55">
        <v>514</v>
      </c>
      <c r="O32" s="54">
        <v>304</v>
      </c>
      <c r="P32" s="54">
        <v>220</v>
      </c>
      <c r="Q32" s="56"/>
      <c r="R32" s="57"/>
      <c r="S32" s="58">
        <v>510</v>
      </c>
      <c r="T32" s="58">
        <v>311</v>
      </c>
      <c r="U32" s="58">
        <v>328</v>
      </c>
      <c r="V32" s="58">
        <v>247</v>
      </c>
      <c r="W32" s="59">
        <v>232</v>
      </c>
      <c r="X32" s="57"/>
      <c r="Y32" s="57"/>
      <c r="Z32" s="60">
        <v>157</v>
      </c>
      <c r="AA32" s="205">
        <v>573</v>
      </c>
      <c r="AB32" s="212">
        <v>110</v>
      </c>
      <c r="AC32" s="60">
        <v>82</v>
      </c>
      <c r="AD32" s="61">
        <v>92</v>
      </c>
      <c r="AE32" s="57"/>
      <c r="AF32" s="57"/>
      <c r="AG32" s="58">
        <v>133</v>
      </c>
      <c r="AH32" s="58">
        <v>84</v>
      </c>
      <c r="AI32" s="58">
        <v>94</v>
      </c>
      <c r="AJ32" s="58">
        <v>85</v>
      </c>
      <c r="AK32" s="59">
        <v>116</v>
      </c>
      <c r="AL32" s="57"/>
      <c r="AM32" s="57"/>
      <c r="AN32" s="52">
        <v>124</v>
      </c>
      <c r="AO32" s="58">
        <v>80</v>
      </c>
      <c r="AP32" s="62">
        <v>81</v>
      </c>
      <c r="AQ32" s="40"/>
    </row>
    <row r="33" spans="2:43" ht="20.100000000000001" customHeight="1" x14ac:dyDescent="0.4">
      <c r="B33" s="129"/>
      <c r="C33" s="215"/>
      <c r="D33" s="84" t="s">
        <v>21</v>
      </c>
      <c r="E33" s="41">
        <f t="shared" ref="E33:E34" si="3">SUM(F33:K33)</f>
        <v>306</v>
      </c>
      <c r="F33" s="42">
        <f t="shared" si="2"/>
        <v>0</v>
      </c>
      <c r="G33" s="43">
        <f t="shared" si="2"/>
        <v>0</v>
      </c>
      <c r="H33" s="43">
        <f t="shared" si="2"/>
        <v>51</v>
      </c>
      <c r="I33" s="43">
        <f t="shared" si="2"/>
        <v>106</v>
      </c>
      <c r="J33" s="43">
        <f t="shared" si="2"/>
        <v>149</v>
      </c>
      <c r="K33" s="44">
        <f t="shared" si="2"/>
        <v>0</v>
      </c>
      <c r="L33" s="221" t="s">
        <v>6</v>
      </c>
      <c r="M33" s="63" t="s">
        <v>6</v>
      </c>
      <c r="N33" s="64" t="s">
        <v>6</v>
      </c>
      <c r="O33" s="63" t="s">
        <v>6</v>
      </c>
      <c r="P33" s="63" t="s">
        <v>6</v>
      </c>
      <c r="Q33" s="65"/>
      <c r="R33" s="66"/>
      <c r="S33" s="67" t="s">
        <v>6</v>
      </c>
      <c r="T33" s="67" t="s">
        <v>6</v>
      </c>
      <c r="U33" s="67" t="s">
        <v>6</v>
      </c>
      <c r="V33" s="67" t="s">
        <v>6</v>
      </c>
      <c r="W33" s="68" t="s">
        <v>6</v>
      </c>
      <c r="X33" s="66"/>
      <c r="Y33" s="66"/>
      <c r="Z33" s="69" t="s">
        <v>6</v>
      </c>
      <c r="AA33" s="206" t="s">
        <v>6</v>
      </c>
      <c r="AB33" s="212">
        <v>29</v>
      </c>
      <c r="AC33" s="60">
        <v>15</v>
      </c>
      <c r="AD33" s="61">
        <v>7</v>
      </c>
      <c r="AE33" s="57"/>
      <c r="AF33" s="57"/>
      <c r="AG33" s="58">
        <v>58</v>
      </c>
      <c r="AH33" s="58">
        <v>11</v>
      </c>
      <c r="AI33" s="58">
        <v>15</v>
      </c>
      <c r="AJ33" s="58">
        <v>8</v>
      </c>
      <c r="AK33" s="59">
        <v>14</v>
      </c>
      <c r="AL33" s="57"/>
      <c r="AM33" s="57"/>
      <c r="AN33" s="52">
        <v>125</v>
      </c>
      <c r="AO33" s="58">
        <v>16</v>
      </c>
      <c r="AP33" s="70">
        <v>8</v>
      </c>
      <c r="AQ33" s="40"/>
    </row>
    <row r="34" spans="2:43" ht="20.100000000000001" customHeight="1" thickBot="1" x14ac:dyDescent="0.45">
      <c r="B34" s="130"/>
      <c r="C34" s="216"/>
      <c r="D34" s="85" t="s">
        <v>22</v>
      </c>
      <c r="E34" s="71">
        <f t="shared" si="3"/>
        <v>6</v>
      </c>
      <c r="F34" s="72">
        <f t="shared" si="2"/>
        <v>0</v>
      </c>
      <c r="G34" s="73">
        <f t="shared" si="2"/>
        <v>0</v>
      </c>
      <c r="H34" s="73">
        <f t="shared" si="2"/>
        <v>2</v>
      </c>
      <c r="I34" s="73">
        <f t="shared" si="2"/>
        <v>2</v>
      </c>
      <c r="J34" s="73">
        <f t="shared" si="2"/>
        <v>2</v>
      </c>
      <c r="K34" s="74">
        <f t="shared" si="2"/>
        <v>0</v>
      </c>
      <c r="L34" s="223" t="s">
        <v>6</v>
      </c>
      <c r="M34" s="191" t="s">
        <v>6</v>
      </c>
      <c r="N34" s="192" t="s">
        <v>6</v>
      </c>
      <c r="O34" s="191" t="s">
        <v>6</v>
      </c>
      <c r="P34" s="191" t="s">
        <v>6</v>
      </c>
      <c r="Q34" s="193"/>
      <c r="R34" s="194"/>
      <c r="S34" s="195" t="s">
        <v>6</v>
      </c>
      <c r="T34" s="195" t="s">
        <v>6</v>
      </c>
      <c r="U34" s="195" t="s">
        <v>6</v>
      </c>
      <c r="V34" s="195" t="s">
        <v>6</v>
      </c>
      <c r="W34" s="196" t="s">
        <v>6</v>
      </c>
      <c r="X34" s="194"/>
      <c r="Y34" s="194"/>
      <c r="Z34" s="197" t="s">
        <v>6</v>
      </c>
      <c r="AA34" s="207" t="s">
        <v>6</v>
      </c>
      <c r="AB34" s="213">
        <v>1</v>
      </c>
      <c r="AC34" s="198">
        <v>1</v>
      </c>
      <c r="AD34" s="199">
        <v>0</v>
      </c>
      <c r="AE34" s="75"/>
      <c r="AF34" s="75"/>
      <c r="AG34" s="76">
        <v>1</v>
      </c>
      <c r="AH34" s="76">
        <v>0</v>
      </c>
      <c r="AI34" s="76">
        <v>0</v>
      </c>
      <c r="AJ34" s="76">
        <v>1</v>
      </c>
      <c r="AK34" s="77">
        <v>0</v>
      </c>
      <c r="AL34" s="75"/>
      <c r="AM34" s="75"/>
      <c r="AN34" s="78">
        <v>0</v>
      </c>
      <c r="AO34" s="76">
        <v>1</v>
      </c>
      <c r="AP34" s="200">
        <v>1</v>
      </c>
      <c r="AQ34" s="40"/>
    </row>
    <row r="35" spans="2:43" ht="19.5" x14ac:dyDescent="0.4">
      <c r="B35" s="79"/>
      <c r="E35" s="146"/>
      <c r="F35" s="81"/>
      <c r="G35" s="81"/>
      <c r="H35" s="81"/>
      <c r="I35" s="81"/>
      <c r="J35" s="81"/>
      <c r="K35" s="81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226" t="s">
        <v>24</v>
      </c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</row>
    <row r="36" spans="2:43" ht="68.25" customHeight="1" x14ac:dyDescent="0.4">
      <c r="B36" s="120"/>
      <c r="AB36" s="218" t="s">
        <v>16</v>
      </c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</row>
  </sheetData>
  <mergeCells count="11">
    <mergeCell ref="AB36:AP36"/>
    <mergeCell ref="J28:J29"/>
    <mergeCell ref="K28:K29"/>
    <mergeCell ref="B30:B34"/>
    <mergeCell ref="B28:C29"/>
    <mergeCell ref="E28:E29"/>
    <mergeCell ref="F28:F29"/>
    <mergeCell ref="G28:G29"/>
    <mergeCell ref="H28:H29"/>
    <mergeCell ref="I28:I29"/>
    <mergeCell ref="C30:C34"/>
  </mergeCells>
  <phoneticPr fontId="3"/>
  <conditionalFormatting sqref="AP28:AQ29">
    <cfRule type="expression" dxfId="258" priority="399">
      <formula>AP$29=7</formula>
    </cfRule>
    <cfRule type="expression" dxfId="257" priority="400">
      <formula>AP$29=1</formula>
    </cfRule>
  </conditionalFormatting>
  <conditionalFormatting sqref="AQ30:AQ34 L33:Q34">
    <cfRule type="expression" dxfId="256" priority="398">
      <formula>K$29=7</formula>
    </cfRule>
  </conditionalFormatting>
  <conditionalFormatting sqref="S29:U29 W29:AF29 L28:AN28 AI29:AN29">
    <cfRule type="expression" dxfId="255" priority="312">
      <formula>L$29=7</formula>
    </cfRule>
    <cfRule type="expression" dxfId="254" priority="313">
      <formula>L$29=1</formula>
    </cfRule>
  </conditionalFormatting>
  <conditionalFormatting sqref="AG29">
    <cfRule type="expression" dxfId="253" priority="310">
      <formula>AG$29=7</formula>
    </cfRule>
    <cfRule type="expression" dxfId="252" priority="311">
      <formula>AG$29=1</formula>
    </cfRule>
  </conditionalFormatting>
  <conditionalFormatting sqref="V29">
    <cfRule type="expression" dxfId="251" priority="308">
      <formula>V$29=7</formula>
    </cfRule>
    <cfRule type="expression" dxfId="250" priority="309">
      <formula>V$29=1</formula>
    </cfRule>
  </conditionalFormatting>
  <conditionalFormatting sqref="AH29">
    <cfRule type="expression" dxfId="249" priority="306">
      <formula>AH$29=7</formula>
    </cfRule>
    <cfRule type="expression" dxfId="248" priority="307">
      <formula>AH$29=1</formula>
    </cfRule>
  </conditionalFormatting>
  <conditionalFormatting sqref="M30:Q31">
    <cfRule type="expression" dxfId="219" priority="204">
      <formula>L$29=7</formula>
    </cfRule>
  </conditionalFormatting>
  <conditionalFormatting sqref="M32:Q32">
    <cfRule type="expression" dxfId="218" priority="203">
      <formula>L$29=7</formula>
    </cfRule>
  </conditionalFormatting>
  <conditionalFormatting sqref="R30:R31">
    <cfRule type="expression" dxfId="217" priority="201">
      <formula>Q$29=7</formula>
    </cfRule>
  </conditionalFormatting>
  <conditionalFormatting sqref="R32">
    <cfRule type="expression" dxfId="216" priority="200">
      <formula>Q$29=7</formula>
    </cfRule>
  </conditionalFormatting>
  <conditionalFormatting sqref="R32">
    <cfRule type="expression" dxfId="215" priority="199">
      <formula>Q$29=7</formula>
    </cfRule>
  </conditionalFormatting>
  <conditionalFormatting sqref="L29">
    <cfRule type="expression" dxfId="214" priority="197">
      <formula>L$29=7</formula>
    </cfRule>
    <cfRule type="expression" dxfId="213" priority="198">
      <formula>L$29=1</formula>
    </cfRule>
  </conditionalFormatting>
  <conditionalFormatting sqref="M29:R29">
    <cfRule type="expression" dxfId="212" priority="195">
      <formula>M$29=7</formula>
    </cfRule>
    <cfRule type="expression" dxfId="211" priority="196">
      <formula>M$29=1</formula>
    </cfRule>
  </conditionalFormatting>
  <conditionalFormatting sqref="W30">
    <cfRule type="expression" dxfId="210" priority="191">
      <formula>V$29=7</formula>
    </cfRule>
  </conditionalFormatting>
  <conditionalFormatting sqref="S30">
    <cfRule type="expression" dxfId="209" priority="194">
      <formula>R$29=7</formula>
    </cfRule>
  </conditionalFormatting>
  <conditionalFormatting sqref="T30">
    <cfRule type="expression" dxfId="208" priority="193">
      <formula>S$29=7</formula>
    </cfRule>
  </conditionalFormatting>
  <conditionalFormatting sqref="V30">
    <cfRule type="expression" dxfId="207" priority="192">
      <formula>U$29=7</formula>
    </cfRule>
  </conditionalFormatting>
  <conditionalFormatting sqref="X30:X31">
    <cfRule type="expression" dxfId="206" priority="190">
      <formula>W$29=7</formula>
    </cfRule>
  </conditionalFormatting>
  <conditionalFormatting sqref="U30">
    <cfRule type="expression" dxfId="205" priority="189">
      <formula>T$29=7</formula>
    </cfRule>
  </conditionalFormatting>
  <conditionalFormatting sqref="V32">
    <cfRule type="expression" dxfId="204" priority="185">
      <formula>U$29=7</formula>
    </cfRule>
  </conditionalFormatting>
  <conditionalFormatting sqref="S32:X32">
    <cfRule type="expression" dxfId="203" priority="188">
      <formula>R$29=7</formula>
    </cfRule>
  </conditionalFormatting>
  <conditionalFormatting sqref="S32">
    <cfRule type="expression" dxfId="202" priority="187">
      <formula>R$29=7</formula>
    </cfRule>
  </conditionalFormatting>
  <conditionalFormatting sqref="T32">
    <cfRule type="expression" dxfId="201" priority="186">
      <formula>S$29=7</formula>
    </cfRule>
  </conditionalFormatting>
  <conditionalFormatting sqref="W32">
    <cfRule type="expression" dxfId="200" priority="184">
      <formula>V$29=7</formula>
    </cfRule>
  </conditionalFormatting>
  <conditionalFormatting sqref="X32">
    <cfRule type="expression" dxfId="199" priority="183">
      <formula>W$29=7</formula>
    </cfRule>
  </conditionalFormatting>
  <conditionalFormatting sqref="U32">
    <cfRule type="expression" dxfId="198" priority="182">
      <formula>T$29=7</formula>
    </cfRule>
  </conditionalFormatting>
  <conditionalFormatting sqref="AD30:AD31">
    <cfRule type="expression" dxfId="197" priority="178">
      <formula>AC$29=7</formula>
    </cfRule>
  </conditionalFormatting>
  <conditionalFormatting sqref="Z30">
    <cfRule type="expression" dxfId="196" priority="181">
      <formula>Y$29=7</formula>
    </cfRule>
  </conditionalFormatting>
  <conditionalFormatting sqref="AA30">
    <cfRule type="expression" dxfId="195" priority="180">
      <formula>Z$29=7</formula>
    </cfRule>
  </conditionalFormatting>
  <conditionalFormatting sqref="AC30:AC31">
    <cfRule type="expression" dxfId="194" priority="179">
      <formula>AB$29=7</formula>
    </cfRule>
  </conditionalFormatting>
  <conditionalFormatting sqref="AE30:AE31">
    <cfRule type="expression" dxfId="193" priority="177">
      <formula>AD$29=7</formula>
    </cfRule>
  </conditionalFormatting>
  <conditionalFormatting sqref="AB30:AB31">
    <cfRule type="expression" dxfId="192" priority="176">
      <formula>AA$29=7</formula>
    </cfRule>
  </conditionalFormatting>
  <conditionalFormatting sqref="AC32">
    <cfRule type="expression" dxfId="191" priority="172">
      <formula>AB$29=7</formula>
    </cfRule>
  </conditionalFormatting>
  <conditionalFormatting sqref="Z32:AE32">
    <cfRule type="expression" dxfId="190" priority="175">
      <formula>Y$29=7</formula>
    </cfRule>
  </conditionalFormatting>
  <conditionalFormatting sqref="Z32">
    <cfRule type="expression" dxfId="189" priority="174">
      <formula>Y$29=7</formula>
    </cfRule>
  </conditionalFormatting>
  <conditionalFormatting sqref="AA32">
    <cfRule type="expression" dxfId="188" priority="173">
      <formula>Z$29=7</formula>
    </cfRule>
  </conditionalFormatting>
  <conditionalFormatting sqref="AD32">
    <cfRule type="expression" dxfId="187" priority="171">
      <formula>AC$29=7</formula>
    </cfRule>
  </conditionalFormatting>
  <conditionalFormatting sqref="AE32">
    <cfRule type="expression" dxfId="186" priority="170">
      <formula>AD$29=7</formula>
    </cfRule>
  </conditionalFormatting>
  <conditionalFormatting sqref="AB32">
    <cfRule type="expression" dxfId="185" priority="169">
      <formula>AA$29=7</formula>
    </cfRule>
  </conditionalFormatting>
  <conditionalFormatting sqref="AK30:AK31">
    <cfRule type="expression" dxfId="184" priority="165">
      <formula>AJ$29=7</formula>
    </cfRule>
  </conditionalFormatting>
  <conditionalFormatting sqref="AG30:AG31 AH30">
    <cfRule type="expression" dxfId="183" priority="168">
      <formula>AF$29=7</formula>
    </cfRule>
  </conditionalFormatting>
  <conditionalFormatting sqref="AH31">
    <cfRule type="expression" dxfId="182" priority="167">
      <formula>AG$29=7</formula>
    </cfRule>
  </conditionalFormatting>
  <conditionalFormatting sqref="AJ30:AJ31">
    <cfRule type="expression" dxfId="181" priority="166">
      <formula>AI$29=7</formula>
    </cfRule>
  </conditionalFormatting>
  <conditionalFormatting sqref="AL30:AL31">
    <cfRule type="expression" dxfId="180" priority="164">
      <formula>AK$29=7</formula>
    </cfRule>
  </conditionalFormatting>
  <conditionalFormatting sqref="AI30:AI31">
    <cfRule type="expression" dxfId="179" priority="163">
      <formula>AH$29=7</formula>
    </cfRule>
  </conditionalFormatting>
  <conditionalFormatting sqref="AJ32">
    <cfRule type="expression" dxfId="178" priority="159">
      <formula>AI$29=7</formula>
    </cfRule>
  </conditionalFormatting>
  <conditionalFormatting sqref="AG32:AL32">
    <cfRule type="expression" dxfId="177" priority="162">
      <formula>AF$29=7</formula>
    </cfRule>
  </conditionalFormatting>
  <conditionalFormatting sqref="AG32">
    <cfRule type="expression" dxfId="176" priority="161">
      <formula>AF$29=7</formula>
    </cfRule>
  </conditionalFormatting>
  <conditionalFormatting sqref="AH32">
    <cfRule type="expression" dxfId="175" priority="160">
      <formula>AG$29=7</formula>
    </cfRule>
  </conditionalFormatting>
  <conditionalFormatting sqref="AK32">
    <cfRule type="expression" dxfId="174" priority="158">
      <formula>AJ$29=7</formula>
    </cfRule>
  </conditionalFormatting>
  <conditionalFormatting sqref="AL32">
    <cfRule type="expression" dxfId="173" priority="157">
      <formula>AK$29=7</formula>
    </cfRule>
  </conditionalFormatting>
  <conditionalFormatting sqref="AI32">
    <cfRule type="expression" dxfId="172" priority="156">
      <formula>AH$29=7</formula>
    </cfRule>
  </conditionalFormatting>
  <conditionalFormatting sqref="AM30:AM31">
    <cfRule type="expression" dxfId="171" priority="155">
      <formula>AL$29=7</formula>
    </cfRule>
  </conditionalFormatting>
  <conditionalFormatting sqref="AO30:AO31">
    <cfRule type="expression" dxfId="170" priority="154">
      <formula>AN$29=7</formula>
    </cfRule>
  </conditionalFormatting>
  <conditionalFormatting sqref="AM32 AO32">
    <cfRule type="expression" dxfId="169" priority="153">
      <formula>AL$29=7</formula>
    </cfRule>
  </conditionalFormatting>
  <conditionalFormatting sqref="AM32">
    <cfRule type="expression" dxfId="168" priority="152">
      <formula>AL$29=7</formula>
    </cfRule>
  </conditionalFormatting>
  <conditionalFormatting sqref="AO32">
    <cfRule type="expression" dxfId="167" priority="151">
      <formula>AN$29=7</formula>
    </cfRule>
  </conditionalFormatting>
  <conditionalFormatting sqref="AP30:AP31">
    <cfRule type="expression" dxfId="166" priority="149">
      <formula>AO$29=7</formula>
    </cfRule>
  </conditionalFormatting>
  <conditionalFormatting sqref="AP32">
    <cfRule type="expression" dxfId="165" priority="148">
      <formula>AO$29=7</formula>
    </cfRule>
  </conditionalFormatting>
  <conditionalFormatting sqref="AP32">
    <cfRule type="expression" dxfId="164" priority="147">
      <formula>AO$29=7</formula>
    </cfRule>
  </conditionalFormatting>
  <conditionalFormatting sqref="AF30:AF31">
    <cfRule type="expression" dxfId="163" priority="146">
      <formula>AE$29=7</formula>
    </cfRule>
  </conditionalFormatting>
  <conditionalFormatting sqref="AF32">
    <cfRule type="expression" dxfId="162" priority="145">
      <formula>AE$29=7</formula>
    </cfRule>
  </conditionalFormatting>
  <conditionalFormatting sqref="AF32">
    <cfRule type="expression" dxfId="161" priority="144">
      <formula>AE$29=7</formula>
    </cfRule>
  </conditionalFormatting>
  <conditionalFormatting sqref="Y30:Y31">
    <cfRule type="expression" dxfId="160" priority="143">
      <formula>X$29=7</formula>
    </cfRule>
  </conditionalFormatting>
  <conditionalFormatting sqref="Y32">
    <cfRule type="expression" dxfId="159" priority="142">
      <formula>X$29=7</formula>
    </cfRule>
  </conditionalFormatting>
  <conditionalFormatting sqref="Y32">
    <cfRule type="expression" dxfId="158" priority="141">
      <formula>X$29=7</formula>
    </cfRule>
  </conditionalFormatting>
  <conditionalFormatting sqref="L30:L31">
    <cfRule type="expression" dxfId="157" priority="140">
      <formula>K$29=7</formula>
    </cfRule>
  </conditionalFormatting>
  <conditionalFormatting sqref="L32">
    <cfRule type="expression" dxfId="156" priority="139">
      <formula>K$29=7</formula>
    </cfRule>
  </conditionalFormatting>
  <conditionalFormatting sqref="L32">
    <cfRule type="expression" dxfId="155" priority="138">
      <formula>K$29=7</formula>
    </cfRule>
  </conditionalFormatting>
  <conditionalFormatting sqref="R34">
    <cfRule type="expression" dxfId="152" priority="118">
      <formula>Q$29=7</formula>
    </cfRule>
  </conditionalFormatting>
  <conditionalFormatting sqref="R33">
    <cfRule type="expression" dxfId="151" priority="117">
      <formula>Q$29=7</formula>
    </cfRule>
  </conditionalFormatting>
  <conditionalFormatting sqref="R33">
    <cfRule type="expression" dxfId="150" priority="116">
      <formula>Q$29=7</formula>
    </cfRule>
  </conditionalFormatting>
  <conditionalFormatting sqref="W34">
    <cfRule type="expression" dxfId="149" priority="112">
      <formula>V$29=7</formula>
    </cfRule>
  </conditionalFormatting>
  <conditionalFormatting sqref="S34">
    <cfRule type="expression" dxfId="148" priority="115">
      <formula>R$29=7</formula>
    </cfRule>
  </conditionalFormatting>
  <conditionalFormatting sqref="T34">
    <cfRule type="expression" dxfId="147" priority="114">
      <formula>S$29=7</formula>
    </cfRule>
  </conditionalFormatting>
  <conditionalFormatting sqref="V34">
    <cfRule type="expression" dxfId="146" priority="113">
      <formula>U$29=7</formula>
    </cfRule>
  </conditionalFormatting>
  <conditionalFormatting sqref="X34">
    <cfRule type="expression" dxfId="145" priority="111">
      <formula>W$29=7</formula>
    </cfRule>
  </conditionalFormatting>
  <conditionalFormatting sqref="U34">
    <cfRule type="expression" dxfId="144" priority="110">
      <formula>T$29=7</formula>
    </cfRule>
  </conditionalFormatting>
  <conditionalFormatting sqref="V33">
    <cfRule type="expression" dxfId="143" priority="106">
      <formula>U$29=7</formula>
    </cfRule>
  </conditionalFormatting>
  <conditionalFormatting sqref="S33:X33">
    <cfRule type="expression" dxfId="142" priority="109">
      <formula>R$29=7</formula>
    </cfRule>
  </conditionalFormatting>
  <conditionalFormatting sqref="S33">
    <cfRule type="expression" dxfId="141" priority="108">
      <formula>R$29=7</formula>
    </cfRule>
  </conditionalFormatting>
  <conditionalFormatting sqref="T33">
    <cfRule type="expression" dxfId="140" priority="107">
      <formula>S$29=7</formula>
    </cfRule>
  </conditionalFormatting>
  <conditionalFormatting sqref="W33">
    <cfRule type="expression" dxfId="139" priority="105">
      <formula>V$29=7</formula>
    </cfRule>
  </conditionalFormatting>
  <conditionalFormatting sqref="X33">
    <cfRule type="expression" dxfId="138" priority="104">
      <formula>W$29=7</formula>
    </cfRule>
  </conditionalFormatting>
  <conditionalFormatting sqref="U33">
    <cfRule type="expression" dxfId="137" priority="103">
      <formula>T$29=7</formula>
    </cfRule>
  </conditionalFormatting>
  <conditionalFormatting sqref="Y33:Y34">
    <cfRule type="expression" dxfId="136" priority="102">
      <formula>X$29=7</formula>
    </cfRule>
  </conditionalFormatting>
  <conditionalFormatting sqref="AD33:AD34">
    <cfRule type="expression" dxfId="135" priority="96">
      <formula>AC$29=7</formula>
    </cfRule>
  </conditionalFormatting>
  <conditionalFormatting sqref="Z33:Z34">
    <cfRule type="expression" dxfId="134" priority="99">
      <formula>Y$29=7</formula>
    </cfRule>
  </conditionalFormatting>
  <conditionalFormatting sqref="AA33:AA34">
    <cfRule type="expression" dxfId="133" priority="98">
      <formula>Z$29=7</formula>
    </cfRule>
  </conditionalFormatting>
  <conditionalFormatting sqref="AC33:AC34">
    <cfRule type="expression" dxfId="132" priority="97">
      <formula>AB$29=7</formula>
    </cfRule>
  </conditionalFormatting>
  <conditionalFormatting sqref="AE33:AE34">
    <cfRule type="expression" dxfId="131" priority="95">
      <formula>AD$29=7</formula>
    </cfRule>
  </conditionalFormatting>
  <conditionalFormatting sqref="AB33:AB34">
    <cfRule type="expression" dxfId="130" priority="94">
      <formula>AA$29=7</formula>
    </cfRule>
  </conditionalFormatting>
  <conditionalFormatting sqref="AF33:AF34">
    <cfRule type="expression" dxfId="129" priority="86">
      <formula>AE$29=7</formula>
    </cfRule>
  </conditionalFormatting>
  <conditionalFormatting sqref="AK33:AK34">
    <cfRule type="expression" dxfId="128" priority="80">
      <formula>AJ$29=7</formula>
    </cfRule>
  </conditionalFormatting>
  <conditionalFormatting sqref="AG33:AG34">
    <cfRule type="expression" dxfId="127" priority="83">
      <formula>AF$29=7</formula>
    </cfRule>
  </conditionalFormatting>
  <conditionalFormatting sqref="AH33:AH34">
    <cfRule type="expression" dxfId="126" priority="82">
      <formula>AG$29=7</formula>
    </cfRule>
  </conditionalFormatting>
  <conditionalFormatting sqref="AJ33:AJ34">
    <cfRule type="expression" dxfId="125" priority="81">
      <formula>AI$29=7</formula>
    </cfRule>
  </conditionalFormatting>
  <conditionalFormatting sqref="AL33:AL34">
    <cfRule type="expression" dxfId="124" priority="79">
      <formula>AK$29=7</formula>
    </cfRule>
  </conditionalFormatting>
  <conditionalFormatting sqref="AI33:AI34">
    <cfRule type="expression" dxfId="123" priority="78">
      <formula>AH$29=7</formula>
    </cfRule>
  </conditionalFormatting>
  <conditionalFormatting sqref="AM33:AM34">
    <cfRule type="expression" dxfId="122" priority="70">
      <formula>AL$29=7</formula>
    </cfRule>
  </conditionalFormatting>
  <conditionalFormatting sqref="AO33:AO34">
    <cfRule type="expression" dxfId="121" priority="67">
      <formula>AN$29=7</formula>
    </cfRule>
  </conditionalFormatting>
  <conditionalFormatting sqref="AP33:AP34">
    <cfRule type="expression" dxfId="120" priority="66">
      <formula>AO$29=7</formula>
    </cfRule>
  </conditionalFormatting>
  <conditionalFormatting sqref="E35:AP35">
    <cfRule type="containsText" dxfId="119" priority="50" operator="containsText" text="TRUE">
      <formula>NOT(ISERROR(SEARCH("TRUE",E35)))</formula>
    </cfRule>
  </conditionalFormatting>
  <conditionalFormatting sqref="S31">
    <cfRule type="expression" dxfId="118" priority="32">
      <formula>R$29=7</formula>
    </cfRule>
  </conditionalFormatting>
  <conditionalFormatting sqref="T31:W31">
    <cfRule type="expression" dxfId="117" priority="31">
      <formula>S$29=7</formula>
    </cfRule>
  </conditionalFormatting>
  <conditionalFormatting sqref="Z31:AA31">
    <cfRule type="expression" dxfId="116" priority="30">
      <formula>Y$29=7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6E102-DFD0-4326-90B9-934DE9F3D7A4}">
  <dimension ref="B1:AQ35"/>
  <sheetViews>
    <sheetView showGridLines="0" zoomScale="60" zoomScaleNormal="60" workbookViewId="0">
      <pane xSplit="4" topLeftCell="E1" activePane="topRight" state="frozen"/>
      <selection activeCell="B2" sqref="B2"/>
      <selection pane="topRight"/>
    </sheetView>
  </sheetViews>
  <sheetFormatPr defaultColWidth="8.125" defaultRowHeight="15.75" x14ac:dyDescent="0.4"/>
  <cols>
    <col min="1" max="1" width="1.875" style="5" customWidth="1"/>
    <col min="2" max="2" width="15.375" style="5" customWidth="1"/>
    <col min="3" max="3" width="21.875" style="5" bestFit="1" customWidth="1"/>
    <col min="4" max="4" width="32.375" style="5" bestFit="1" customWidth="1"/>
    <col min="5" max="11" width="7.625" style="5" customWidth="1"/>
    <col min="12" max="20" width="6.875" style="5" customWidth="1"/>
    <col min="21" max="22" width="6.875" style="80" customWidth="1"/>
    <col min="23" max="43" width="6.875" style="5" customWidth="1"/>
    <col min="44" max="16384" width="8.125" style="5"/>
  </cols>
  <sheetData>
    <row r="1" spans="2:12" s="2" customFormat="1" ht="33.75" customHeight="1" x14ac:dyDescent="0.4">
      <c r="B1" s="1" t="s">
        <v>14</v>
      </c>
    </row>
    <row r="3" spans="2:12" ht="15.75" customHeight="1" x14ac:dyDescent="0.4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3" t="s">
        <v>1</v>
      </c>
    </row>
    <row r="27" spans="2:43" ht="16.5" thickBot="1" x14ac:dyDescent="0.45">
      <c r="L27" s="6">
        <v>1</v>
      </c>
      <c r="M27" s="7">
        <f>$L$27+COUNTIF($M29:M29,1)</f>
        <v>1</v>
      </c>
      <c r="N27" s="7">
        <f>$L$27+COUNTIF($M29:N29,1)</f>
        <v>1</v>
      </c>
      <c r="O27" s="7">
        <f>$L$27+COUNTIF($M29:O29,1)</f>
        <v>2</v>
      </c>
      <c r="P27" s="7">
        <f>$L$27+COUNTIF($M29:P29,1)</f>
        <v>2</v>
      </c>
      <c r="Q27" s="7">
        <f>$L$27+COUNTIF($M29:Q29,1)</f>
        <v>2</v>
      </c>
      <c r="R27" s="7">
        <f>$L$27+COUNTIF($M29:R29,1)</f>
        <v>2</v>
      </c>
      <c r="S27" s="7">
        <f>$L$27+COUNTIF($M29:S29,1)</f>
        <v>2</v>
      </c>
      <c r="T27" s="7">
        <f>$L$27+COUNTIF($M29:T29,1)</f>
        <v>2</v>
      </c>
      <c r="U27" s="8">
        <f>$L$27+COUNTIF($M29:U29,1)</f>
        <v>2</v>
      </c>
      <c r="V27" s="8">
        <f>$L$27+COUNTIF($M29:V29,1)</f>
        <v>3</v>
      </c>
      <c r="W27" s="7">
        <f>$L$27+COUNTIF($M29:W29,1)</f>
        <v>3</v>
      </c>
      <c r="X27" s="7">
        <f>$L$27+COUNTIF($M29:X29,1)</f>
        <v>3</v>
      </c>
      <c r="Y27" s="7">
        <f>$L$27+COUNTIF($M29:Y29,1)</f>
        <v>3</v>
      </c>
      <c r="Z27" s="7">
        <f>$L$27+COUNTIF($M29:Z29,1)</f>
        <v>3</v>
      </c>
      <c r="AA27" s="7">
        <f>$L$27+COUNTIF($M29:AA29,1)</f>
        <v>3</v>
      </c>
      <c r="AB27" s="7">
        <f>$L$27+COUNTIF($M29:AB29,1)</f>
        <v>3</v>
      </c>
      <c r="AC27" s="7">
        <f>$L$27+COUNTIF($M29:AC29,1)</f>
        <v>4</v>
      </c>
      <c r="AD27" s="7">
        <f>$L$27+COUNTIF($M29:AD29,1)</f>
        <v>4</v>
      </c>
      <c r="AE27" s="7">
        <f>$L$27+COUNTIF($M29:AE29,1)</f>
        <v>4</v>
      </c>
      <c r="AF27" s="7">
        <f>$L$27+COUNTIF($M29:AF29,1)</f>
        <v>4</v>
      </c>
      <c r="AG27" s="7">
        <f>$L$27+COUNTIF($M29:AG29,1)</f>
        <v>4</v>
      </c>
      <c r="AH27" s="7">
        <f>$L$27+COUNTIF($M29:AH29,1)</f>
        <v>4</v>
      </c>
      <c r="AI27" s="7">
        <f>$L$27+COUNTIF($M29:AI29,1)</f>
        <v>4</v>
      </c>
      <c r="AJ27" s="7">
        <f>$L$27+COUNTIF($M29:AJ29,1)</f>
        <v>5</v>
      </c>
      <c r="AK27" s="7">
        <f>$L$27+COUNTIF($M29:AK29,1)</f>
        <v>5</v>
      </c>
      <c r="AL27" s="7">
        <f>$L$27+COUNTIF($M29:AL29,1)</f>
        <v>5</v>
      </c>
      <c r="AM27" s="7">
        <f>$L$27+COUNTIF($M29:AM29,1)</f>
        <v>5</v>
      </c>
      <c r="AN27" s="7">
        <f>$L$27+COUNTIF($M29:AN29,1)</f>
        <v>5</v>
      </c>
      <c r="AO27" s="7">
        <f>$L$27+COUNTIF($M29:AO29,1)</f>
        <v>5</v>
      </c>
      <c r="AP27" s="7">
        <f>$L$27+COUNTIF($M29:AP29,1)</f>
        <v>5</v>
      </c>
      <c r="AQ27" s="7"/>
    </row>
    <row r="28" spans="2:43" ht="19.5" x14ac:dyDescent="0.4">
      <c r="B28" s="131">
        <f>L28</f>
        <v>45505</v>
      </c>
      <c r="C28" s="132"/>
      <c r="D28" s="9"/>
      <c r="E28" s="142" t="s">
        <v>2</v>
      </c>
      <c r="F28" s="144">
        <v>1</v>
      </c>
      <c r="G28" s="121">
        <v>2</v>
      </c>
      <c r="H28" s="121">
        <v>3</v>
      </c>
      <c r="I28" s="121">
        <v>4</v>
      </c>
      <c r="J28" s="121">
        <v>5</v>
      </c>
      <c r="K28" s="122">
        <v>6</v>
      </c>
      <c r="L28" s="15">
        <v>45505</v>
      </c>
      <c r="M28" s="10">
        <f>L28+1</f>
        <v>45506</v>
      </c>
      <c r="N28" s="10">
        <f t="shared" ref="N28:AM28" si="0">M28+1</f>
        <v>45507</v>
      </c>
      <c r="O28" s="10">
        <f t="shared" si="0"/>
        <v>45508</v>
      </c>
      <c r="P28" s="10">
        <f t="shared" si="0"/>
        <v>45509</v>
      </c>
      <c r="Q28" s="10">
        <f t="shared" si="0"/>
        <v>45510</v>
      </c>
      <c r="R28" s="10">
        <f t="shared" si="0"/>
        <v>45511</v>
      </c>
      <c r="S28" s="10">
        <f t="shared" si="0"/>
        <v>45512</v>
      </c>
      <c r="T28" s="10">
        <f t="shared" si="0"/>
        <v>45513</v>
      </c>
      <c r="U28" s="10">
        <f t="shared" si="0"/>
        <v>45514</v>
      </c>
      <c r="V28" s="10">
        <f t="shared" si="0"/>
        <v>45515</v>
      </c>
      <c r="W28" s="11">
        <f t="shared" si="0"/>
        <v>45516</v>
      </c>
      <c r="X28" s="10">
        <f t="shared" si="0"/>
        <v>45517</v>
      </c>
      <c r="Y28" s="10">
        <f t="shared" si="0"/>
        <v>45518</v>
      </c>
      <c r="Z28" s="10">
        <f t="shared" si="0"/>
        <v>45519</v>
      </c>
      <c r="AA28" s="10">
        <f t="shared" si="0"/>
        <v>45520</v>
      </c>
      <c r="AB28" s="10">
        <f t="shared" si="0"/>
        <v>45521</v>
      </c>
      <c r="AC28" s="10">
        <f t="shared" si="0"/>
        <v>45522</v>
      </c>
      <c r="AD28" s="10">
        <f t="shared" si="0"/>
        <v>45523</v>
      </c>
      <c r="AE28" s="12">
        <f t="shared" si="0"/>
        <v>45524</v>
      </c>
      <c r="AF28" s="10">
        <f t="shared" si="0"/>
        <v>45525</v>
      </c>
      <c r="AG28" s="10">
        <f t="shared" si="0"/>
        <v>45526</v>
      </c>
      <c r="AH28" s="10">
        <f t="shared" si="0"/>
        <v>45527</v>
      </c>
      <c r="AI28" s="10">
        <f t="shared" si="0"/>
        <v>45528</v>
      </c>
      <c r="AJ28" s="10">
        <f t="shared" si="0"/>
        <v>45529</v>
      </c>
      <c r="AK28" s="10">
        <f t="shared" si="0"/>
        <v>45530</v>
      </c>
      <c r="AL28" s="10">
        <f t="shared" si="0"/>
        <v>45531</v>
      </c>
      <c r="AM28" s="13">
        <f t="shared" si="0"/>
        <v>45532</v>
      </c>
      <c r="AN28" s="14">
        <f>IF(AM28="","",IF(DAY(AM28+1)=1,"",AM28+1))</f>
        <v>45533</v>
      </c>
      <c r="AO28" s="15">
        <f>IF(AN28="","",IF(DAY(AN28+1)=1,"",AN28+1))</f>
        <v>45534</v>
      </c>
      <c r="AP28" s="16">
        <f>IF(AO28="","",IF(DAY(AO28+1)=1,"",AO28+1))</f>
        <v>45535</v>
      </c>
      <c r="AQ28" s="17"/>
    </row>
    <row r="29" spans="2:43" ht="20.25" thickBot="1" x14ac:dyDescent="0.45">
      <c r="B29" s="133"/>
      <c r="C29" s="141"/>
      <c r="D29" s="18"/>
      <c r="E29" s="143"/>
      <c r="F29" s="145"/>
      <c r="G29" s="126"/>
      <c r="H29" s="126"/>
      <c r="I29" s="126"/>
      <c r="J29" s="126"/>
      <c r="K29" s="127"/>
      <c r="L29" s="25">
        <f t="shared" ref="L29:AO29" si="1">WEEKDAY(L28)</f>
        <v>5</v>
      </c>
      <c r="M29" s="19">
        <f>WEEKDAY(M28)</f>
        <v>6</v>
      </c>
      <c r="N29" s="19">
        <f t="shared" si="1"/>
        <v>7</v>
      </c>
      <c r="O29" s="19">
        <f t="shared" si="1"/>
        <v>1</v>
      </c>
      <c r="P29" s="19">
        <f t="shared" si="1"/>
        <v>2</v>
      </c>
      <c r="Q29" s="87">
        <f t="shared" si="1"/>
        <v>3</v>
      </c>
      <c r="R29" s="19">
        <f t="shared" si="1"/>
        <v>4</v>
      </c>
      <c r="S29" s="19">
        <f t="shared" si="1"/>
        <v>5</v>
      </c>
      <c r="T29" s="19">
        <f t="shared" si="1"/>
        <v>6</v>
      </c>
      <c r="U29" s="19">
        <f t="shared" si="1"/>
        <v>7</v>
      </c>
      <c r="V29" s="19">
        <f t="shared" si="1"/>
        <v>1</v>
      </c>
      <c r="W29" s="22">
        <f t="shared" si="1"/>
        <v>2</v>
      </c>
      <c r="X29" s="19">
        <f t="shared" si="1"/>
        <v>3</v>
      </c>
      <c r="Y29" s="19">
        <f t="shared" si="1"/>
        <v>4</v>
      </c>
      <c r="Z29" s="19">
        <f t="shared" si="1"/>
        <v>5</v>
      </c>
      <c r="AA29" s="19">
        <f t="shared" si="1"/>
        <v>6</v>
      </c>
      <c r="AB29" s="19">
        <f t="shared" si="1"/>
        <v>7</v>
      </c>
      <c r="AC29" s="19">
        <f t="shared" si="1"/>
        <v>1</v>
      </c>
      <c r="AD29" s="19">
        <f t="shared" si="1"/>
        <v>2</v>
      </c>
      <c r="AE29" s="23">
        <f t="shared" si="1"/>
        <v>3</v>
      </c>
      <c r="AF29" s="19">
        <f t="shared" si="1"/>
        <v>4</v>
      </c>
      <c r="AG29" s="19">
        <f t="shared" si="1"/>
        <v>5</v>
      </c>
      <c r="AH29" s="19">
        <f t="shared" si="1"/>
        <v>6</v>
      </c>
      <c r="AI29" s="19">
        <f t="shared" si="1"/>
        <v>7</v>
      </c>
      <c r="AJ29" s="19">
        <f t="shared" si="1"/>
        <v>1</v>
      </c>
      <c r="AK29" s="19">
        <f t="shared" si="1"/>
        <v>2</v>
      </c>
      <c r="AL29" s="19">
        <f t="shared" si="1"/>
        <v>3</v>
      </c>
      <c r="AM29" s="87">
        <f t="shared" si="1"/>
        <v>4</v>
      </c>
      <c r="AN29" s="88">
        <f t="shared" si="1"/>
        <v>5</v>
      </c>
      <c r="AO29" s="25">
        <f t="shared" si="1"/>
        <v>6</v>
      </c>
      <c r="AP29" s="89">
        <f>WEEKDAY(AP28)</f>
        <v>7</v>
      </c>
      <c r="AQ29" s="27"/>
    </row>
    <row r="30" spans="2:43" ht="20.100000000000001" customHeight="1" x14ac:dyDescent="0.4">
      <c r="B30" s="123" t="s">
        <v>3</v>
      </c>
      <c r="C30" s="139" t="s">
        <v>4</v>
      </c>
      <c r="D30" s="90" t="s">
        <v>8</v>
      </c>
      <c r="E30" s="91">
        <f>SUM(F30:K30)</f>
        <v>6102</v>
      </c>
      <c r="F30" s="92">
        <f t="shared" ref="F30:K33" si="2">SUMIFS($L30:$AP30,$L$27:$AP$27,F$28)</f>
        <v>466</v>
      </c>
      <c r="G30" s="93">
        <f t="shared" si="2"/>
        <v>1484</v>
      </c>
      <c r="H30" s="93">
        <f t="shared" si="2"/>
        <v>1517</v>
      </c>
      <c r="I30" s="93">
        <f t="shared" si="2"/>
        <v>1176</v>
      </c>
      <c r="J30" s="93">
        <f t="shared" si="2"/>
        <v>1459</v>
      </c>
      <c r="K30" s="94">
        <f>SUMIFS($L30:$AP30,$L$27:$AP$27,K$28)</f>
        <v>0</v>
      </c>
      <c r="L30" s="95">
        <v>242</v>
      </c>
      <c r="M30" s="96">
        <v>224</v>
      </c>
      <c r="N30" s="97"/>
      <c r="O30" s="97"/>
      <c r="P30" s="96">
        <v>397</v>
      </c>
      <c r="Q30" s="98">
        <v>326</v>
      </c>
      <c r="R30" s="99">
        <v>280</v>
      </c>
      <c r="S30" s="99">
        <v>227</v>
      </c>
      <c r="T30" s="99">
        <v>254</v>
      </c>
      <c r="U30" s="100"/>
      <c r="V30" s="100"/>
      <c r="W30" s="99">
        <v>171</v>
      </c>
      <c r="X30" s="99">
        <v>714</v>
      </c>
      <c r="Y30" s="99">
        <v>392</v>
      </c>
      <c r="Z30" s="99">
        <v>240</v>
      </c>
      <c r="AA30" s="99" t="s">
        <v>5</v>
      </c>
      <c r="AB30" s="100"/>
      <c r="AC30" s="100"/>
      <c r="AD30" s="99" t="s">
        <v>5</v>
      </c>
      <c r="AE30" s="99">
        <v>339</v>
      </c>
      <c r="AF30" s="99">
        <v>324</v>
      </c>
      <c r="AG30" s="99">
        <v>260</v>
      </c>
      <c r="AH30" s="99">
        <v>253</v>
      </c>
      <c r="AI30" s="100"/>
      <c r="AJ30" s="100"/>
      <c r="AK30" s="99">
        <v>458</v>
      </c>
      <c r="AL30" s="99">
        <v>245</v>
      </c>
      <c r="AM30" s="99">
        <v>263</v>
      </c>
      <c r="AN30" s="99">
        <v>257</v>
      </c>
      <c r="AO30" s="99">
        <v>236</v>
      </c>
      <c r="AP30" s="101"/>
      <c r="AQ30" s="40"/>
    </row>
    <row r="31" spans="2:43" ht="20.100000000000001" customHeight="1" x14ac:dyDescent="0.4">
      <c r="B31" s="124"/>
      <c r="C31" s="140"/>
      <c r="D31" s="102" t="s">
        <v>17</v>
      </c>
      <c r="E31" s="103">
        <f>SUM(F31:K31)</f>
        <v>3410</v>
      </c>
      <c r="F31" s="104">
        <f t="shared" si="2"/>
        <v>282</v>
      </c>
      <c r="G31" s="105">
        <f t="shared" si="2"/>
        <v>890</v>
      </c>
      <c r="H31" s="105">
        <f t="shared" si="2"/>
        <v>781</v>
      </c>
      <c r="I31" s="105">
        <f t="shared" si="2"/>
        <v>651</v>
      </c>
      <c r="J31" s="105">
        <f t="shared" si="2"/>
        <v>806</v>
      </c>
      <c r="K31" s="106">
        <f t="shared" si="2"/>
        <v>0</v>
      </c>
      <c r="L31" s="107">
        <v>137</v>
      </c>
      <c r="M31" s="108">
        <v>145</v>
      </c>
      <c r="N31" s="109"/>
      <c r="O31" s="109"/>
      <c r="P31" s="108">
        <v>231</v>
      </c>
      <c r="Q31" s="110">
        <v>185</v>
      </c>
      <c r="R31" s="111">
        <v>157</v>
      </c>
      <c r="S31" s="108">
        <v>146</v>
      </c>
      <c r="T31" s="108">
        <v>171</v>
      </c>
      <c r="U31" s="112"/>
      <c r="V31" s="112"/>
      <c r="W31" s="108">
        <v>119</v>
      </c>
      <c r="X31" s="111">
        <v>326</v>
      </c>
      <c r="Y31" s="111">
        <v>211</v>
      </c>
      <c r="Z31" s="108">
        <v>125</v>
      </c>
      <c r="AA31" s="113" t="s">
        <v>5</v>
      </c>
      <c r="AB31" s="114"/>
      <c r="AC31" s="114"/>
      <c r="AD31" s="113" t="s">
        <v>5</v>
      </c>
      <c r="AE31" s="111">
        <v>176</v>
      </c>
      <c r="AF31" s="111">
        <v>184</v>
      </c>
      <c r="AG31" s="111">
        <v>149</v>
      </c>
      <c r="AH31" s="111">
        <v>142</v>
      </c>
      <c r="AI31" s="115"/>
      <c r="AJ31" s="115"/>
      <c r="AK31" s="111">
        <v>239</v>
      </c>
      <c r="AL31" s="111">
        <v>140</v>
      </c>
      <c r="AM31" s="111">
        <v>157</v>
      </c>
      <c r="AN31" s="111">
        <v>142</v>
      </c>
      <c r="AO31" s="111">
        <v>128</v>
      </c>
      <c r="AP31" s="116"/>
      <c r="AQ31" s="40"/>
    </row>
    <row r="32" spans="2:43" ht="20.100000000000001" customHeight="1" x14ac:dyDescent="0.4">
      <c r="B32" s="124"/>
      <c r="C32" s="140"/>
      <c r="D32" s="117" t="s">
        <v>18</v>
      </c>
      <c r="E32" s="103">
        <f>SUM(F32:K32)</f>
        <v>2066</v>
      </c>
      <c r="F32" s="104">
        <f>SUMIFS($L32:$AP32,$L$27:$AP$27,F$28)</f>
        <v>167</v>
      </c>
      <c r="G32" s="105">
        <f t="shared" si="2"/>
        <v>468</v>
      </c>
      <c r="H32" s="105">
        <f t="shared" si="2"/>
        <v>445</v>
      </c>
      <c r="I32" s="105">
        <f t="shared" si="2"/>
        <v>453</v>
      </c>
      <c r="J32" s="105">
        <f t="shared" si="2"/>
        <v>533</v>
      </c>
      <c r="K32" s="106">
        <f t="shared" si="2"/>
        <v>0</v>
      </c>
      <c r="L32" s="107">
        <v>94</v>
      </c>
      <c r="M32" s="108">
        <v>73</v>
      </c>
      <c r="N32" s="118"/>
      <c r="O32" s="118"/>
      <c r="P32" s="108">
        <v>113</v>
      </c>
      <c r="Q32" s="110">
        <v>106</v>
      </c>
      <c r="R32" s="111">
        <v>102</v>
      </c>
      <c r="S32" s="111">
        <v>78</v>
      </c>
      <c r="T32" s="111">
        <v>69</v>
      </c>
      <c r="U32" s="115"/>
      <c r="V32" s="115"/>
      <c r="W32" s="111">
        <v>45</v>
      </c>
      <c r="X32" s="111">
        <v>177</v>
      </c>
      <c r="Y32" s="111">
        <v>117</v>
      </c>
      <c r="Z32" s="111">
        <v>106</v>
      </c>
      <c r="AA32" s="119" t="s">
        <v>5</v>
      </c>
      <c r="AB32" s="114"/>
      <c r="AC32" s="114"/>
      <c r="AD32" s="119" t="s">
        <v>5</v>
      </c>
      <c r="AE32" s="111">
        <v>132</v>
      </c>
      <c r="AF32" s="111">
        <v>118</v>
      </c>
      <c r="AG32" s="111">
        <v>103</v>
      </c>
      <c r="AH32" s="111">
        <v>100</v>
      </c>
      <c r="AI32" s="115"/>
      <c r="AJ32" s="115"/>
      <c r="AK32" s="111">
        <v>148</v>
      </c>
      <c r="AL32" s="111">
        <v>100</v>
      </c>
      <c r="AM32" s="111">
        <v>93</v>
      </c>
      <c r="AN32" s="111">
        <v>101</v>
      </c>
      <c r="AO32" s="111">
        <v>91</v>
      </c>
      <c r="AP32" s="116"/>
      <c r="AQ32" s="40"/>
    </row>
    <row r="33" spans="2:43" ht="20.100000000000001" customHeight="1" thickBot="1" x14ac:dyDescent="0.45">
      <c r="B33" s="125"/>
      <c r="C33" s="147"/>
      <c r="D33" s="148" t="s">
        <v>9</v>
      </c>
      <c r="E33" s="149">
        <f>SUM(F33:K33)</f>
        <v>626</v>
      </c>
      <c r="F33" s="150">
        <f t="shared" si="2"/>
        <v>17</v>
      </c>
      <c r="G33" s="151">
        <f t="shared" si="2"/>
        <v>126</v>
      </c>
      <c r="H33" s="151">
        <f t="shared" si="2"/>
        <v>291</v>
      </c>
      <c r="I33" s="151">
        <f t="shared" si="2"/>
        <v>72</v>
      </c>
      <c r="J33" s="151">
        <f t="shared" si="2"/>
        <v>120</v>
      </c>
      <c r="K33" s="152">
        <f t="shared" si="2"/>
        <v>0</v>
      </c>
      <c r="L33" s="153">
        <v>11</v>
      </c>
      <c r="M33" s="154">
        <v>6</v>
      </c>
      <c r="N33" s="155"/>
      <c r="O33" s="155"/>
      <c r="P33" s="154">
        <v>53</v>
      </c>
      <c r="Q33" s="154">
        <v>35</v>
      </c>
      <c r="R33" s="156">
        <v>21</v>
      </c>
      <c r="S33" s="156">
        <v>3</v>
      </c>
      <c r="T33" s="156">
        <v>14</v>
      </c>
      <c r="U33" s="157"/>
      <c r="V33" s="157"/>
      <c r="W33" s="156">
        <v>7</v>
      </c>
      <c r="X33" s="156">
        <v>211</v>
      </c>
      <c r="Y33" s="156">
        <v>64</v>
      </c>
      <c r="Z33" s="156">
        <v>9</v>
      </c>
      <c r="AA33" s="158" t="s">
        <v>5</v>
      </c>
      <c r="AB33" s="159"/>
      <c r="AC33" s="159"/>
      <c r="AD33" s="158" t="s">
        <v>5</v>
      </c>
      <c r="AE33" s="156">
        <v>31</v>
      </c>
      <c r="AF33" s="156">
        <v>22</v>
      </c>
      <c r="AG33" s="156">
        <v>8</v>
      </c>
      <c r="AH33" s="156">
        <v>11</v>
      </c>
      <c r="AI33" s="157"/>
      <c r="AJ33" s="157"/>
      <c r="AK33" s="156">
        <v>71</v>
      </c>
      <c r="AL33" s="156">
        <v>5</v>
      </c>
      <c r="AM33" s="156">
        <v>13</v>
      </c>
      <c r="AN33" s="156">
        <v>14</v>
      </c>
      <c r="AO33" s="156">
        <v>17</v>
      </c>
      <c r="AP33" s="160"/>
      <c r="AQ33" s="40"/>
    </row>
    <row r="34" spans="2:43" x14ac:dyDescent="0.4">
      <c r="B34" s="79"/>
      <c r="E34" s="81"/>
      <c r="F34" s="81"/>
      <c r="G34" s="81"/>
      <c r="H34" s="81"/>
      <c r="I34" s="81"/>
      <c r="J34" s="81"/>
      <c r="K34" s="81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</row>
    <row r="35" spans="2:43" ht="19.5" x14ac:dyDescent="0.4">
      <c r="B35" s="120"/>
      <c r="L35" s="120" t="s">
        <v>15</v>
      </c>
    </row>
  </sheetData>
  <mergeCells count="10">
    <mergeCell ref="J28:J29"/>
    <mergeCell ref="K28:K29"/>
    <mergeCell ref="B30:B33"/>
    <mergeCell ref="C30:C33"/>
    <mergeCell ref="B28:C29"/>
    <mergeCell ref="E28:E29"/>
    <mergeCell ref="F28:F29"/>
    <mergeCell ref="G28:G29"/>
    <mergeCell ref="H28:H29"/>
    <mergeCell ref="I28:I29"/>
  </mergeCells>
  <phoneticPr fontId="3"/>
  <conditionalFormatting sqref="AP28:AQ29">
    <cfRule type="expression" dxfId="115" priority="652">
      <formula>AP$29=7</formula>
    </cfRule>
    <cfRule type="expression" dxfId="114" priority="653">
      <formula>AP$29=1</formula>
    </cfRule>
  </conditionalFormatting>
  <conditionalFormatting sqref="AQ30:AQ33">
    <cfRule type="expression" dxfId="113" priority="651">
      <formula>AP$29=7</formula>
    </cfRule>
  </conditionalFormatting>
  <conditionalFormatting sqref="S29:U29 W29:AF29 L28:AN28 AI29:AN29">
    <cfRule type="expression" dxfId="112" priority="567">
      <formula>L$29=7</formula>
    </cfRule>
    <cfRule type="expression" dxfId="111" priority="568">
      <formula>L$29=1</formula>
    </cfRule>
  </conditionalFormatting>
  <conditionalFormatting sqref="AG29">
    <cfRule type="expression" dxfId="110" priority="565">
      <formula>AG$29=7</formula>
    </cfRule>
    <cfRule type="expression" dxfId="109" priority="566">
      <formula>AG$29=1</formula>
    </cfRule>
  </conditionalFormatting>
  <conditionalFormatting sqref="V29">
    <cfRule type="expression" dxfId="108" priority="563">
      <formula>V$29=7</formula>
    </cfRule>
    <cfRule type="expression" dxfId="107" priority="564">
      <formula>V$29=1</formula>
    </cfRule>
  </conditionalFormatting>
  <conditionalFormatting sqref="AH29">
    <cfRule type="expression" dxfId="106" priority="561">
      <formula>AH$29=7</formula>
    </cfRule>
    <cfRule type="expression" dxfId="105" priority="562">
      <formula>AH$29=1</formula>
    </cfRule>
  </conditionalFormatting>
  <conditionalFormatting sqref="M30:Q31">
    <cfRule type="expression" dxfId="104" priority="459">
      <formula>L$29=7</formula>
    </cfRule>
  </conditionalFormatting>
  <conditionalFormatting sqref="M32:Q32">
    <cfRule type="expression" dxfId="103" priority="458">
      <formula>L$29=7</formula>
    </cfRule>
  </conditionalFormatting>
  <conditionalFormatting sqref="R30:R31">
    <cfRule type="expression" dxfId="102" priority="457">
      <formula>Q$29=7</formula>
    </cfRule>
  </conditionalFormatting>
  <conditionalFormatting sqref="R32">
    <cfRule type="expression" dxfId="101" priority="456">
      <formula>Q$29=7</formula>
    </cfRule>
  </conditionalFormatting>
  <conditionalFormatting sqref="R32">
    <cfRule type="expression" dxfId="100" priority="455">
      <formula>Q$29=7</formula>
    </cfRule>
  </conditionalFormatting>
  <conditionalFormatting sqref="L29">
    <cfRule type="expression" dxfId="99" priority="453">
      <formula>L$29=7</formula>
    </cfRule>
    <cfRule type="expression" dxfId="98" priority="454">
      <formula>L$29=1</formula>
    </cfRule>
  </conditionalFormatting>
  <conditionalFormatting sqref="M29:R29">
    <cfRule type="expression" dxfId="97" priority="451">
      <formula>M$29=7</formula>
    </cfRule>
    <cfRule type="expression" dxfId="96" priority="452">
      <formula>M$29=1</formula>
    </cfRule>
  </conditionalFormatting>
  <conditionalFormatting sqref="W30">
    <cfRule type="expression" dxfId="95" priority="447">
      <formula>V$29=7</formula>
    </cfRule>
  </conditionalFormatting>
  <conditionalFormatting sqref="S30">
    <cfRule type="expression" dxfId="94" priority="450">
      <formula>R$29=7</formula>
    </cfRule>
  </conditionalFormatting>
  <conditionalFormatting sqref="T30">
    <cfRule type="expression" dxfId="93" priority="449">
      <formula>S$29=7</formula>
    </cfRule>
  </conditionalFormatting>
  <conditionalFormatting sqref="V30">
    <cfRule type="expression" dxfId="92" priority="448">
      <formula>U$29=7</formula>
    </cfRule>
  </conditionalFormatting>
  <conditionalFormatting sqref="X30:X31">
    <cfRule type="expression" dxfId="91" priority="446">
      <formula>W$29=7</formula>
    </cfRule>
  </conditionalFormatting>
  <conditionalFormatting sqref="U30">
    <cfRule type="expression" dxfId="90" priority="445">
      <formula>T$29=7</formula>
    </cfRule>
  </conditionalFormatting>
  <conditionalFormatting sqref="V32">
    <cfRule type="expression" dxfId="89" priority="441">
      <formula>U$29=7</formula>
    </cfRule>
  </conditionalFormatting>
  <conditionalFormatting sqref="S32:X32">
    <cfRule type="expression" dxfId="88" priority="444">
      <formula>R$29=7</formula>
    </cfRule>
  </conditionalFormatting>
  <conditionalFormatting sqref="S32">
    <cfRule type="expression" dxfId="87" priority="443">
      <formula>R$29=7</formula>
    </cfRule>
  </conditionalFormatting>
  <conditionalFormatting sqref="T32">
    <cfRule type="expression" dxfId="86" priority="442">
      <formula>S$29=7</formula>
    </cfRule>
  </conditionalFormatting>
  <conditionalFormatting sqref="W32">
    <cfRule type="expression" dxfId="85" priority="440">
      <formula>V$29=7</formula>
    </cfRule>
  </conditionalFormatting>
  <conditionalFormatting sqref="X32">
    <cfRule type="expression" dxfId="84" priority="439">
      <formula>W$29=7</formula>
    </cfRule>
  </conditionalFormatting>
  <conditionalFormatting sqref="U32">
    <cfRule type="expression" dxfId="83" priority="438">
      <formula>T$29=7</formula>
    </cfRule>
  </conditionalFormatting>
  <conditionalFormatting sqref="AD30:AD31">
    <cfRule type="expression" dxfId="82" priority="434">
      <formula>AC$29=7</formula>
    </cfRule>
  </conditionalFormatting>
  <conditionalFormatting sqref="Z30">
    <cfRule type="expression" dxfId="81" priority="437">
      <formula>Y$29=7</formula>
    </cfRule>
  </conditionalFormatting>
  <conditionalFormatting sqref="AA30">
    <cfRule type="expression" dxfId="80" priority="436">
      <formula>Z$29=7</formula>
    </cfRule>
  </conditionalFormatting>
  <conditionalFormatting sqref="AC30:AC31">
    <cfRule type="expression" dxfId="79" priority="435">
      <formula>AB$29=7</formula>
    </cfRule>
  </conditionalFormatting>
  <conditionalFormatting sqref="AE30:AE31">
    <cfRule type="expression" dxfId="78" priority="433">
      <formula>AD$29=7</formula>
    </cfRule>
  </conditionalFormatting>
  <conditionalFormatting sqref="AB30:AB31">
    <cfRule type="expression" dxfId="77" priority="432">
      <formula>AA$29=7</formula>
    </cfRule>
  </conditionalFormatting>
  <conditionalFormatting sqref="AC32">
    <cfRule type="expression" dxfId="76" priority="428">
      <formula>AB$29=7</formula>
    </cfRule>
  </conditionalFormatting>
  <conditionalFormatting sqref="Z32:AE32">
    <cfRule type="expression" dxfId="75" priority="431">
      <formula>Y$29=7</formula>
    </cfRule>
  </conditionalFormatting>
  <conditionalFormatting sqref="Z32">
    <cfRule type="expression" dxfId="74" priority="430">
      <formula>Y$29=7</formula>
    </cfRule>
  </conditionalFormatting>
  <conditionalFormatting sqref="AA32">
    <cfRule type="expression" dxfId="73" priority="429">
      <formula>Z$29=7</formula>
    </cfRule>
  </conditionalFormatting>
  <conditionalFormatting sqref="AD32">
    <cfRule type="expression" dxfId="72" priority="427">
      <formula>AC$29=7</formula>
    </cfRule>
  </conditionalFormatting>
  <conditionalFormatting sqref="AE32">
    <cfRule type="expression" dxfId="71" priority="426">
      <formula>AD$29=7</formula>
    </cfRule>
  </conditionalFormatting>
  <conditionalFormatting sqref="AB32">
    <cfRule type="expression" dxfId="70" priority="425">
      <formula>AA$29=7</formula>
    </cfRule>
  </conditionalFormatting>
  <conditionalFormatting sqref="AK30:AK31">
    <cfRule type="expression" dxfId="69" priority="421">
      <formula>AJ$29=7</formula>
    </cfRule>
  </conditionalFormatting>
  <conditionalFormatting sqref="AG30:AG31 AH30">
    <cfRule type="expression" dxfId="68" priority="424">
      <formula>AF$29=7</formula>
    </cfRule>
  </conditionalFormatting>
  <conditionalFormatting sqref="AH31">
    <cfRule type="expression" dxfId="67" priority="423">
      <formula>AG$29=7</formula>
    </cfRule>
  </conditionalFormatting>
  <conditionalFormatting sqref="AJ30:AJ31">
    <cfRule type="expression" dxfId="66" priority="422">
      <formula>AI$29=7</formula>
    </cfRule>
  </conditionalFormatting>
  <conditionalFormatting sqref="AL30:AL31 AL33">
    <cfRule type="expression" dxfId="65" priority="420">
      <formula>AK$29=7</formula>
    </cfRule>
  </conditionalFormatting>
  <conditionalFormatting sqref="AI30:AI31">
    <cfRule type="expression" dxfId="64" priority="419">
      <formula>AH$29=7</formula>
    </cfRule>
  </conditionalFormatting>
  <conditionalFormatting sqref="AJ32">
    <cfRule type="expression" dxfId="63" priority="415">
      <formula>AI$29=7</formula>
    </cfRule>
  </conditionalFormatting>
  <conditionalFormatting sqref="AG32:AL32">
    <cfRule type="expression" dxfId="62" priority="418">
      <formula>AF$29=7</formula>
    </cfRule>
  </conditionalFormatting>
  <conditionalFormatting sqref="AG32">
    <cfRule type="expression" dxfId="61" priority="417">
      <formula>AF$29=7</formula>
    </cfRule>
  </conditionalFormatting>
  <conditionalFormatting sqref="AH32">
    <cfRule type="expression" dxfId="60" priority="416">
      <formula>AG$29=7</formula>
    </cfRule>
  </conditionalFormatting>
  <conditionalFormatting sqref="AK32">
    <cfRule type="expression" dxfId="59" priority="414">
      <formula>AJ$29=7</formula>
    </cfRule>
  </conditionalFormatting>
  <conditionalFormatting sqref="AL32">
    <cfRule type="expression" dxfId="58" priority="413">
      <formula>AK$29=7</formula>
    </cfRule>
  </conditionalFormatting>
  <conditionalFormatting sqref="AI32">
    <cfRule type="expression" dxfId="57" priority="412">
      <formula>AH$29=7</formula>
    </cfRule>
  </conditionalFormatting>
  <conditionalFormatting sqref="AM30:AM31 AM33">
    <cfRule type="expression" dxfId="56" priority="411">
      <formula>AL$29=7</formula>
    </cfRule>
  </conditionalFormatting>
  <conditionalFormatting sqref="AN30:AN31 AN33">
    <cfRule type="expression" dxfId="55" priority="410">
      <formula>AM$29=7</formula>
    </cfRule>
  </conditionalFormatting>
  <conditionalFormatting sqref="AO30:AO31 AO33">
    <cfRule type="expression" dxfId="54" priority="409">
      <formula>AN$29=7</formula>
    </cfRule>
  </conditionalFormatting>
  <conditionalFormatting sqref="AM32:AO32">
    <cfRule type="expression" dxfId="53" priority="408">
      <formula>AL$29=7</formula>
    </cfRule>
  </conditionalFormatting>
  <conditionalFormatting sqref="AM32">
    <cfRule type="expression" dxfId="52" priority="407">
      <formula>AL$29=7</formula>
    </cfRule>
  </conditionalFormatting>
  <conditionalFormatting sqref="AN32">
    <cfRule type="expression" dxfId="51" priority="406">
      <formula>AM$29=7</formula>
    </cfRule>
  </conditionalFormatting>
  <conditionalFormatting sqref="AO32">
    <cfRule type="expression" dxfId="50" priority="405">
      <formula>AN$29=7</formula>
    </cfRule>
  </conditionalFormatting>
  <conditionalFormatting sqref="AP30:AP31 AP33">
    <cfRule type="expression" dxfId="49" priority="403">
      <formula>AO$29=7</formula>
    </cfRule>
  </conditionalFormatting>
  <conditionalFormatting sqref="AP32">
    <cfRule type="expression" dxfId="48" priority="402">
      <formula>AO$29=7</formula>
    </cfRule>
  </conditionalFormatting>
  <conditionalFormatting sqref="AP32">
    <cfRule type="expression" dxfId="47" priority="401">
      <formula>AO$29=7</formula>
    </cfRule>
  </conditionalFormatting>
  <conditionalFormatting sqref="AF30:AF31">
    <cfRule type="expression" dxfId="46" priority="400">
      <formula>AE$29=7</formula>
    </cfRule>
  </conditionalFormatting>
  <conditionalFormatting sqref="AF32">
    <cfRule type="expression" dxfId="45" priority="399">
      <formula>AE$29=7</formula>
    </cfRule>
  </conditionalFormatting>
  <conditionalFormatting sqref="AF32">
    <cfRule type="expression" dxfId="44" priority="398">
      <formula>AE$29=7</formula>
    </cfRule>
  </conditionalFormatting>
  <conditionalFormatting sqref="Y30:Y31">
    <cfRule type="expression" dxfId="43" priority="397">
      <formula>X$29=7</formula>
    </cfRule>
  </conditionalFormatting>
  <conditionalFormatting sqref="Y32">
    <cfRule type="expression" dxfId="42" priority="396">
      <formula>X$29=7</formula>
    </cfRule>
  </conditionalFormatting>
  <conditionalFormatting sqref="Y32">
    <cfRule type="expression" dxfId="41" priority="395">
      <formula>X$29=7</formula>
    </cfRule>
  </conditionalFormatting>
  <conditionalFormatting sqref="L30:L31">
    <cfRule type="expression" dxfId="40" priority="394">
      <formula>K$29=7</formula>
    </cfRule>
  </conditionalFormatting>
  <conditionalFormatting sqref="L32">
    <cfRule type="expression" dxfId="39" priority="393">
      <formula>K$29=7</formula>
    </cfRule>
  </conditionalFormatting>
  <conditionalFormatting sqref="L32">
    <cfRule type="expression" dxfId="38" priority="392">
      <formula>K$29=7</formula>
    </cfRule>
  </conditionalFormatting>
  <conditionalFormatting sqref="E34:AP34">
    <cfRule type="containsText" dxfId="37" priority="361" operator="containsText" text="TRUE">
      <formula>NOT(ISERROR(SEARCH("TRUE",E34)))</formula>
    </cfRule>
  </conditionalFormatting>
  <conditionalFormatting sqref="S31">
    <cfRule type="expression" dxfId="36" priority="355">
      <formula>R$29=7</formula>
    </cfRule>
  </conditionalFormatting>
  <conditionalFormatting sqref="T31:W31">
    <cfRule type="expression" dxfId="35" priority="354">
      <formula>S$29=7</formula>
    </cfRule>
  </conditionalFormatting>
  <conditionalFormatting sqref="Z31:AA31">
    <cfRule type="expression" dxfId="34" priority="353">
      <formula>Y$29=7</formula>
    </cfRule>
  </conditionalFormatting>
  <conditionalFormatting sqref="AD30">
    <cfRule type="expression" dxfId="33" priority="269">
      <formula>AC$29=7</formula>
    </cfRule>
  </conditionalFormatting>
  <conditionalFormatting sqref="AD32">
    <cfRule type="expression" dxfId="32" priority="268">
      <formula>AC$29=7</formula>
    </cfRule>
  </conditionalFormatting>
  <conditionalFormatting sqref="AD31">
    <cfRule type="expression" dxfId="31" priority="267">
      <formula>AC$29=7</formula>
    </cfRule>
  </conditionalFormatting>
  <conditionalFormatting sqref="M33:Q33">
    <cfRule type="expression" dxfId="30" priority="131">
      <formula>L$29=7</formula>
    </cfRule>
  </conditionalFormatting>
  <conditionalFormatting sqref="L33">
    <cfRule type="expression" dxfId="29" priority="130">
      <formula>K$29=7</formula>
    </cfRule>
  </conditionalFormatting>
  <conditionalFormatting sqref="R33">
    <cfRule type="expression" dxfId="28" priority="129">
      <formula>Q$29=7</formula>
    </cfRule>
  </conditionalFormatting>
  <conditionalFormatting sqref="W33">
    <cfRule type="expression" dxfId="27" priority="125">
      <formula>V$29=7</formula>
    </cfRule>
  </conditionalFormatting>
  <conditionalFormatting sqref="S33">
    <cfRule type="expression" dxfId="26" priority="128">
      <formula>R$29=7</formula>
    </cfRule>
  </conditionalFormatting>
  <conditionalFormatting sqref="T33">
    <cfRule type="expression" dxfId="25" priority="127">
      <formula>S$29=7</formula>
    </cfRule>
  </conditionalFormatting>
  <conditionalFormatting sqref="V33">
    <cfRule type="expression" dxfId="24" priority="126">
      <formula>U$29=7</formula>
    </cfRule>
  </conditionalFormatting>
  <conditionalFormatting sqref="X33">
    <cfRule type="expression" dxfId="23" priority="124">
      <formula>W$29=7</formula>
    </cfRule>
  </conditionalFormatting>
  <conditionalFormatting sqref="U33">
    <cfRule type="expression" dxfId="22" priority="123">
      <formula>T$29=7</formula>
    </cfRule>
  </conditionalFormatting>
  <conditionalFormatting sqref="Y33">
    <cfRule type="expression" dxfId="21" priority="122">
      <formula>X$29=7</formula>
    </cfRule>
  </conditionalFormatting>
  <conditionalFormatting sqref="AD33">
    <cfRule type="expression" dxfId="20" priority="118">
      <formula>AC$29=7</formula>
    </cfRule>
  </conditionalFormatting>
  <conditionalFormatting sqref="Z33">
    <cfRule type="expression" dxfId="19" priority="121">
      <formula>Y$29=7</formula>
    </cfRule>
  </conditionalFormatting>
  <conditionalFormatting sqref="AA33">
    <cfRule type="expression" dxfId="18" priority="120">
      <formula>Z$29=7</formula>
    </cfRule>
  </conditionalFormatting>
  <conditionalFormatting sqref="AC33">
    <cfRule type="expression" dxfId="17" priority="119">
      <formula>AB$29=7</formula>
    </cfRule>
  </conditionalFormatting>
  <conditionalFormatting sqref="AE33">
    <cfRule type="expression" dxfId="16" priority="117">
      <formula>AD$29=7</formula>
    </cfRule>
  </conditionalFormatting>
  <conditionalFormatting sqref="AB33">
    <cfRule type="expression" dxfId="15" priority="116">
      <formula>AA$29=7</formula>
    </cfRule>
  </conditionalFormatting>
  <conditionalFormatting sqref="AF33">
    <cfRule type="expression" dxfId="14" priority="115">
      <formula>AE$29=7</formula>
    </cfRule>
  </conditionalFormatting>
  <conditionalFormatting sqref="AK33">
    <cfRule type="expression" dxfId="13" priority="111">
      <formula>AJ$29=7</formula>
    </cfRule>
  </conditionalFormatting>
  <conditionalFormatting sqref="AG33">
    <cfRule type="expression" dxfId="12" priority="114">
      <formula>AF$29=7</formula>
    </cfRule>
  </conditionalFormatting>
  <conditionalFormatting sqref="AH33">
    <cfRule type="expression" dxfId="11" priority="113">
      <formula>AG$29=7</formula>
    </cfRule>
  </conditionalFormatting>
  <conditionalFormatting sqref="AJ33">
    <cfRule type="expression" dxfId="10" priority="112">
      <formula>AI$29=7</formula>
    </cfRule>
  </conditionalFormatting>
  <conditionalFormatting sqref="AI33">
    <cfRule type="expression" dxfId="9" priority="110">
      <formula>AH$29=7</formula>
    </cfRule>
  </conditionalFormatting>
  <conditionalFormatting sqref="AD33">
    <cfRule type="expression" dxfId="8" priority="109">
      <formula>AC$29=7</formula>
    </cfRule>
  </conditionalFormatting>
  <conditionalFormatting sqref="L30:AP32 AL33:AP33">
    <cfRule type="expression" dxfId="7" priority="750">
      <formula>XEL1048489=1</formula>
    </cfRule>
    <cfRule type="expression" dxfId="6" priority="751">
      <formula>XEM$29=7</formula>
    </cfRule>
  </conditionalFormatting>
  <conditionalFormatting sqref="L33:AK33">
    <cfRule type="expression" dxfId="5" priority="754">
      <formula>XEL1048491=1</formula>
    </cfRule>
    <cfRule type="expression" dxfId="4" priority="755">
      <formula>XEM$29=7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0EE9E-8E6F-4F67-938F-27D7521B0C35}">
  <sheetPr>
    <pageSetUpPr fitToPage="1"/>
  </sheetPr>
  <dimension ref="A1:AI34"/>
  <sheetViews>
    <sheetView showGridLines="0" zoomScale="80" zoomScaleNormal="80" workbookViewId="0"/>
  </sheetViews>
  <sheetFormatPr defaultColWidth="8.25" defaultRowHeight="12" x14ac:dyDescent="0.4"/>
  <cols>
    <col min="1" max="1" width="1.75" style="163" customWidth="1"/>
    <col min="2" max="2" width="14.125" style="164" customWidth="1"/>
    <col min="3" max="32" width="6.75" style="163" customWidth="1"/>
    <col min="33" max="33" width="7.25" style="163" bestFit="1" customWidth="1"/>
    <col min="34" max="34" width="9.125" style="163" customWidth="1"/>
    <col min="35" max="16384" width="8.25" style="163"/>
  </cols>
  <sheetData>
    <row r="1" spans="1:2" s="161" customFormat="1" ht="26.25" customHeight="1" x14ac:dyDescent="0.4">
      <c r="A1" s="161" t="s">
        <v>10</v>
      </c>
      <c r="B1" s="162" t="str">
        <f>'[1]202407_日報'!B1</f>
        <v>鎌倉市環境センター 日次レポート</v>
      </c>
    </row>
    <row r="20" spans="2:35" s="170" customFormat="1" ht="12" customHeight="1" x14ac:dyDescent="0.4">
      <c r="B20" s="165"/>
      <c r="C20" s="166">
        <f>'[1]202407_日報'!L28</f>
        <v>45474</v>
      </c>
      <c r="D20" s="166">
        <f>'[1]202407_日報'!M28</f>
        <v>45475</v>
      </c>
      <c r="E20" s="166">
        <f>'[1]202407_日報'!N28</f>
        <v>45476</v>
      </c>
      <c r="F20" s="166">
        <f>'[1]202407_日報'!O28</f>
        <v>45477</v>
      </c>
      <c r="G20" s="166">
        <f>'[1]202407_日報'!P28</f>
        <v>45478</v>
      </c>
      <c r="H20" s="167">
        <f>'[1]202407_日報'!Q28</f>
        <v>45479</v>
      </c>
      <c r="I20" s="166">
        <f>'[1]202407_日報'!R28</f>
        <v>45480</v>
      </c>
      <c r="J20" s="166">
        <f>'[1]202407_日報'!S28</f>
        <v>45481</v>
      </c>
      <c r="K20" s="166">
        <f>'[1]202407_日報'!T28</f>
        <v>45482</v>
      </c>
      <c r="L20" s="166">
        <f>'[1]202407_日報'!U28</f>
        <v>45483</v>
      </c>
      <c r="M20" s="166">
        <f>'[1]202407_日報'!V28</f>
        <v>45484</v>
      </c>
      <c r="N20" s="166">
        <f>'[1]202407_日報'!W28</f>
        <v>45485</v>
      </c>
      <c r="O20" s="166">
        <f>'[1]202407_日報'!X28</f>
        <v>45486</v>
      </c>
      <c r="P20" s="166">
        <f>'[1]202407_日報'!Y28</f>
        <v>45487</v>
      </c>
      <c r="Q20" s="167">
        <f>'[1]202407_日報'!Z28</f>
        <v>45488</v>
      </c>
      <c r="R20" s="166">
        <f>'[1]202407_日報'!AA28</f>
        <v>45489</v>
      </c>
      <c r="S20" s="166">
        <f>'[1]202407_日報'!AB28</f>
        <v>45490</v>
      </c>
      <c r="T20" s="166">
        <f>'[1]202407_日報'!AC28</f>
        <v>45491</v>
      </c>
      <c r="U20" s="166">
        <f>'[1]202407_日報'!AD28</f>
        <v>45492</v>
      </c>
      <c r="V20" s="168">
        <f>'[1]202407_日報'!AE28</f>
        <v>45493</v>
      </c>
      <c r="W20" s="166">
        <f>'[1]202407_日報'!AF28</f>
        <v>45494</v>
      </c>
      <c r="X20" s="166">
        <f>'[1]202407_日報'!AG28</f>
        <v>45495</v>
      </c>
      <c r="Y20" s="166">
        <f>'[1]202407_日報'!AH28</f>
        <v>45496</v>
      </c>
      <c r="Z20" s="166">
        <f>'[1]202407_日報'!AI28</f>
        <v>45497</v>
      </c>
      <c r="AA20" s="166">
        <f>'[1]202407_日報'!AJ28</f>
        <v>45498</v>
      </c>
      <c r="AB20" s="166">
        <f>'[1]202407_日報'!AK28</f>
        <v>45499</v>
      </c>
      <c r="AC20" s="166">
        <f>'[1]202407_日報'!AL28</f>
        <v>45500</v>
      </c>
      <c r="AD20" s="166">
        <f>'[1]202407_日報'!AM28</f>
        <v>45501</v>
      </c>
      <c r="AE20" s="168">
        <f>'[1]202407_日報'!AN28</f>
        <v>45502</v>
      </c>
      <c r="AF20" s="166">
        <f>'[1]202407_日報'!AO28</f>
        <v>45503</v>
      </c>
      <c r="AG20" s="166">
        <f>'[1]202407_日報'!AP28</f>
        <v>45504</v>
      </c>
      <c r="AH20" s="169" t="s">
        <v>11</v>
      </c>
    </row>
    <row r="21" spans="2:35" s="170" customFormat="1" x14ac:dyDescent="0.4">
      <c r="B21" s="165"/>
      <c r="C21" s="171">
        <f>WEEKDAY(C20)</f>
        <v>2</v>
      </c>
      <c r="D21" s="171">
        <f t="shared" ref="D21:AG21" si="0">WEEKDAY(D20)</f>
        <v>3</v>
      </c>
      <c r="E21" s="171">
        <f t="shared" si="0"/>
        <v>4</v>
      </c>
      <c r="F21" s="171">
        <f t="shared" si="0"/>
        <v>5</v>
      </c>
      <c r="G21" s="171">
        <f t="shared" si="0"/>
        <v>6</v>
      </c>
      <c r="H21" s="172">
        <f t="shared" si="0"/>
        <v>7</v>
      </c>
      <c r="I21" s="171">
        <f t="shared" si="0"/>
        <v>1</v>
      </c>
      <c r="J21" s="171">
        <f t="shared" si="0"/>
        <v>2</v>
      </c>
      <c r="K21" s="171">
        <f t="shared" si="0"/>
        <v>3</v>
      </c>
      <c r="L21" s="171">
        <f t="shared" si="0"/>
        <v>4</v>
      </c>
      <c r="M21" s="171">
        <f t="shared" si="0"/>
        <v>5</v>
      </c>
      <c r="N21" s="171">
        <f t="shared" si="0"/>
        <v>6</v>
      </c>
      <c r="O21" s="171">
        <f t="shared" si="0"/>
        <v>7</v>
      </c>
      <c r="P21" s="171">
        <f t="shared" si="0"/>
        <v>1</v>
      </c>
      <c r="Q21" s="172">
        <f t="shared" si="0"/>
        <v>2</v>
      </c>
      <c r="R21" s="171">
        <f t="shared" si="0"/>
        <v>3</v>
      </c>
      <c r="S21" s="171">
        <f t="shared" si="0"/>
        <v>4</v>
      </c>
      <c r="T21" s="171">
        <f t="shared" si="0"/>
        <v>5</v>
      </c>
      <c r="U21" s="171">
        <f t="shared" si="0"/>
        <v>6</v>
      </c>
      <c r="V21" s="173">
        <f t="shared" si="0"/>
        <v>7</v>
      </c>
      <c r="W21" s="171">
        <f t="shared" si="0"/>
        <v>1</v>
      </c>
      <c r="X21" s="171">
        <f t="shared" si="0"/>
        <v>2</v>
      </c>
      <c r="Y21" s="171">
        <f t="shared" si="0"/>
        <v>3</v>
      </c>
      <c r="Z21" s="171">
        <f t="shared" si="0"/>
        <v>4</v>
      </c>
      <c r="AA21" s="171">
        <f t="shared" si="0"/>
        <v>5</v>
      </c>
      <c r="AB21" s="171">
        <f t="shared" si="0"/>
        <v>6</v>
      </c>
      <c r="AC21" s="171">
        <f t="shared" si="0"/>
        <v>7</v>
      </c>
      <c r="AD21" s="171">
        <f t="shared" si="0"/>
        <v>1</v>
      </c>
      <c r="AE21" s="173">
        <f t="shared" si="0"/>
        <v>2</v>
      </c>
      <c r="AF21" s="171">
        <f t="shared" si="0"/>
        <v>3</v>
      </c>
      <c r="AG21" s="171">
        <f t="shared" si="0"/>
        <v>4</v>
      </c>
      <c r="AH21" s="174" t="s">
        <v>7</v>
      </c>
    </row>
    <row r="22" spans="2:35" s="179" customFormat="1" x14ac:dyDescent="0.4">
      <c r="B22" s="175" t="s">
        <v>12</v>
      </c>
      <c r="C22" s="176">
        <f>SUM(C25:C34)</f>
        <v>792</v>
      </c>
      <c r="D22" s="176">
        <f>SUM(D25:D34)</f>
        <v>627</v>
      </c>
      <c r="E22" s="176">
        <f>SUM(E25:E34)</f>
        <v>514</v>
      </c>
      <c r="F22" s="176">
        <f>SUM(F25:F34)</f>
        <v>304</v>
      </c>
      <c r="G22" s="176">
        <f>SUM(G25:G34)</f>
        <v>220</v>
      </c>
      <c r="H22" s="176">
        <f>SUM(H25:H34)</f>
        <v>0</v>
      </c>
      <c r="I22" s="177">
        <f>SUM(I25:I34)</f>
        <v>0</v>
      </c>
      <c r="J22" s="177">
        <f>SUM(J25:J34)</f>
        <v>510</v>
      </c>
      <c r="K22" s="177">
        <f>SUM(K25:K34)</f>
        <v>311</v>
      </c>
      <c r="L22" s="177">
        <f>SUM(L25:L34)</f>
        <v>328</v>
      </c>
      <c r="M22" s="177">
        <f>SUM(M25:M34)</f>
        <v>247</v>
      </c>
      <c r="N22" s="177">
        <f>SUM(N25:N34)</f>
        <v>232</v>
      </c>
      <c r="O22" s="177">
        <f>SUM(O25:O34)</f>
        <v>0</v>
      </c>
      <c r="P22" s="177">
        <f>SUM(P25:P34)</f>
        <v>0</v>
      </c>
      <c r="Q22" s="177">
        <f>SUM(Q25:Q34)</f>
        <v>157</v>
      </c>
      <c r="R22" s="177">
        <f>SUM(R25:R34)</f>
        <v>573</v>
      </c>
      <c r="S22" s="177">
        <f>SUM(S25:S34)</f>
        <v>110</v>
      </c>
      <c r="T22" s="177">
        <f>SUM(T25:T34)</f>
        <v>82</v>
      </c>
      <c r="U22" s="177">
        <f>SUM(U25:U34)</f>
        <v>92</v>
      </c>
      <c r="V22" s="177">
        <f>SUM(V25:V34)</f>
        <v>0</v>
      </c>
      <c r="W22" s="177">
        <f>SUM(W25:W34)</f>
        <v>0</v>
      </c>
      <c r="X22" s="177">
        <f>SUM(X25:X34)</f>
        <v>133</v>
      </c>
      <c r="Y22" s="177">
        <f>SUM(Y25:Y34)</f>
        <v>84</v>
      </c>
      <c r="Z22" s="177">
        <f>SUM(Z25:Z34)</f>
        <v>94</v>
      </c>
      <c r="AA22" s="177">
        <f>SUM(AA25:AA34)</f>
        <v>85</v>
      </c>
      <c r="AB22" s="177">
        <f>SUM(AB25:AB34)</f>
        <v>116</v>
      </c>
      <c r="AC22" s="177">
        <f>SUM(AC25:AC34)</f>
        <v>0</v>
      </c>
      <c r="AD22" s="177">
        <f>SUM(AD25:AD34)</f>
        <v>0</v>
      </c>
      <c r="AE22" s="177">
        <f>SUM(AE25:AE34)</f>
        <v>124</v>
      </c>
      <c r="AF22" s="177">
        <f>SUM(AF25:AF34)</f>
        <v>80</v>
      </c>
      <c r="AG22" s="177">
        <f>SUM(AG25:AG34)</f>
        <v>81</v>
      </c>
      <c r="AH22" s="178">
        <f>SUM(C22:AG22)</f>
        <v>5896</v>
      </c>
    </row>
    <row r="23" spans="2:35" x14ac:dyDescent="0.4">
      <c r="B23" s="163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</row>
    <row r="24" spans="2:35" s="185" customFormat="1" ht="12" customHeight="1" x14ac:dyDescent="0.4">
      <c r="B24" s="181" t="s">
        <v>13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3"/>
      <c r="Q24" s="183"/>
      <c r="R24" s="184"/>
      <c r="S24" s="183"/>
      <c r="T24" s="183"/>
      <c r="U24" s="183"/>
      <c r="V24" s="184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</row>
    <row r="25" spans="2:35" ht="12.75" customHeight="1" x14ac:dyDescent="0.4">
      <c r="B25" s="186">
        <v>0.33333333333333331</v>
      </c>
      <c r="C25" s="187">
        <v>79</v>
      </c>
      <c r="D25" s="187">
        <v>44</v>
      </c>
      <c r="E25" s="187">
        <v>38</v>
      </c>
      <c r="F25" s="187">
        <v>41</v>
      </c>
      <c r="G25" s="187">
        <v>23</v>
      </c>
      <c r="H25" s="187"/>
      <c r="I25" s="187"/>
      <c r="J25" s="187">
        <v>68</v>
      </c>
      <c r="K25" s="187">
        <v>38</v>
      </c>
      <c r="L25" s="187">
        <v>44</v>
      </c>
      <c r="M25" s="187">
        <v>25</v>
      </c>
      <c r="N25" s="187">
        <v>16</v>
      </c>
      <c r="O25" s="187"/>
      <c r="P25" s="187"/>
      <c r="Q25" s="187">
        <v>35</v>
      </c>
      <c r="R25" s="187">
        <v>45</v>
      </c>
      <c r="S25" s="187">
        <v>9</v>
      </c>
      <c r="T25" s="187">
        <v>5</v>
      </c>
      <c r="U25" s="187">
        <v>10</v>
      </c>
      <c r="V25" s="187"/>
      <c r="W25" s="187"/>
      <c r="X25" s="187">
        <v>14</v>
      </c>
      <c r="Y25" s="187">
        <v>6</v>
      </c>
      <c r="Z25" s="187">
        <v>6</v>
      </c>
      <c r="AA25" s="187">
        <v>7</v>
      </c>
      <c r="AB25" s="187">
        <v>10</v>
      </c>
      <c r="AC25" s="187"/>
      <c r="AD25" s="187"/>
      <c r="AE25" s="187">
        <v>21</v>
      </c>
      <c r="AF25" s="187">
        <v>3</v>
      </c>
      <c r="AG25" s="187">
        <v>3</v>
      </c>
      <c r="AH25" s="188"/>
    </row>
    <row r="26" spans="2:35" ht="12.75" customHeight="1" x14ac:dyDescent="0.4">
      <c r="B26" s="186">
        <v>0.375</v>
      </c>
      <c r="C26" s="187">
        <v>154</v>
      </c>
      <c r="D26" s="187">
        <v>87</v>
      </c>
      <c r="E26" s="187">
        <v>90</v>
      </c>
      <c r="F26" s="187">
        <v>70</v>
      </c>
      <c r="G26" s="187">
        <v>42</v>
      </c>
      <c r="H26" s="187"/>
      <c r="I26" s="187"/>
      <c r="J26" s="187">
        <v>99</v>
      </c>
      <c r="K26" s="189">
        <v>44</v>
      </c>
      <c r="L26" s="187">
        <v>72</v>
      </c>
      <c r="M26" s="187">
        <v>38</v>
      </c>
      <c r="N26" s="187">
        <v>42</v>
      </c>
      <c r="O26" s="187"/>
      <c r="P26" s="187"/>
      <c r="Q26" s="187">
        <v>29</v>
      </c>
      <c r="R26" s="187">
        <v>307</v>
      </c>
      <c r="S26" s="187">
        <v>17</v>
      </c>
      <c r="T26" s="187">
        <v>11</v>
      </c>
      <c r="U26" s="187">
        <v>18</v>
      </c>
      <c r="V26" s="187"/>
      <c r="W26" s="187"/>
      <c r="X26" s="187">
        <v>24</v>
      </c>
      <c r="Y26" s="187">
        <v>11</v>
      </c>
      <c r="Z26" s="187">
        <v>15</v>
      </c>
      <c r="AA26" s="187">
        <v>15</v>
      </c>
      <c r="AB26" s="187">
        <v>16</v>
      </c>
      <c r="AC26" s="187"/>
      <c r="AD26" s="187"/>
      <c r="AE26" s="187">
        <v>30</v>
      </c>
      <c r="AF26" s="187">
        <v>16</v>
      </c>
      <c r="AG26" s="187">
        <v>12</v>
      </c>
      <c r="AH26" s="190"/>
      <c r="AI26" s="190"/>
    </row>
    <row r="27" spans="2:35" ht="12.75" customHeight="1" x14ac:dyDescent="0.4">
      <c r="B27" s="186">
        <v>0.41666666666666702</v>
      </c>
      <c r="C27" s="187">
        <v>94</v>
      </c>
      <c r="D27" s="187">
        <v>89</v>
      </c>
      <c r="E27" s="187">
        <v>77</v>
      </c>
      <c r="F27" s="187">
        <v>39</v>
      </c>
      <c r="G27" s="187">
        <v>38</v>
      </c>
      <c r="H27" s="187"/>
      <c r="I27" s="187"/>
      <c r="J27" s="187">
        <v>109</v>
      </c>
      <c r="K27" s="189">
        <v>43</v>
      </c>
      <c r="L27" s="187">
        <v>37</v>
      </c>
      <c r="M27" s="187">
        <v>48</v>
      </c>
      <c r="N27" s="187">
        <v>38</v>
      </c>
      <c r="O27" s="187"/>
      <c r="P27" s="187"/>
      <c r="Q27" s="187">
        <v>38</v>
      </c>
      <c r="R27" s="187">
        <v>53</v>
      </c>
      <c r="S27" s="187">
        <v>9</v>
      </c>
      <c r="T27" s="187">
        <v>12</v>
      </c>
      <c r="U27" s="187">
        <v>8</v>
      </c>
      <c r="V27" s="187"/>
      <c r="W27" s="187"/>
      <c r="X27" s="187">
        <v>21</v>
      </c>
      <c r="Y27" s="187">
        <v>9</v>
      </c>
      <c r="Z27" s="187">
        <v>11</v>
      </c>
      <c r="AA27" s="187">
        <v>13</v>
      </c>
      <c r="AB27" s="187">
        <v>16</v>
      </c>
      <c r="AC27" s="187"/>
      <c r="AD27" s="187"/>
      <c r="AE27" s="187">
        <v>12</v>
      </c>
      <c r="AF27" s="187">
        <v>12</v>
      </c>
      <c r="AG27" s="187">
        <v>19</v>
      </c>
      <c r="AH27" s="190"/>
      <c r="AI27" s="190"/>
    </row>
    <row r="28" spans="2:35" ht="12.75" customHeight="1" x14ac:dyDescent="0.4">
      <c r="B28" s="186">
        <v>0.45833333333333298</v>
      </c>
      <c r="C28" s="187">
        <v>79</v>
      </c>
      <c r="D28" s="187">
        <v>79</v>
      </c>
      <c r="E28" s="187">
        <v>75</v>
      </c>
      <c r="F28" s="187">
        <v>28</v>
      </c>
      <c r="G28" s="187">
        <v>22</v>
      </c>
      <c r="H28" s="187"/>
      <c r="I28" s="187"/>
      <c r="J28" s="187">
        <v>49</v>
      </c>
      <c r="K28" s="189">
        <v>24</v>
      </c>
      <c r="L28" s="187">
        <v>31</v>
      </c>
      <c r="M28" s="187">
        <v>28</v>
      </c>
      <c r="N28" s="187">
        <v>27</v>
      </c>
      <c r="O28" s="187"/>
      <c r="P28" s="187"/>
      <c r="Q28" s="187">
        <v>16</v>
      </c>
      <c r="R28" s="187">
        <v>40</v>
      </c>
      <c r="S28" s="187">
        <v>15</v>
      </c>
      <c r="T28" s="187">
        <v>14</v>
      </c>
      <c r="U28" s="187">
        <v>12</v>
      </c>
      <c r="V28" s="187"/>
      <c r="W28" s="187"/>
      <c r="X28" s="187">
        <v>12</v>
      </c>
      <c r="Y28" s="187">
        <v>11</v>
      </c>
      <c r="Z28" s="187">
        <v>9</v>
      </c>
      <c r="AA28" s="187">
        <v>5</v>
      </c>
      <c r="AB28" s="187">
        <v>10</v>
      </c>
      <c r="AC28" s="187"/>
      <c r="AD28" s="187"/>
      <c r="AE28" s="187">
        <v>19</v>
      </c>
      <c r="AF28" s="187">
        <v>11</v>
      </c>
      <c r="AG28" s="187">
        <v>9</v>
      </c>
      <c r="AH28" s="190"/>
      <c r="AI28" s="190"/>
    </row>
    <row r="29" spans="2:35" ht="12.75" customHeight="1" x14ac:dyDescent="0.4">
      <c r="B29" s="186">
        <v>0.5</v>
      </c>
      <c r="C29" s="187">
        <v>51</v>
      </c>
      <c r="D29" s="187">
        <v>40</v>
      </c>
      <c r="E29" s="187">
        <v>29</v>
      </c>
      <c r="F29" s="187">
        <v>15</v>
      </c>
      <c r="G29" s="187">
        <v>16</v>
      </c>
      <c r="H29" s="187"/>
      <c r="I29" s="187"/>
      <c r="J29" s="187">
        <v>24</v>
      </c>
      <c r="K29" s="189">
        <v>20</v>
      </c>
      <c r="L29" s="187">
        <v>29</v>
      </c>
      <c r="M29" s="187">
        <v>24</v>
      </c>
      <c r="N29" s="187">
        <v>9</v>
      </c>
      <c r="O29" s="187"/>
      <c r="P29" s="187"/>
      <c r="Q29" s="187">
        <v>9</v>
      </c>
      <c r="R29" s="187">
        <v>26</v>
      </c>
      <c r="S29" s="187">
        <v>8</v>
      </c>
      <c r="T29" s="187">
        <v>7</v>
      </c>
      <c r="U29" s="187">
        <v>6</v>
      </c>
      <c r="V29" s="187"/>
      <c r="W29" s="187"/>
      <c r="X29" s="187">
        <v>15</v>
      </c>
      <c r="Y29" s="187">
        <v>6</v>
      </c>
      <c r="Z29" s="187">
        <v>3</v>
      </c>
      <c r="AA29" s="187">
        <v>3</v>
      </c>
      <c r="AB29" s="187">
        <v>2</v>
      </c>
      <c r="AC29" s="187"/>
      <c r="AD29" s="187"/>
      <c r="AE29" s="187">
        <v>2</v>
      </c>
      <c r="AF29" s="187">
        <v>6</v>
      </c>
      <c r="AG29" s="187">
        <v>8</v>
      </c>
      <c r="AH29" s="190"/>
      <c r="AI29" s="190"/>
    </row>
    <row r="30" spans="2:35" ht="12.75" customHeight="1" x14ac:dyDescent="0.4">
      <c r="B30" s="186">
        <v>0.54166666666666696</v>
      </c>
      <c r="C30" s="187">
        <v>120</v>
      </c>
      <c r="D30" s="187">
        <v>68</v>
      </c>
      <c r="E30" s="187">
        <v>57</v>
      </c>
      <c r="F30" s="187">
        <v>26</v>
      </c>
      <c r="G30" s="187">
        <v>14</v>
      </c>
      <c r="H30" s="187"/>
      <c r="I30" s="187"/>
      <c r="J30" s="187">
        <v>49</v>
      </c>
      <c r="K30" s="189">
        <v>52</v>
      </c>
      <c r="L30" s="187">
        <v>32</v>
      </c>
      <c r="M30" s="187">
        <v>21</v>
      </c>
      <c r="N30" s="187">
        <v>28</v>
      </c>
      <c r="O30" s="187"/>
      <c r="P30" s="187"/>
      <c r="Q30" s="187">
        <v>11</v>
      </c>
      <c r="R30" s="187">
        <v>25</v>
      </c>
      <c r="S30" s="187">
        <v>8</v>
      </c>
      <c r="T30" s="187">
        <v>9</v>
      </c>
      <c r="U30" s="187">
        <v>7</v>
      </c>
      <c r="V30" s="187"/>
      <c r="W30" s="187"/>
      <c r="X30" s="187">
        <v>17</v>
      </c>
      <c r="Y30" s="187">
        <v>7</v>
      </c>
      <c r="Z30" s="187">
        <v>11</v>
      </c>
      <c r="AA30" s="187">
        <v>12</v>
      </c>
      <c r="AB30" s="187">
        <v>16</v>
      </c>
      <c r="AC30" s="187"/>
      <c r="AD30" s="187"/>
      <c r="AE30" s="187">
        <v>16</v>
      </c>
      <c r="AF30" s="187">
        <v>10</v>
      </c>
      <c r="AG30" s="187">
        <v>4</v>
      </c>
      <c r="AH30" s="190"/>
      <c r="AI30" s="190"/>
    </row>
    <row r="31" spans="2:35" ht="12.75" customHeight="1" x14ac:dyDescent="0.4">
      <c r="B31" s="186">
        <v>0.58333333333333404</v>
      </c>
      <c r="C31" s="187">
        <v>73</v>
      </c>
      <c r="D31" s="187">
        <v>71</v>
      </c>
      <c r="E31" s="187">
        <v>51</v>
      </c>
      <c r="F31" s="187">
        <v>29</v>
      </c>
      <c r="G31" s="187">
        <v>21</v>
      </c>
      <c r="H31" s="187"/>
      <c r="I31" s="187"/>
      <c r="J31" s="187">
        <v>45</v>
      </c>
      <c r="K31" s="189">
        <v>46</v>
      </c>
      <c r="L31" s="187">
        <v>33</v>
      </c>
      <c r="M31" s="187">
        <v>18</v>
      </c>
      <c r="N31" s="187">
        <v>26</v>
      </c>
      <c r="O31" s="187"/>
      <c r="P31" s="187"/>
      <c r="Q31" s="187">
        <v>10</v>
      </c>
      <c r="R31" s="187">
        <v>28</v>
      </c>
      <c r="S31" s="187">
        <v>14</v>
      </c>
      <c r="T31" s="187">
        <v>8</v>
      </c>
      <c r="U31" s="187">
        <v>10</v>
      </c>
      <c r="V31" s="187"/>
      <c r="W31" s="187"/>
      <c r="X31" s="187">
        <v>17</v>
      </c>
      <c r="Y31" s="187">
        <v>8</v>
      </c>
      <c r="Z31" s="187">
        <v>14</v>
      </c>
      <c r="AA31" s="187">
        <v>6</v>
      </c>
      <c r="AB31" s="187">
        <v>15</v>
      </c>
      <c r="AC31" s="187"/>
      <c r="AD31" s="187"/>
      <c r="AE31" s="187">
        <v>8</v>
      </c>
      <c r="AF31" s="187">
        <v>13</v>
      </c>
      <c r="AG31" s="187">
        <v>7</v>
      </c>
      <c r="AH31" s="190"/>
      <c r="AI31" s="190"/>
    </row>
    <row r="32" spans="2:35" ht="12.75" customHeight="1" x14ac:dyDescent="0.4">
      <c r="B32" s="186">
        <v>0.625000000000001</v>
      </c>
      <c r="C32" s="187">
        <v>87</v>
      </c>
      <c r="D32" s="187">
        <v>52</v>
      </c>
      <c r="E32" s="187">
        <v>54</v>
      </c>
      <c r="F32" s="187">
        <v>25</v>
      </c>
      <c r="G32" s="187">
        <v>23</v>
      </c>
      <c r="H32" s="187"/>
      <c r="I32" s="187"/>
      <c r="J32" s="187">
        <v>39</v>
      </c>
      <c r="K32" s="189">
        <v>18</v>
      </c>
      <c r="L32" s="187">
        <v>24</v>
      </c>
      <c r="M32" s="187">
        <v>23</v>
      </c>
      <c r="N32" s="187">
        <v>24</v>
      </c>
      <c r="O32" s="187"/>
      <c r="P32" s="187"/>
      <c r="Q32" s="187">
        <v>7</v>
      </c>
      <c r="R32" s="187">
        <v>29</v>
      </c>
      <c r="S32" s="187">
        <v>21</v>
      </c>
      <c r="T32" s="187">
        <v>7</v>
      </c>
      <c r="U32" s="187">
        <v>12</v>
      </c>
      <c r="V32" s="187"/>
      <c r="W32" s="187"/>
      <c r="X32" s="187">
        <v>9</v>
      </c>
      <c r="Y32" s="187">
        <v>15</v>
      </c>
      <c r="Z32" s="187">
        <v>9</v>
      </c>
      <c r="AA32" s="187">
        <v>10</v>
      </c>
      <c r="AB32" s="187">
        <v>21</v>
      </c>
      <c r="AC32" s="187"/>
      <c r="AD32" s="187"/>
      <c r="AE32" s="187">
        <v>13</v>
      </c>
      <c r="AF32" s="187">
        <v>4</v>
      </c>
      <c r="AG32" s="187">
        <v>5</v>
      </c>
      <c r="AH32" s="190"/>
      <c r="AI32" s="190"/>
    </row>
    <row r="33" spans="2:35" ht="12.75" customHeight="1" x14ac:dyDescent="0.4">
      <c r="B33" s="186">
        <v>0.66666666666666796</v>
      </c>
      <c r="C33" s="187">
        <v>55</v>
      </c>
      <c r="D33" s="187">
        <v>97</v>
      </c>
      <c r="E33" s="187">
        <v>43</v>
      </c>
      <c r="F33" s="187">
        <v>31</v>
      </c>
      <c r="G33" s="187">
        <v>21</v>
      </c>
      <c r="H33" s="187"/>
      <c r="I33" s="187"/>
      <c r="J33" s="187">
        <v>28</v>
      </c>
      <c r="K33" s="189">
        <v>26</v>
      </c>
      <c r="L33" s="187">
        <v>26</v>
      </c>
      <c r="M33" s="187">
        <v>22</v>
      </c>
      <c r="N33" s="187">
        <v>22</v>
      </c>
      <c r="O33" s="187"/>
      <c r="P33" s="187"/>
      <c r="Q33" s="187">
        <v>2</v>
      </c>
      <c r="R33" s="187">
        <v>20</v>
      </c>
      <c r="S33" s="187">
        <v>9</v>
      </c>
      <c r="T33" s="187">
        <v>9</v>
      </c>
      <c r="U33" s="187">
        <v>9</v>
      </c>
      <c r="V33" s="187"/>
      <c r="W33" s="187"/>
      <c r="X33" s="187">
        <v>4</v>
      </c>
      <c r="Y33" s="187">
        <v>11</v>
      </c>
      <c r="Z33" s="187">
        <v>16</v>
      </c>
      <c r="AA33" s="187">
        <v>14</v>
      </c>
      <c r="AB33" s="187">
        <v>10</v>
      </c>
      <c r="AC33" s="187"/>
      <c r="AD33" s="187"/>
      <c r="AE33" s="187">
        <v>3</v>
      </c>
      <c r="AF33" s="187">
        <v>5</v>
      </c>
      <c r="AG33" s="187">
        <v>14</v>
      </c>
      <c r="AH33" s="190"/>
      <c r="AI33" s="190"/>
    </row>
    <row r="34" spans="2:35" ht="12.75" customHeight="1" x14ac:dyDescent="0.4">
      <c r="B34" s="186">
        <v>0.70833333333333504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  <c r="H34" s="187"/>
      <c r="I34" s="187"/>
      <c r="J34" s="187">
        <v>0</v>
      </c>
      <c r="K34" s="189">
        <v>0</v>
      </c>
      <c r="L34" s="187">
        <v>0</v>
      </c>
      <c r="M34" s="187">
        <v>0</v>
      </c>
      <c r="N34" s="187">
        <v>0</v>
      </c>
      <c r="O34" s="187"/>
      <c r="P34" s="187"/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/>
      <c r="W34" s="187"/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/>
      <c r="AD34" s="187"/>
      <c r="AE34" s="187">
        <v>0</v>
      </c>
      <c r="AF34" s="187">
        <v>0</v>
      </c>
      <c r="AG34" s="187">
        <v>0</v>
      </c>
      <c r="AH34" s="190"/>
      <c r="AI34" s="190"/>
    </row>
  </sheetData>
  <phoneticPr fontId="3"/>
  <conditionalFormatting sqref="C20:P21 R20:AG21">
    <cfRule type="expression" dxfId="3" priority="1">
      <formula>C$21=1</formula>
    </cfRule>
    <cfRule type="expression" dxfId="2" priority="2">
      <formula>C$21=7</formula>
    </cfRule>
  </conditionalFormatting>
  <pageMargins left="0.7" right="0.7" top="0.75" bottom="0.75" header="0.3" footer="0.3"/>
  <pageSetup paperSize="8" scale="6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B7CC-44F5-4D35-8876-16CCEC21D2F7}">
  <sheetPr>
    <pageSetUpPr fitToPage="1"/>
  </sheetPr>
  <dimension ref="A1:AH34"/>
  <sheetViews>
    <sheetView showGridLines="0" zoomScale="80" zoomScaleNormal="80" workbookViewId="0"/>
  </sheetViews>
  <sheetFormatPr defaultColWidth="8.125" defaultRowHeight="12" x14ac:dyDescent="0.4"/>
  <cols>
    <col min="1" max="1" width="1.875" style="163" customWidth="1"/>
    <col min="2" max="2" width="14.125" style="164" customWidth="1"/>
    <col min="3" max="32" width="6.625" style="163" customWidth="1"/>
    <col min="33" max="33" width="7.375" style="163" bestFit="1" customWidth="1"/>
    <col min="34" max="34" width="9.125" style="163" customWidth="1"/>
    <col min="35" max="16384" width="8.125" style="163"/>
  </cols>
  <sheetData>
    <row r="1" spans="1:2" s="161" customFormat="1" ht="26.25" customHeight="1" x14ac:dyDescent="0.4">
      <c r="A1" s="161" t="s">
        <v>10</v>
      </c>
      <c r="B1" s="162" t="str">
        <f>'[2]202408_日報'!B1</f>
        <v>鎌倉市環境センター 日次レポート</v>
      </c>
    </row>
    <row r="20" spans="2:34" s="170" customFormat="1" ht="12" customHeight="1" x14ac:dyDescent="0.4">
      <c r="B20" s="165"/>
      <c r="C20" s="166">
        <f>'[2]202408_日報'!L28</f>
        <v>45505</v>
      </c>
      <c r="D20" s="166">
        <f>'[2]202408_日報'!M28</f>
        <v>45506</v>
      </c>
      <c r="E20" s="166">
        <f>'[2]202408_日報'!N28</f>
        <v>45507</v>
      </c>
      <c r="F20" s="166">
        <f>'[2]202408_日報'!O28</f>
        <v>45508</v>
      </c>
      <c r="G20" s="166">
        <f>'[2]202408_日報'!P28</f>
        <v>45509</v>
      </c>
      <c r="H20" s="166">
        <f>'[2]202408_日報'!Q28</f>
        <v>45510</v>
      </c>
      <c r="I20" s="166">
        <f>'[2]202408_日報'!R28</f>
        <v>45511</v>
      </c>
      <c r="J20" s="166">
        <f>'[2]202408_日報'!S28</f>
        <v>45512</v>
      </c>
      <c r="K20" s="166">
        <f>'[2]202408_日報'!T28</f>
        <v>45513</v>
      </c>
      <c r="L20" s="166">
        <f>'[2]202408_日報'!U28</f>
        <v>45514</v>
      </c>
      <c r="M20" s="166">
        <f>'[2]202408_日報'!V28</f>
        <v>45515</v>
      </c>
      <c r="N20" s="167">
        <f>'[2]202408_日報'!W28</f>
        <v>45516</v>
      </c>
      <c r="O20" s="166">
        <f>'[2]202408_日報'!X28</f>
        <v>45517</v>
      </c>
      <c r="P20" s="166">
        <f>'[2]202408_日報'!Y28</f>
        <v>45518</v>
      </c>
      <c r="Q20" s="166">
        <f>'[2]202408_日報'!Z28</f>
        <v>45519</v>
      </c>
      <c r="R20" s="166">
        <f>'[2]202408_日報'!AA28</f>
        <v>45520</v>
      </c>
      <c r="S20" s="166">
        <f>'[2]202408_日報'!AB28</f>
        <v>45521</v>
      </c>
      <c r="T20" s="166">
        <f>'[2]202408_日報'!AC28</f>
        <v>45522</v>
      </c>
      <c r="U20" s="166">
        <f>'[2]202408_日報'!AD28</f>
        <v>45523</v>
      </c>
      <c r="V20" s="168">
        <f>'[2]202408_日報'!AE28</f>
        <v>45524</v>
      </c>
      <c r="W20" s="166">
        <f>'[2]202408_日報'!AF28</f>
        <v>45525</v>
      </c>
      <c r="X20" s="166">
        <f>'[2]202408_日報'!AG28</f>
        <v>45526</v>
      </c>
      <c r="Y20" s="166">
        <f>'[2]202408_日報'!AH28</f>
        <v>45527</v>
      </c>
      <c r="Z20" s="166">
        <f>'[2]202408_日報'!AI28</f>
        <v>45528</v>
      </c>
      <c r="AA20" s="166">
        <f>'[2]202408_日報'!AJ28</f>
        <v>45529</v>
      </c>
      <c r="AB20" s="166">
        <f>'[2]202408_日報'!AK28</f>
        <v>45530</v>
      </c>
      <c r="AC20" s="166">
        <f>'[2]202408_日報'!AL28</f>
        <v>45531</v>
      </c>
      <c r="AD20" s="166">
        <f>'[2]202408_日報'!AM28</f>
        <v>45532</v>
      </c>
      <c r="AE20" s="168">
        <f>'[2]202408_日報'!AN28</f>
        <v>45533</v>
      </c>
      <c r="AF20" s="166">
        <f>'[2]202408_日報'!AO28</f>
        <v>45534</v>
      </c>
      <c r="AG20" s="166">
        <f>'[2]202408_日報'!AP28</f>
        <v>45535</v>
      </c>
      <c r="AH20" s="169" t="s">
        <v>23</v>
      </c>
    </row>
    <row r="21" spans="2:34" s="170" customFormat="1" x14ac:dyDescent="0.4">
      <c r="B21" s="165"/>
      <c r="C21" s="171">
        <f>WEEKDAY(C20)</f>
        <v>5</v>
      </c>
      <c r="D21" s="171">
        <f t="shared" ref="D21:AG21" si="0">WEEKDAY(D20)</f>
        <v>6</v>
      </c>
      <c r="E21" s="171">
        <f t="shared" si="0"/>
        <v>7</v>
      </c>
      <c r="F21" s="171">
        <f t="shared" si="0"/>
        <v>1</v>
      </c>
      <c r="G21" s="171">
        <f t="shared" si="0"/>
        <v>2</v>
      </c>
      <c r="H21" s="171">
        <f t="shared" si="0"/>
        <v>3</v>
      </c>
      <c r="I21" s="171">
        <f t="shared" si="0"/>
        <v>4</v>
      </c>
      <c r="J21" s="171">
        <f t="shared" si="0"/>
        <v>5</v>
      </c>
      <c r="K21" s="171">
        <f t="shared" si="0"/>
        <v>6</v>
      </c>
      <c r="L21" s="171">
        <f t="shared" si="0"/>
        <v>7</v>
      </c>
      <c r="M21" s="171">
        <f t="shared" si="0"/>
        <v>1</v>
      </c>
      <c r="N21" s="172">
        <f t="shared" si="0"/>
        <v>2</v>
      </c>
      <c r="O21" s="171">
        <f t="shared" si="0"/>
        <v>3</v>
      </c>
      <c r="P21" s="171">
        <f t="shared" si="0"/>
        <v>4</v>
      </c>
      <c r="Q21" s="171">
        <f t="shared" si="0"/>
        <v>5</v>
      </c>
      <c r="R21" s="171">
        <f t="shared" si="0"/>
        <v>6</v>
      </c>
      <c r="S21" s="171">
        <f t="shared" si="0"/>
        <v>7</v>
      </c>
      <c r="T21" s="171">
        <f t="shared" si="0"/>
        <v>1</v>
      </c>
      <c r="U21" s="171">
        <f t="shared" si="0"/>
        <v>2</v>
      </c>
      <c r="V21" s="173">
        <f t="shared" si="0"/>
        <v>3</v>
      </c>
      <c r="W21" s="171">
        <f t="shared" si="0"/>
        <v>4</v>
      </c>
      <c r="X21" s="171">
        <f t="shared" si="0"/>
        <v>5</v>
      </c>
      <c r="Y21" s="171">
        <f t="shared" si="0"/>
        <v>6</v>
      </c>
      <c r="Z21" s="171">
        <f t="shared" si="0"/>
        <v>7</v>
      </c>
      <c r="AA21" s="171">
        <f t="shared" si="0"/>
        <v>1</v>
      </c>
      <c r="AB21" s="171">
        <f t="shared" si="0"/>
        <v>2</v>
      </c>
      <c r="AC21" s="171">
        <f t="shared" si="0"/>
        <v>3</v>
      </c>
      <c r="AD21" s="171">
        <f t="shared" si="0"/>
        <v>4</v>
      </c>
      <c r="AE21" s="173">
        <f t="shared" si="0"/>
        <v>5</v>
      </c>
      <c r="AF21" s="171">
        <f t="shared" si="0"/>
        <v>6</v>
      </c>
      <c r="AG21" s="171">
        <f t="shared" si="0"/>
        <v>7</v>
      </c>
      <c r="AH21" s="174" t="s">
        <v>7</v>
      </c>
    </row>
    <row r="22" spans="2:34" s="179" customFormat="1" x14ac:dyDescent="0.4">
      <c r="B22" s="175" t="s">
        <v>12</v>
      </c>
      <c r="C22" s="176">
        <f>SUM(C25:C34)</f>
        <v>94</v>
      </c>
      <c r="D22" s="176">
        <f>SUM(D25:D34)</f>
        <v>73</v>
      </c>
      <c r="E22" s="224">
        <f>SUM(E25:E34)</f>
        <v>0</v>
      </c>
      <c r="F22" s="224">
        <f>SUM(F25:F34)</f>
        <v>0</v>
      </c>
      <c r="G22" s="176">
        <f>SUM(G25:G34)</f>
        <v>113</v>
      </c>
      <c r="H22" s="176">
        <f>SUM(H25:H34)</f>
        <v>106</v>
      </c>
      <c r="I22" s="177">
        <f>SUM(I25:I34)</f>
        <v>102</v>
      </c>
      <c r="J22" s="177">
        <f>SUM(J25:J34)</f>
        <v>78</v>
      </c>
      <c r="K22" s="177">
        <f>SUM(K25:K34)</f>
        <v>69</v>
      </c>
      <c r="L22" s="225">
        <f>SUM(L25:L34)</f>
        <v>0</v>
      </c>
      <c r="M22" s="225">
        <f>SUM(M25:M34)</f>
        <v>0</v>
      </c>
      <c r="N22" s="177">
        <f>SUM(N25:N34)</f>
        <v>45</v>
      </c>
      <c r="O22" s="177">
        <f>SUM(O25:O34)</f>
        <v>177</v>
      </c>
      <c r="P22" s="177">
        <f>SUM(P25:P34)</f>
        <v>117</v>
      </c>
      <c r="Q22" s="177">
        <f>SUM(Q25:Q34)</f>
        <v>106</v>
      </c>
      <c r="R22" s="177" t="s">
        <v>5</v>
      </c>
      <c r="S22" s="225">
        <f>SUM(S25:S34)</f>
        <v>0</v>
      </c>
      <c r="T22" s="225">
        <f>SUM(T25:T34)</f>
        <v>0</v>
      </c>
      <c r="U22" s="177" t="s">
        <v>5</v>
      </c>
      <c r="V22" s="177">
        <f>SUM(V25:V34)</f>
        <v>132</v>
      </c>
      <c r="W22" s="177">
        <f>SUM(W25:W34)</f>
        <v>118</v>
      </c>
      <c r="X22" s="177">
        <f>SUM(X25:X34)</f>
        <v>103</v>
      </c>
      <c r="Y22" s="177">
        <f>SUM(Y25:Y34)</f>
        <v>100</v>
      </c>
      <c r="Z22" s="225">
        <f>SUM(Z25:Z34)</f>
        <v>0</v>
      </c>
      <c r="AA22" s="225">
        <f>SUM(AA25:AA34)</f>
        <v>0</v>
      </c>
      <c r="AB22" s="177">
        <f>SUM(AB25:AB34)</f>
        <v>148</v>
      </c>
      <c r="AC22" s="177">
        <f>SUM(AC25:AC34)</f>
        <v>100</v>
      </c>
      <c r="AD22" s="177">
        <f>SUM(AD25:AD34)</f>
        <v>93</v>
      </c>
      <c r="AE22" s="177">
        <f>SUM(AE25:AE34)</f>
        <v>101</v>
      </c>
      <c r="AF22" s="177">
        <f>SUM(AF25:AF34)</f>
        <v>91</v>
      </c>
      <c r="AG22" s="225">
        <f>SUM(AG25:AG34)</f>
        <v>0</v>
      </c>
      <c r="AH22" s="178">
        <f>SUM(C22:AG22)</f>
        <v>2066</v>
      </c>
    </row>
    <row r="23" spans="2:34" x14ac:dyDescent="0.4">
      <c r="B23" s="163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</row>
    <row r="24" spans="2:34" s="185" customFormat="1" ht="12" customHeight="1" x14ac:dyDescent="0.4">
      <c r="B24" s="181" t="s">
        <v>13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3"/>
      <c r="Q24" s="183"/>
      <c r="R24" s="184"/>
      <c r="S24" s="183"/>
      <c r="T24" s="183"/>
      <c r="U24" s="183"/>
      <c r="V24" s="184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</row>
    <row r="25" spans="2:34" ht="12.75" customHeight="1" x14ac:dyDescent="0.4">
      <c r="B25" s="186">
        <v>0.33333333333333331</v>
      </c>
      <c r="C25" s="187">
        <v>9</v>
      </c>
      <c r="D25" s="187">
        <v>7</v>
      </c>
      <c r="E25" s="187"/>
      <c r="F25" s="187"/>
      <c r="G25" s="187">
        <v>9</v>
      </c>
      <c r="H25" s="187">
        <v>11</v>
      </c>
      <c r="I25" s="187">
        <v>3</v>
      </c>
      <c r="J25" s="187">
        <v>10</v>
      </c>
      <c r="K25" s="187">
        <v>6</v>
      </c>
      <c r="L25" s="187"/>
      <c r="M25" s="187"/>
      <c r="N25" s="187">
        <v>8</v>
      </c>
      <c r="O25" s="187">
        <v>18</v>
      </c>
      <c r="P25" s="187">
        <v>8</v>
      </c>
      <c r="Q25" s="187">
        <v>13</v>
      </c>
      <c r="R25" s="187"/>
      <c r="S25" s="187"/>
      <c r="T25" s="187"/>
      <c r="U25" s="187"/>
      <c r="V25" s="187">
        <v>15</v>
      </c>
      <c r="W25" s="187">
        <v>7</v>
      </c>
      <c r="X25" s="187">
        <v>11</v>
      </c>
      <c r="Y25" s="187">
        <v>8</v>
      </c>
      <c r="Z25" s="187"/>
      <c r="AA25" s="187"/>
      <c r="AB25" s="187">
        <v>28</v>
      </c>
      <c r="AC25" s="187">
        <v>8</v>
      </c>
      <c r="AD25" s="187">
        <v>9</v>
      </c>
      <c r="AE25" s="187">
        <v>12</v>
      </c>
      <c r="AF25" s="187">
        <v>11</v>
      </c>
      <c r="AG25" s="187"/>
      <c r="AH25" s="188"/>
    </row>
    <row r="26" spans="2:34" ht="12.75" customHeight="1" x14ac:dyDescent="0.4">
      <c r="B26" s="186">
        <v>0.375</v>
      </c>
      <c r="C26" s="187">
        <v>14</v>
      </c>
      <c r="D26" s="187">
        <v>12</v>
      </c>
      <c r="E26" s="187"/>
      <c r="F26" s="187"/>
      <c r="G26" s="187">
        <v>18</v>
      </c>
      <c r="H26" s="187">
        <v>16</v>
      </c>
      <c r="I26" s="187">
        <v>20</v>
      </c>
      <c r="J26" s="187">
        <v>8</v>
      </c>
      <c r="K26" s="189">
        <v>10</v>
      </c>
      <c r="L26" s="187"/>
      <c r="M26" s="187"/>
      <c r="N26" s="187">
        <v>9</v>
      </c>
      <c r="O26" s="187">
        <v>41</v>
      </c>
      <c r="P26" s="187">
        <v>28</v>
      </c>
      <c r="Q26" s="187">
        <v>15</v>
      </c>
      <c r="R26" s="187"/>
      <c r="S26" s="187"/>
      <c r="T26" s="187"/>
      <c r="U26" s="187"/>
      <c r="V26" s="187">
        <v>36</v>
      </c>
      <c r="W26" s="187">
        <v>13</v>
      </c>
      <c r="X26" s="187">
        <v>11</v>
      </c>
      <c r="Y26" s="187">
        <v>23</v>
      </c>
      <c r="Z26" s="187"/>
      <c r="AA26" s="187"/>
      <c r="AB26" s="187">
        <v>28</v>
      </c>
      <c r="AC26" s="187">
        <v>11</v>
      </c>
      <c r="AD26" s="187">
        <v>10</v>
      </c>
      <c r="AE26" s="187">
        <v>20</v>
      </c>
      <c r="AF26" s="187">
        <v>17</v>
      </c>
      <c r="AG26" s="187"/>
      <c r="AH26" s="190"/>
    </row>
    <row r="27" spans="2:34" ht="12.75" customHeight="1" x14ac:dyDescent="0.4">
      <c r="B27" s="186">
        <v>0.41666666666666702</v>
      </c>
      <c r="C27" s="187">
        <v>11</v>
      </c>
      <c r="D27" s="187">
        <v>11</v>
      </c>
      <c r="E27" s="187"/>
      <c r="F27" s="187"/>
      <c r="G27" s="187">
        <v>17</v>
      </c>
      <c r="H27" s="187">
        <v>17</v>
      </c>
      <c r="I27" s="187">
        <v>28</v>
      </c>
      <c r="J27" s="187">
        <v>13</v>
      </c>
      <c r="K27" s="189">
        <v>8</v>
      </c>
      <c r="L27" s="187"/>
      <c r="M27" s="187"/>
      <c r="N27" s="187">
        <v>8</v>
      </c>
      <c r="O27" s="187">
        <v>25</v>
      </c>
      <c r="P27" s="187">
        <v>8</v>
      </c>
      <c r="Q27" s="187">
        <v>14</v>
      </c>
      <c r="R27" s="187"/>
      <c r="S27" s="187"/>
      <c r="T27" s="187"/>
      <c r="U27" s="187"/>
      <c r="V27" s="187">
        <v>18</v>
      </c>
      <c r="W27" s="187">
        <v>28</v>
      </c>
      <c r="X27" s="187">
        <v>16</v>
      </c>
      <c r="Y27" s="187">
        <v>12</v>
      </c>
      <c r="Z27" s="187"/>
      <c r="AA27" s="187"/>
      <c r="AB27" s="187">
        <v>26</v>
      </c>
      <c r="AC27" s="187">
        <v>13</v>
      </c>
      <c r="AD27" s="187">
        <v>15</v>
      </c>
      <c r="AE27" s="187">
        <v>11</v>
      </c>
      <c r="AF27" s="187">
        <v>13</v>
      </c>
      <c r="AG27" s="187"/>
      <c r="AH27" s="190"/>
    </row>
    <row r="28" spans="2:34" ht="12.75" customHeight="1" x14ac:dyDescent="0.4">
      <c r="B28" s="186">
        <v>0.45833333333333298</v>
      </c>
      <c r="C28" s="187">
        <v>14</v>
      </c>
      <c r="D28" s="187">
        <v>6</v>
      </c>
      <c r="E28" s="187"/>
      <c r="F28" s="187"/>
      <c r="G28" s="187">
        <v>20</v>
      </c>
      <c r="H28" s="187">
        <v>11</v>
      </c>
      <c r="I28" s="187">
        <v>12</v>
      </c>
      <c r="J28" s="187">
        <v>9</v>
      </c>
      <c r="K28" s="189">
        <v>9</v>
      </c>
      <c r="L28" s="187"/>
      <c r="M28" s="187"/>
      <c r="N28" s="187">
        <v>5</v>
      </c>
      <c r="O28" s="187">
        <v>24</v>
      </c>
      <c r="P28" s="187">
        <v>20</v>
      </c>
      <c r="Q28" s="187">
        <v>11</v>
      </c>
      <c r="R28" s="187"/>
      <c r="S28" s="187"/>
      <c r="T28" s="187"/>
      <c r="U28" s="187"/>
      <c r="V28" s="187">
        <v>19</v>
      </c>
      <c r="W28" s="187">
        <v>14</v>
      </c>
      <c r="X28" s="187">
        <v>17</v>
      </c>
      <c r="Y28" s="187">
        <v>9</v>
      </c>
      <c r="Z28" s="187"/>
      <c r="AA28" s="187"/>
      <c r="AB28" s="187">
        <v>12</v>
      </c>
      <c r="AC28" s="187">
        <v>15</v>
      </c>
      <c r="AD28" s="187">
        <v>15</v>
      </c>
      <c r="AE28" s="187">
        <v>14</v>
      </c>
      <c r="AF28" s="187">
        <v>6</v>
      </c>
      <c r="AG28" s="187"/>
      <c r="AH28" s="190"/>
    </row>
    <row r="29" spans="2:34" ht="12.75" customHeight="1" x14ac:dyDescent="0.4">
      <c r="B29" s="186">
        <v>0.5</v>
      </c>
      <c r="C29" s="187">
        <v>3</v>
      </c>
      <c r="D29" s="187">
        <v>8</v>
      </c>
      <c r="E29" s="187"/>
      <c r="F29" s="187"/>
      <c r="G29" s="187">
        <v>6</v>
      </c>
      <c r="H29" s="187">
        <v>4</v>
      </c>
      <c r="I29" s="187">
        <v>2</v>
      </c>
      <c r="J29" s="187">
        <v>8</v>
      </c>
      <c r="K29" s="189">
        <v>5</v>
      </c>
      <c r="L29" s="187"/>
      <c r="M29" s="187"/>
      <c r="N29" s="187">
        <v>3</v>
      </c>
      <c r="O29" s="187">
        <v>22</v>
      </c>
      <c r="P29" s="187">
        <v>8</v>
      </c>
      <c r="Q29" s="187">
        <v>4</v>
      </c>
      <c r="R29" s="187"/>
      <c r="S29" s="187"/>
      <c r="T29" s="187"/>
      <c r="U29" s="187"/>
      <c r="V29" s="187">
        <v>5</v>
      </c>
      <c r="W29" s="187">
        <v>5</v>
      </c>
      <c r="X29" s="187">
        <v>10</v>
      </c>
      <c r="Y29" s="187">
        <v>7</v>
      </c>
      <c r="Z29" s="187"/>
      <c r="AA29" s="187"/>
      <c r="AB29" s="187">
        <v>7</v>
      </c>
      <c r="AC29" s="187">
        <v>6</v>
      </c>
      <c r="AD29" s="187">
        <v>4</v>
      </c>
      <c r="AE29" s="187">
        <v>6</v>
      </c>
      <c r="AF29" s="187">
        <v>9</v>
      </c>
      <c r="AG29" s="187"/>
      <c r="AH29" s="190"/>
    </row>
    <row r="30" spans="2:34" ht="12.75" customHeight="1" x14ac:dyDescent="0.4">
      <c r="B30" s="186">
        <v>0.54166666666666696</v>
      </c>
      <c r="C30" s="187">
        <v>10</v>
      </c>
      <c r="D30" s="187">
        <v>7</v>
      </c>
      <c r="E30" s="187"/>
      <c r="F30" s="187"/>
      <c r="G30" s="187">
        <v>14</v>
      </c>
      <c r="H30" s="187">
        <v>17</v>
      </c>
      <c r="I30" s="187">
        <v>12</v>
      </c>
      <c r="J30" s="187">
        <v>10</v>
      </c>
      <c r="K30" s="189">
        <v>5</v>
      </c>
      <c r="L30" s="187"/>
      <c r="M30" s="187"/>
      <c r="N30" s="187">
        <v>1</v>
      </c>
      <c r="O30" s="187">
        <v>13</v>
      </c>
      <c r="P30" s="187">
        <v>15</v>
      </c>
      <c r="Q30" s="187">
        <v>12</v>
      </c>
      <c r="R30" s="187"/>
      <c r="S30" s="187"/>
      <c r="T30" s="187"/>
      <c r="U30" s="187"/>
      <c r="V30" s="187">
        <v>9</v>
      </c>
      <c r="W30" s="187">
        <v>6</v>
      </c>
      <c r="X30" s="187">
        <v>13</v>
      </c>
      <c r="Y30" s="187">
        <v>8</v>
      </c>
      <c r="Z30" s="187"/>
      <c r="AA30" s="187"/>
      <c r="AB30" s="187">
        <v>13</v>
      </c>
      <c r="AC30" s="187">
        <v>14</v>
      </c>
      <c r="AD30" s="187">
        <v>10</v>
      </c>
      <c r="AE30" s="187">
        <v>10</v>
      </c>
      <c r="AF30" s="187">
        <v>8</v>
      </c>
      <c r="AG30" s="187"/>
      <c r="AH30" s="190"/>
    </row>
    <row r="31" spans="2:34" ht="12.75" customHeight="1" x14ac:dyDescent="0.4">
      <c r="B31" s="186">
        <v>0.58333333333333404</v>
      </c>
      <c r="C31" s="187">
        <v>8</v>
      </c>
      <c r="D31" s="187">
        <v>10</v>
      </c>
      <c r="E31" s="187"/>
      <c r="F31" s="187"/>
      <c r="G31" s="187">
        <v>14</v>
      </c>
      <c r="H31" s="187">
        <v>12</v>
      </c>
      <c r="I31" s="187">
        <v>9</v>
      </c>
      <c r="J31" s="187">
        <v>7</v>
      </c>
      <c r="K31" s="189">
        <v>8</v>
      </c>
      <c r="L31" s="187"/>
      <c r="M31" s="187"/>
      <c r="N31" s="187">
        <v>3</v>
      </c>
      <c r="O31" s="187">
        <v>11</v>
      </c>
      <c r="P31" s="187">
        <v>11</v>
      </c>
      <c r="Q31" s="187">
        <v>13</v>
      </c>
      <c r="R31" s="187"/>
      <c r="S31" s="187"/>
      <c r="T31" s="187"/>
      <c r="U31" s="187"/>
      <c r="V31" s="187">
        <v>11</v>
      </c>
      <c r="W31" s="187">
        <v>19</v>
      </c>
      <c r="X31" s="187">
        <v>12</v>
      </c>
      <c r="Y31" s="187">
        <v>13</v>
      </c>
      <c r="Z31" s="187"/>
      <c r="AA31" s="187"/>
      <c r="AB31" s="187">
        <v>15</v>
      </c>
      <c r="AC31" s="187">
        <v>14</v>
      </c>
      <c r="AD31" s="187">
        <v>10</v>
      </c>
      <c r="AE31" s="187">
        <v>9</v>
      </c>
      <c r="AF31" s="187">
        <v>14</v>
      </c>
      <c r="AG31" s="187"/>
      <c r="AH31" s="190"/>
    </row>
    <row r="32" spans="2:34" ht="12.75" customHeight="1" x14ac:dyDescent="0.4">
      <c r="B32" s="186">
        <v>0.625000000000001</v>
      </c>
      <c r="C32" s="187">
        <v>13</v>
      </c>
      <c r="D32" s="187">
        <v>9</v>
      </c>
      <c r="E32" s="187"/>
      <c r="F32" s="187"/>
      <c r="G32" s="187">
        <v>8</v>
      </c>
      <c r="H32" s="187">
        <v>9</v>
      </c>
      <c r="I32" s="187">
        <v>12</v>
      </c>
      <c r="J32" s="187">
        <v>10</v>
      </c>
      <c r="K32" s="189">
        <v>4</v>
      </c>
      <c r="L32" s="187"/>
      <c r="M32" s="187"/>
      <c r="N32" s="187">
        <v>3</v>
      </c>
      <c r="O32" s="187">
        <v>15</v>
      </c>
      <c r="P32" s="187">
        <v>12</v>
      </c>
      <c r="Q32" s="187">
        <v>11</v>
      </c>
      <c r="R32" s="187"/>
      <c r="S32" s="187"/>
      <c r="T32" s="187"/>
      <c r="U32" s="187"/>
      <c r="V32" s="187">
        <v>10</v>
      </c>
      <c r="W32" s="187">
        <v>13</v>
      </c>
      <c r="X32" s="187">
        <v>6</v>
      </c>
      <c r="Y32" s="187">
        <v>8</v>
      </c>
      <c r="Z32" s="187"/>
      <c r="AA32" s="187"/>
      <c r="AB32" s="187">
        <v>8</v>
      </c>
      <c r="AC32" s="187">
        <v>7</v>
      </c>
      <c r="AD32" s="187">
        <v>9</v>
      </c>
      <c r="AE32" s="187">
        <v>9</v>
      </c>
      <c r="AF32" s="187">
        <v>5</v>
      </c>
      <c r="AG32" s="187"/>
      <c r="AH32" s="190"/>
    </row>
    <row r="33" spans="2:34" ht="12.75" customHeight="1" x14ac:dyDescent="0.4">
      <c r="B33" s="186">
        <v>0.66666666666666796</v>
      </c>
      <c r="C33" s="187">
        <v>12</v>
      </c>
      <c r="D33" s="187">
        <v>3</v>
      </c>
      <c r="E33" s="187"/>
      <c r="F33" s="187"/>
      <c r="G33" s="187">
        <v>7</v>
      </c>
      <c r="H33" s="187">
        <v>9</v>
      </c>
      <c r="I33" s="187">
        <v>4</v>
      </c>
      <c r="J33" s="187">
        <v>3</v>
      </c>
      <c r="K33" s="189">
        <v>14</v>
      </c>
      <c r="L33" s="187"/>
      <c r="M33" s="187"/>
      <c r="N33" s="187">
        <v>5</v>
      </c>
      <c r="O33" s="187">
        <v>8</v>
      </c>
      <c r="P33" s="187">
        <v>7</v>
      </c>
      <c r="Q33" s="187">
        <v>13</v>
      </c>
      <c r="R33" s="187"/>
      <c r="S33" s="187"/>
      <c r="T33" s="187"/>
      <c r="U33" s="187"/>
      <c r="V33" s="187">
        <v>9</v>
      </c>
      <c r="W33" s="187">
        <v>13</v>
      </c>
      <c r="X33" s="187">
        <v>7</v>
      </c>
      <c r="Y33" s="187">
        <v>12</v>
      </c>
      <c r="Z33" s="187"/>
      <c r="AA33" s="187"/>
      <c r="AB33" s="187">
        <v>11</v>
      </c>
      <c r="AC33" s="187">
        <v>12</v>
      </c>
      <c r="AD33" s="187">
        <v>11</v>
      </c>
      <c r="AE33" s="187">
        <v>10</v>
      </c>
      <c r="AF33" s="187">
        <v>8</v>
      </c>
      <c r="AG33" s="187"/>
      <c r="AH33" s="190"/>
    </row>
    <row r="34" spans="2:34" ht="12.75" customHeight="1" x14ac:dyDescent="0.4">
      <c r="B34" s="186">
        <v>0.70833333333333504</v>
      </c>
      <c r="C34" s="187">
        <v>0</v>
      </c>
      <c r="D34" s="187">
        <v>0</v>
      </c>
      <c r="E34" s="187"/>
      <c r="F34" s="187"/>
      <c r="G34" s="187">
        <v>0</v>
      </c>
      <c r="H34" s="187">
        <v>0</v>
      </c>
      <c r="I34" s="187">
        <v>0</v>
      </c>
      <c r="J34" s="187">
        <v>0</v>
      </c>
      <c r="K34" s="189">
        <v>0</v>
      </c>
      <c r="L34" s="187"/>
      <c r="M34" s="187"/>
      <c r="N34" s="187">
        <v>0</v>
      </c>
      <c r="O34" s="187">
        <v>0</v>
      </c>
      <c r="P34" s="187">
        <v>0</v>
      </c>
      <c r="Q34" s="187">
        <v>0</v>
      </c>
      <c r="R34" s="187"/>
      <c r="S34" s="187"/>
      <c r="T34" s="187"/>
      <c r="U34" s="187"/>
      <c r="V34" s="187">
        <v>0</v>
      </c>
      <c r="W34" s="187">
        <v>0</v>
      </c>
      <c r="X34" s="187">
        <v>0</v>
      </c>
      <c r="Y34" s="187">
        <v>0</v>
      </c>
      <c r="Z34" s="187"/>
      <c r="AA34" s="187"/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/>
      <c r="AH34" s="190"/>
    </row>
  </sheetData>
  <phoneticPr fontId="3"/>
  <conditionalFormatting sqref="C20:P21 R20:AG21">
    <cfRule type="expression" dxfId="1" priority="1">
      <formula>C$21=1</formula>
    </cfRule>
    <cfRule type="expression" dxfId="0" priority="2">
      <formula>C$21=7</formula>
    </cfRule>
  </conditionalFormatting>
  <pageMargins left="0.7" right="0.7" top="0.75" bottom="0.75" header="0.3" footer="0.3"/>
  <pageSetup paperSize="8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2024年7月_入電数</vt:lpstr>
      <vt:lpstr>2024年8月_入電数</vt:lpstr>
      <vt:lpstr>2024年7月_時間別</vt:lpstr>
      <vt:lpstr>2024年8月_時間別</vt:lpstr>
    </vt:vector>
  </TitlesOfParts>
  <Company>Kamakura_City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MSPC204</dc:creator>
  <cp:lastModifiedBy>MSPC204</cp:lastModifiedBy>
  <dcterms:created xsi:type="dcterms:W3CDTF">2024-09-13T09:11:23Z</dcterms:created>
  <dcterms:modified xsi:type="dcterms:W3CDTF">2024-09-17T10:16:16Z</dcterms:modified>
</cp:coreProperties>
</file>