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R0503\"/>
    </mc:Choice>
  </mc:AlternateContent>
  <xr:revisionPtr revIDLastSave="0" documentId="13_ncr:1_{9D4EEC37-AA4F-4992-BA68-BC43E39C8F9C}" xr6:coauthVersionLast="36" xr6:coauthVersionMax="36" xr10:uidLastSave="{00000000-0000-0000-0000-000000000000}"/>
  <bookViews>
    <workbookView xWindow="0" yWindow="0" windowWidth="20490" windowHeight="7605" xr2:uid="{2360AF26-26FE-462E-BFDD-8F6D6968AABF}"/>
  </bookViews>
  <sheets>
    <sheet name="05.3.3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E6" i="1" s="1"/>
  <c r="K4" i="1"/>
  <c r="B5" i="1"/>
  <c r="C5" i="1"/>
  <c r="D5" i="1"/>
  <c r="E5" i="1"/>
  <c r="K5" i="1"/>
  <c r="B6" i="1"/>
  <c r="C6" i="1"/>
  <c r="D6" i="1"/>
  <c r="C12" i="1" s="1"/>
  <c r="H6" i="1"/>
  <c r="I6" i="1"/>
  <c r="J6" i="1"/>
  <c r="I11" i="1" s="1"/>
  <c r="K6" i="1"/>
  <c r="H7" i="1"/>
  <c r="I7" i="1"/>
  <c r="J7" i="1"/>
  <c r="K7" i="1"/>
  <c r="I9" i="1"/>
  <c r="C10" i="1"/>
  <c r="I10" i="1"/>
  <c r="I12" i="1"/>
  <c r="C13" i="1"/>
  <c r="E17" i="1"/>
  <c r="K17" i="1"/>
  <c r="K19" i="1" s="1"/>
  <c r="E18" i="1"/>
  <c r="K18" i="1"/>
  <c r="B19" i="1"/>
  <c r="C19" i="1"/>
  <c r="D19" i="1"/>
  <c r="C22" i="1" s="1"/>
  <c r="E19" i="1"/>
  <c r="C20" i="1" s="1"/>
  <c r="H19" i="1"/>
  <c r="I22" i="1" s="1"/>
  <c r="I19" i="1"/>
  <c r="J19" i="1"/>
  <c r="I25" i="1" s="1"/>
  <c r="C23" i="1"/>
  <c r="I23" i="1"/>
  <c r="C24" i="1"/>
  <c r="I24" i="1"/>
  <c r="C25" i="1"/>
  <c r="E30" i="1"/>
  <c r="K30" i="1"/>
  <c r="E31" i="1"/>
  <c r="E32" i="1" s="1"/>
  <c r="K31" i="1"/>
  <c r="B32" i="1"/>
  <c r="C32" i="1"/>
  <c r="D32" i="1"/>
  <c r="C37" i="1" s="1"/>
  <c r="H32" i="1"/>
  <c r="I32" i="1"/>
  <c r="J32" i="1"/>
  <c r="I37" i="1" s="1"/>
  <c r="K32" i="1"/>
  <c r="I33" i="1" s="1"/>
  <c r="C35" i="1"/>
  <c r="I35" i="1"/>
  <c r="C36" i="1"/>
  <c r="I36" i="1"/>
  <c r="I38" i="1"/>
  <c r="B7" i="1" l="1"/>
  <c r="C7" i="1"/>
  <c r="D7" i="1"/>
  <c r="B33" i="1"/>
  <c r="C33" i="1"/>
  <c r="D33" i="1"/>
  <c r="H20" i="1"/>
  <c r="I20" i="1"/>
  <c r="J20" i="1"/>
  <c r="C38" i="1"/>
  <c r="J33" i="1"/>
  <c r="H33" i="1"/>
  <c r="K33" i="1" s="1"/>
  <c r="B20" i="1"/>
  <c r="C11" i="1"/>
  <c r="C9" i="1"/>
  <c r="D20" i="1"/>
  <c r="K20" i="1" l="1"/>
  <c r="E20" i="1"/>
  <c r="E33" i="1"/>
  <c r="E7" i="1"/>
</calcChain>
</file>

<file path=xl/sharedStrings.xml><?xml version="1.0" encoding="utf-8"?>
<sst xmlns="http://schemas.openxmlformats.org/spreadsheetml/2006/main" count="102" uniqueCount="36">
  <si>
    <t>総務課統計担当作成</t>
    <rPh sb="0" eb="3">
      <t>ソウムカ</t>
    </rPh>
    <rPh sb="3" eb="5">
      <t>トウケイ</t>
    </rPh>
    <rPh sb="5" eb="7">
      <t>タントウ</t>
    </rPh>
    <rPh sb="7" eb="9">
      <t>サクセイ</t>
    </rPh>
    <phoneticPr fontId="2"/>
  </si>
  <si>
    <t>世帯数</t>
    <rPh sb="0" eb="3">
      <t>セタイスウ</t>
    </rPh>
    <phoneticPr fontId="2"/>
  </si>
  <si>
    <t>老年化指数</t>
    <rPh sb="0" eb="2">
      <t>ロウネン</t>
    </rPh>
    <rPh sb="2" eb="3">
      <t>カ</t>
    </rPh>
    <rPh sb="3" eb="4">
      <t>シ</t>
    </rPh>
    <rPh sb="4" eb="5">
      <t>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</si>
  <si>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</si>
  <si>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</si>
  <si>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</si>
  <si>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構成比</t>
    <rPh sb="0" eb="3">
      <t>コウセイヒ</t>
    </rPh>
    <phoneticPr fontId="2"/>
  </si>
  <si>
    <t>台一丁目は玉縄地域です。</t>
    <rPh sb="0" eb="1">
      <t>ダイ</t>
    </rPh>
    <rPh sb="1" eb="4">
      <t>１チョウメ</t>
    </rPh>
    <rPh sb="5" eb="7">
      <t>タマナワ</t>
    </rPh>
    <rPh sb="7" eb="9">
      <t>チイキ</t>
    </rPh>
    <phoneticPr fontId="2"/>
  </si>
  <si>
    <t>計</t>
    <rPh sb="0" eb="1">
      <t>ケイ</t>
    </rPh>
    <phoneticPr fontId="2"/>
  </si>
  <si>
    <t>大船地域です。</t>
    <rPh sb="0" eb="2">
      <t>オオフナ</t>
    </rPh>
    <rPh sb="2" eb="4">
      <t>チイキ</t>
    </rPh>
    <phoneticPr fontId="2"/>
  </si>
  <si>
    <t>女</t>
    <rPh sb="0" eb="1">
      <t>オンナ</t>
    </rPh>
    <phoneticPr fontId="2"/>
  </si>
  <si>
    <t>注：台二丁目～五丁目・台未表示は</t>
    <rPh sb="0" eb="1">
      <t>チュウ</t>
    </rPh>
    <rPh sb="2" eb="3">
      <t>ダイ</t>
    </rPh>
    <rPh sb="3" eb="6">
      <t>２チョウメ</t>
    </rPh>
    <rPh sb="7" eb="10">
      <t>５チョウメ</t>
    </rPh>
    <rPh sb="11" eb="12">
      <t>ダイ</t>
    </rPh>
    <rPh sb="12" eb="13">
      <t>ミ</t>
    </rPh>
    <rPh sb="13" eb="15">
      <t>ヒョウジ</t>
    </rPh>
    <phoneticPr fontId="2"/>
  </si>
  <si>
    <t>男</t>
    <rPh sb="0" eb="1">
      <t>オトコ</t>
    </rPh>
    <phoneticPr fontId="2"/>
  </si>
  <si>
    <t>６５歳以上</t>
    <rPh sb="2" eb="3">
      <t>サイ</t>
    </rPh>
    <rPh sb="3" eb="5">
      <t>イジョウ</t>
    </rPh>
    <phoneticPr fontId="2"/>
  </si>
  <si>
    <t>１５～６４歳</t>
    <rPh sb="5" eb="6">
      <t>サイ</t>
    </rPh>
    <phoneticPr fontId="2"/>
  </si>
  <si>
    <t>０～１４歳</t>
    <rPh sb="4" eb="5">
      <t>サイ</t>
    </rPh>
    <phoneticPr fontId="2"/>
  </si>
  <si>
    <t>玉縄地域</t>
    <rPh sb="0" eb="2">
      <t>タマナワ</t>
    </rPh>
    <rPh sb="2" eb="4">
      <t>チイキ</t>
    </rPh>
    <phoneticPr fontId="2"/>
  </si>
  <si>
    <t>大船地域</t>
    <rPh sb="0" eb="2">
      <t>オオフナ</t>
    </rPh>
    <rPh sb="2" eb="4">
      <t>チイキ</t>
    </rPh>
    <phoneticPr fontId="2"/>
  </si>
  <si>
    <t>改正により外国人も含まれております。</t>
    <rPh sb="0" eb="2">
      <t>カイセイ</t>
    </rPh>
    <rPh sb="5" eb="7">
      <t>ガイコク</t>
    </rPh>
    <rPh sb="7" eb="8">
      <t>ジン</t>
    </rPh>
    <rPh sb="9" eb="10">
      <t>フク</t>
    </rPh>
    <phoneticPr fontId="2"/>
  </si>
  <si>
    <t>注：平成24年7月9日住民基本台帳法の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ジュウミン</t>
    </rPh>
    <rPh sb="13" eb="15">
      <t>キホン</t>
    </rPh>
    <rPh sb="15" eb="17">
      <t>ダイチョウ</t>
    </rPh>
    <rPh sb="17" eb="18">
      <t>ホウ</t>
    </rPh>
    <phoneticPr fontId="2"/>
  </si>
  <si>
    <t>注：構成比は小数点以下第２位を四捨五入のため総数と内訳は一致しないことがあります。</t>
    <rPh sb="0" eb="1">
      <t>チュウ</t>
    </rPh>
    <rPh sb="2" eb="5">
      <t>コウセイヒ</t>
    </rPh>
    <rPh sb="6" eb="9">
      <t>ショウスウテン</t>
    </rPh>
    <rPh sb="9" eb="11">
      <t>イカ</t>
    </rPh>
    <rPh sb="11" eb="12">
      <t>ダイ</t>
    </rPh>
    <rPh sb="12" eb="14">
      <t>２イ</t>
    </rPh>
    <rPh sb="15" eb="19">
      <t>シシャゴニュウ</t>
    </rPh>
    <rPh sb="22" eb="24">
      <t>ソウスウ</t>
    </rPh>
    <rPh sb="25" eb="27">
      <t>ウチワケ</t>
    </rPh>
    <rPh sb="28" eb="30">
      <t>イッチ</t>
    </rPh>
    <phoneticPr fontId="2"/>
  </si>
  <si>
    <t>深沢地域</t>
    <rPh sb="0" eb="2">
      <t>フカサワ</t>
    </rPh>
    <rPh sb="2" eb="4">
      <t>チイキ</t>
    </rPh>
    <phoneticPr fontId="2"/>
  </si>
  <si>
    <t>腰越地域</t>
    <rPh sb="0" eb="2">
      <t>コシゴエ</t>
    </rPh>
    <rPh sb="2" eb="4">
      <t>チイキ</t>
    </rPh>
    <phoneticPr fontId="2"/>
  </si>
  <si>
    <t>老年化指数   ＝Ｃ÷Ａ×１００</t>
    <rPh sb="0" eb="2">
      <t>ロウネン</t>
    </rPh>
    <rPh sb="2" eb="3">
      <t>カ</t>
    </rPh>
    <rPh sb="3" eb="4">
      <t>シ</t>
    </rPh>
    <rPh sb="4" eb="5">
      <t>スウ</t>
    </rPh>
    <phoneticPr fontId="2"/>
  </si>
  <si>
    <t>老年人口指数＝Ｃ÷Ｂ×１００</t>
    <rPh sb="0" eb="2">
      <t>ロウネン</t>
    </rPh>
    <rPh sb="2" eb="4">
      <t>ジンコウ</t>
    </rPh>
    <rPh sb="4" eb="6">
      <t>シスウ</t>
    </rPh>
    <phoneticPr fontId="2"/>
  </si>
  <si>
    <t>年少人口指数＝Ａ÷Ｂ×１００</t>
    <rPh sb="0" eb="2">
      <t>ネンショウ</t>
    </rPh>
    <rPh sb="2" eb="4">
      <t>ジンコウ</t>
    </rPh>
    <rPh sb="4" eb="6">
      <t>シスウ</t>
    </rPh>
    <phoneticPr fontId="2"/>
  </si>
  <si>
    <t>従属人口指数＝(Ａ＋Ｃ)÷Ｂ×１００</t>
    <rPh sb="0" eb="2">
      <t>ジュウゾク</t>
    </rPh>
    <rPh sb="2" eb="4">
      <t>ジンコウ</t>
    </rPh>
    <rPh sb="4" eb="6">
      <t>シスウ</t>
    </rPh>
    <phoneticPr fontId="2"/>
  </si>
  <si>
    <t>６５歳以上 …老年人口        （Ｃ）</t>
    <rPh sb="2" eb="3">
      <t>サイ</t>
    </rPh>
    <rPh sb="3" eb="5">
      <t>イジョウ</t>
    </rPh>
    <rPh sb="7" eb="9">
      <t>ロウネン</t>
    </rPh>
    <rPh sb="9" eb="11">
      <t>ジンコウ</t>
    </rPh>
    <phoneticPr fontId="2"/>
  </si>
  <si>
    <t>１５～６４歳…生産年齢人口  （Ｂ）</t>
    <rPh sb="5" eb="6">
      <t>サイ</t>
    </rPh>
    <rPh sb="7" eb="9">
      <t>セイサン</t>
    </rPh>
    <rPh sb="9" eb="11">
      <t>ネンレイ</t>
    </rPh>
    <rPh sb="11" eb="13">
      <t>ジンコウ</t>
    </rPh>
    <phoneticPr fontId="2"/>
  </si>
  <si>
    <t>　０～１４歳…年少人口        （Ａ）</t>
    <rPh sb="5" eb="6">
      <t>サイ</t>
    </rPh>
    <rPh sb="7" eb="9">
      <t>ネンショウ</t>
    </rPh>
    <rPh sb="9" eb="11">
      <t>ジンコウ</t>
    </rPh>
    <phoneticPr fontId="2"/>
  </si>
  <si>
    <t>(単位：人）</t>
    <rPh sb="1" eb="3">
      <t>タンイ</t>
    </rPh>
    <rPh sb="4" eb="5">
      <t>ヒト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</si>
  <si>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</si>
  <si>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鎌倉地域</t>
    <rPh sb="0" eb="2">
      <t>カマクラ</t>
    </rPh>
    <rPh sb="2" eb="4">
      <t>チイキ</t>
    </rPh>
    <phoneticPr fontId="2"/>
  </si>
  <si>
    <t>全市</t>
    <rPh sb="0" eb="2">
      <t>ゼンシ</t>
    </rPh>
    <phoneticPr fontId="2"/>
  </si>
  <si>
    <t>令和5年3月31日現在</t>
    <rPh sb="0" eb="1">
      <t>レイ</t>
    </rPh>
    <rPh sb="1" eb="2">
      <t>ワ</t>
    </rPh>
    <rPh sb="3" eb="4">
      <t>１０ネン</t>
    </rPh>
    <rPh sb="5" eb="6">
      <t>ガツ</t>
    </rPh>
    <rPh sb="8" eb="9">
      <t>ニチ</t>
    </rPh>
    <rPh sb="9" eb="11">
      <t>ゲンザイ</t>
    </rPh>
    <phoneticPr fontId="2"/>
  </si>
  <si>
    <t>鎌倉市地域別年齢3区分別人口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</si>
</sst>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0" fillId="0" borderId="1" xfId="0" applyBorder="1"/>
    <xf numFmtId="38" fontId="1" fillId="2" borderId="2" xfId="1" applyFont="1" applyFill="1" applyBorder="1"/>
    <xf numFmtId="0" fontId="0" fillId="0" borderId="5" xfId="0" applyBorder="1"/>
    <xf numFmtId="176" fontId="0" fillId="0" borderId="5" xfId="0" applyNumberFormat="1" applyBorder="1"/>
    <xf numFmtId="177" fontId="0" fillId="0" borderId="5" xfId="0" applyNumberFormat="1" applyBorder="1"/>
    <xf numFmtId="177" fontId="1" fillId="0" borderId="5" xfId="2" applyNumberFormat="1" applyFont="1" applyBorder="1"/>
    <xf numFmtId="0" fontId="0" fillId="0" borderId="5" xfId="0" applyBorder="1" applyAlignment="1">
      <alignment horizontal="center"/>
    </xf>
    <xf numFmtId="0" fontId="4" fillId="0" borderId="0" xfId="0" applyFont="1"/>
    <xf numFmtId="38" fontId="1" fillId="0" borderId="5" xfId="1" applyFont="1" applyBorder="1"/>
    <xf numFmtId="38" fontId="1" fillId="0" borderId="6" xfId="1" applyFont="1" applyBorder="1"/>
    <xf numFmtId="0" fontId="0" fillId="0" borderId="0" xfId="0" applyAlignment="1">
      <alignment horizontal="center"/>
    </xf>
    <xf numFmtId="0" fontId="0" fillId="0" borderId="0" xfId="0" applyBorder="1"/>
    <xf numFmtId="9" fontId="1" fillId="0" borderId="5" xfId="2" applyFont="1" applyBorder="1"/>
    <xf numFmtId="176" fontId="1" fillId="0" borderId="5" xfId="2" applyNumberFormat="1" applyFont="1" applyBorder="1"/>
    <xf numFmtId="177" fontId="0" fillId="0" borderId="6" xfId="0" applyNumberFormat="1" applyBorder="1"/>
    <xf numFmtId="177" fontId="1" fillId="0" borderId="7" xfId="2" applyNumberFormat="1" applyFont="1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 applyAlignment="1">
      <alignment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4B7F8-AF83-4478-8BFD-76CE7484E776}">
  <dimension ref="A1:O39"/>
  <sheetViews>
    <sheetView tabSelected="1" workbookViewId="0"/>
  </sheetViews>
  <sheetFormatPr defaultRowHeight="13.5" x14ac:dyDescent="0.15"/>
  <cols>
    <col min="1" max="1" width="6.625" customWidth="1"/>
    <col min="2" max="5" width="10.125" customWidth="1"/>
    <col min="6" max="6" width="3.625" customWidth="1"/>
    <col min="7" max="7" width="6.625" customWidth="1"/>
    <col min="8" max="11" width="10.125" customWidth="1"/>
    <col min="12" max="12" width="1.5" customWidth="1"/>
    <col min="15" max="15" width="13.625" customWidth="1"/>
  </cols>
  <sheetData>
    <row r="1" spans="1:15" ht="17.25" x14ac:dyDescent="0.2">
      <c r="A1" s="21" t="s">
        <v>35</v>
      </c>
      <c r="M1" s="20" t="s">
        <v>34</v>
      </c>
    </row>
    <row r="2" spans="1:15" x14ac:dyDescent="0.15">
      <c r="A2" t="s">
        <v>33</v>
      </c>
      <c r="G2" t="s">
        <v>32</v>
      </c>
      <c r="M2" t="s">
        <v>31</v>
      </c>
    </row>
    <row r="3" spans="1:15" x14ac:dyDescent="0.15">
      <c r="A3" s="4"/>
      <c r="B3" s="8" t="s">
        <v>15</v>
      </c>
      <c r="C3" s="8" t="s">
        <v>14</v>
      </c>
      <c r="D3" s="8" t="s">
        <v>13</v>
      </c>
      <c r="E3" s="8" t="s">
        <v>8</v>
      </c>
      <c r="F3" s="12"/>
      <c r="G3" s="8"/>
      <c r="H3" s="8" t="s">
        <v>15</v>
      </c>
      <c r="I3" s="8" t="s">
        <v>14</v>
      </c>
      <c r="J3" s="8" t="s">
        <v>13</v>
      </c>
      <c r="K3" s="8" t="s">
        <v>8</v>
      </c>
      <c r="M3" t="s">
        <v>30</v>
      </c>
    </row>
    <row r="4" spans="1:15" x14ac:dyDescent="0.15">
      <c r="A4" s="19" t="s">
        <v>12</v>
      </c>
      <c r="B4" s="11">
        <f t="shared" ref="B4:D5" si="0">H4+B17+H17+B30+H30</f>
        <v>9884</v>
      </c>
      <c r="C4" s="11">
        <f t="shared" si="0"/>
        <v>50992</v>
      </c>
      <c r="D4" s="11">
        <f t="shared" si="0"/>
        <v>22536</v>
      </c>
      <c r="E4" s="11">
        <f>B4+C4+D4</f>
        <v>83412</v>
      </c>
      <c r="G4" s="8" t="s">
        <v>12</v>
      </c>
      <c r="H4" s="11">
        <v>2483</v>
      </c>
      <c r="I4" s="11">
        <v>12825</v>
      </c>
      <c r="J4" s="11">
        <v>6286</v>
      </c>
      <c r="K4" s="10">
        <f>H4+I4+J4</f>
        <v>21594</v>
      </c>
    </row>
    <row r="5" spans="1:15" x14ac:dyDescent="0.15">
      <c r="A5" s="8" t="s">
        <v>10</v>
      </c>
      <c r="B5" s="10">
        <f t="shared" si="0"/>
        <v>9402</v>
      </c>
      <c r="C5" s="10">
        <f t="shared" si="0"/>
        <v>52631</v>
      </c>
      <c r="D5" s="10">
        <f t="shared" si="0"/>
        <v>30822</v>
      </c>
      <c r="E5" s="10">
        <f>B5+C5+D5</f>
        <v>92855</v>
      </c>
      <c r="G5" s="8" t="s">
        <v>10</v>
      </c>
      <c r="H5" s="10">
        <v>2445</v>
      </c>
      <c r="I5" s="10">
        <v>14147</v>
      </c>
      <c r="J5" s="10">
        <v>8897</v>
      </c>
      <c r="K5" s="10">
        <f>H5+I5+J5</f>
        <v>25489</v>
      </c>
      <c r="M5" s="13" t="s">
        <v>29</v>
      </c>
    </row>
    <row r="6" spans="1:15" x14ac:dyDescent="0.15">
      <c r="A6" s="8" t="s">
        <v>8</v>
      </c>
      <c r="B6" s="10">
        <f>B4+B5</f>
        <v>19286</v>
      </c>
      <c r="C6" s="10">
        <f>C4+C5</f>
        <v>103623</v>
      </c>
      <c r="D6" s="10">
        <f>D4+D5</f>
        <v>53358</v>
      </c>
      <c r="E6" s="10">
        <f>E4+E5</f>
        <v>176267</v>
      </c>
      <c r="G6" s="8" t="s">
        <v>8</v>
      </c>
      <c r="H6" s="10">
        <f>H4+H5</f>
        <v>4928</v>
      </c>
      <c r="I6" s="10">
        <f>I4+I5</f>
        <v>26972</v>
      </c>
      <c r="J6" s="10">
        <f>J4+J5</f>
        <v>15183</v>
      </c>
      <c r="K6" s="10">
        <f>K4+K5</f>
        <v>47083</v>
      </c>
      <c r="M6" s="13" t="s">
        <v>28</v>
      </c>
    </row>
    <row r="7" spans="1:15" x14ac:dyDescent="0.15">
      <c r="A7" s="18" t="s">
        <v>6</v>
      </c>
      <c r="B7" s="17">
        <f>B6/E6</f>
        <v>0.10941356011051416</v>
      </c>
      <c r="C7" s="17">
        <f>C6/E6</f>
        <v>0.5878752120362859</v>
      </c>
      <c r="D7" s="17">
        <f>D6/E6</f>
        <v>0.30271122785319998</v>
      </c>
      <c r="E7" s="16">
        <f>B7+C7+D7</f>
        <v>1</v>
      </c>
      <c r="G7" s="8" t="s">
        <v>6</v>
      </c>
      <c r="H7" s="7">
        <f>H6/K6</f>
        <v>0.10466622772550602</v>
      </c>
      <c r="I7" s="7">
        <f>I6/K6</f>
        <v>0.57286069281906415</v>
      </c>
      <c r="J7" s="7">
        <f>J6/K6</f>
        <v>0.32247307945542975</v>
      </c>
      <c r="K7" s="6">
        <f>H7+I7+J7</f>
        <v>1</v>
      </c>
      <c r="M7" s="13" t="s">
        <v>27</v>
      </c>
    </row>
    <row r="8" spans="1:15" x14ac:dyDescent="0.15">
      <c r="A8" s="4"/>
      <c r="B8" s="7"/>
      <c r="C8" s="7"/>
      <c r="D8" s="7"/>
      <c r="E8" s="6"/>
      <c r="G8" s="4"/>
      <c r="H8" s="14"/>
      <c r="I8" s="4"/>
      <c r="J8" s="4"/>
      <c r="K8" s="4"/>
    </row>
    <row r="9" spans="1:15" x14ac:dyDescent="0.15">
      <c r="A9" s="4" t="s">
        <v>5</v>
      </c>
      <c r="B9" s="4"/>
      <c r="C9" s="15">
        <f>(B6+D6)/C6*100</f>
        <v>70.104127462049931</v>
      </c>
      <c r="D9" s="14"/>
      <c r="E9" s="4"/>
      <c r="G9" s="4" t="s">
        <v>5</v>
      </c>
      <c r="H9" s="4"/>
      <c r="I9" s="5">
        <f>(H6+J6)/I6*100</f>
        <v>74.562509268871423</v>
      </c>
      <c r="J9" s="4"/>
      <c r="K9" s="4"/>
      <c r="M9" s="13" t="s">
        <v>26</v>
      </c>
    </row>
    <row r="10" spans="1:15" x14ac:dyDescent="0.15">
      <c r="A10" s="4" t="s">
        <v>4</v>
      </c>
      <c r="B10" s="4"/>
      <c r="C10" s="15">
        <f>B6/C6*100</f>
        <v>18.611698175115563</v>
      </c>
      <c r="D10" s="4"/>
      <c r="E10" s="4"/>
      <c r="G10" s="4" t="s">
        <v>4</v>
      </c>
      <c r="H10" s="4"/>
      <c r="I10" s="5">
        <f>H6/I6*100</f>
        <v>18.270799347471453</v>
      </c>
      <c r="J10" s="4"/>
      <c r="K10" s="4"/>
      <c r="M10" s="13" t="s">
        <v>25</v>
      </c>
    </row>
    <row r="11" spans="1:15" x14ac:dyDescent="0.15">
      <c r="A11" s="4" t="s">
        <v>3</v>
      </c>
      <c r="B11" s="4"/>
      <c r="C11" s="15">
        <f>D6/C6*100</f>
        <v>51.492429286934374</v>
      </c>
      <c r="D11" s="4"/>
      <c r="E11" s="4"/>
      <c r="G11" s="4" t="s">
        <v>3</v>
      </c>
      <c r="H11" s="4"/>
      <c r="I11" s="5">
        <f>J6/I6*100</f>
        <v>56.291709921399971</v>
      </c>
      <c r="J11" s="4"/>
      <c r="K11" s="4"/>
      <c r="M11" s="13" t="s">
        <v>24</v>
      </c>
    </row>
    <row r="12" spans="1:15" ht="14.25" thickBot="1" x14ac:dyDescent="0.2">
      <c r="A12" s="4" t="s">
        <v>2</v>
      </c>
      <c r="B12" s="4"/>
      <c r="C12" s="15">
        <f>D6/B6*100</f>
        <v>276.6670123405579</v>
      </c>
      <c r="D12" s="4"/>
      <c r="E12" s="4"/>
      <c r="G12" s="4" t="s">
        <v>2</v>
      </c>
      <c r="H12" s="4"/>
      <c r="I12" s="5">
        <f>J6/H6*100</f>
        <v>308.09659090909093</v>
      </c>
      <c r="J12" s="4"/>
      <c r="K12" s="4"/>
      <c r="M12" s="13" t="s">
        <v>23</v>
      </c>
    </row>
    <row r="13" spans="1:15" ht="14.25" thickBot="1" x14ac:dyDescent="0.2">
      <c r="A13" s="22" t="s">
        <v>1</v>
      </c>
      <c r="B13" s="23"/>
      <c r="C13" s="3">
        <f>SUM(I13,C26,I26,C39,I39)</f>
        <v>84938</v>
      </c>
      <c r="D13" s="2"/>
      <c r="E13" s="2"/>
      <c r="G13" s="22" t="s">
        <v>1</v>
      </c>
      <c r="H13" s="23"/>
      <c r="I13" s="3">
        <v>23206</v>
      </c>
      <c r="J13" s="2"/>
      <c r="K13" s="2"/>
      <c r="M13" s="13"/>
    </row>
    <row r="15" spans="1:15" x14ac:dyDescent="0.15">
      <c r="A15" t="s">
        <v>22</v>
      </c>
      <c r="G15" t="s">
        <v>21</v>
      </c>
    </row>
    <row r="16" spans="1:15" ht="13.5" customHeight="1" x14ac:dyDescent="0.15">
      <c r="A16" s="4"/>
      <c r="B16" s="8" t="s">
        <v>15</v>
      </c>
      <c r="C16" s="8" t="s">
        <v>14</v>
      </c>
      <c r="D16" s="8" t="s">
        <v>13</v>
      </c>
      <c r="E16" s="8" t="s">
        <v>8</v>
      </c>
      <c r="F16" s="12"/>
      <c r="G16" s="8"/>
      <c r="H16" s="8" t="s">
        <v>15</v>
      </c>
      <c r="I16" s="8" t="s">
        <v>14</v>
      </c>
      <c r="J16" s="8" t="s">
        <v>13</v>
      </c>
      <c r="K16" s="8" t="s">
        <v>8</v>
      </c>
      <c r="M16" s="24" t="s">
        <v>20</v>
      </c>
      <c r="N16" s="24"/>
      <c r="O16" s="24"/>
    </row>
    <row r="17" spans="1:15" x14ac:dyDescent="0.15">
      <c r="A17" s="8" t="s">
        <v>12</v>
      </c>
      <c r="B17" s="11">
        <v>1288</v>
      </c>
      <c r="C17" s="11">
        <v>6716</v>
      </c>
      <c r="D17" s="11">
        <v>3531</v>
      </c>
      <c r="E17" s="10">
        <f>B17+C17+D17</f>
        <v>11535</v>
      </c>
      <c r="G17" s="8" t="s">
        <v>12</v>
      </c>
      <c r="H17" s="11">
        <v>1997</v>
      </c>
      <c r="I17" s="11">
        <v>9810</v>
      </c>
      <c r="J17" s="11">
        <v>4477</v>
      </c>
      <c r="K17" s="10">
        <f>H17+I17+J17</f>
        <v>16284</v>
      </c>
      <c r="M17" s="24"/>
      <c r="N17" s="24"/>
      <c r="O17" s="24"/>
    </row>
    <row r="18" spans="1:15" x14ac:dyDescent="0.15">
      <c r="A18" s="8" t="s">
        <v>10</v>
      </c>
      <c r="B18" s="10">
        <v>1198</v>
      </c>
      <c r="C18" s="10">
        <v>7077</v>
      </c>
      <c r="D18" s="10">
        <v>4762</v>
      </c>
      <c r="E18" s="10">
        <f>B18+C18+D18</f>
        <v>13037</v>
      </c>
      <c r="G18" s="8" t="s">
        <v>10</v>
      </c>
      <c r="H18" s="10">
        <v>1840</v>
      </c>
      <c r="I18" s="10">
        <v>9907</v>
      </c>
      <c r="J18" s="10">
        <v>6224</v>
      </c>
      <c r="K18" s="10">
        <f>H18+I18+J18</f>
        <v>17971</v>
      </c>
      <c r="M18" s="24"/>
      <c r="N18" s="24"/>
      <c r="O18" s="24"/>
    </row>
    <row r="19" spans="1:15" x14ac:dyDescent="0.15">
      <c r="A19" s="8" t="s">
        <v>8</v>
      </c>
      <c r="B19" s="10">
        <f>B17+B18</f>
        <v>2486</v>
      </c>
      <c r="C19" s="10">
        <f>C17+C18</f>
        <v>13793</v>
      </c>
      <c r="D19" s="10">
        <f>D17+D18</f>
        <v>8293</v>
      </c>
      <c r="E19" s="10">
        <f>E17+E18</f>
        <v>24572</v>
      </c>
      <c r="G19" s="8" t="s">
        <v>8</v>
      </c>
      <c r="H19" s="10">
        <f>H17+H18</f>
        <v>3837</v>
      </c>
      <c r="I19" s="10">
        <f>I17+I18</f>
        <v>19717</v>
      </c>
      <c r="J19" s="10">
        <f>J17+J18</f>
        <v>10701</v>
      </c>
      <c r="K19" s="10">
        <f>K17+K18</f>
        <v>34255</v>
      </c>
      <c r="M19" s="9"/>
      <c r="N19" s="9"/>
      <c r="O19" s="9"/>
    </row>
    <row r="20" spans="1:15" x14ac:dyDescent="0.15">
      <c r="A20" s="8" t="s">
        <v>6</v>
      </c>
      <c r="B20" s="7">
        <f>B19/E19</f>
        <v>0.10117206576591242</v>
      </c>
      <c r="C20" s="7">
        <f>C19/E19</f>
        <v>0.56132996907048671</v>
      </c>
      <c r="D20" s="7">
        <f>D19/E19</f>
        <v>0.33749796516360087</v>
      </c>
      <c r="E20" s="6">
        <f>B20+C20+D20</f>
        <v>1</v>
      </c>
      <c r="G20" s="8" t="s">
        <v>6</v>
      </c>
      <c r="H20" s="7">
        <f>H19/K19</f>
        <v>0.11201284484016932</v>
      </c>
      <c r="I20" s="7">
        <f>I19/K19</f>
        <v>0.57559480367829519</v>
      </c>
      <c r="J20" s="7">
        <f>J19/K19</f>
        <v>0.31239235148153555</v>
      </c>
      <c r="K20" s="6">
        <f>H20+I20+J20</f>
        <v>1</v>
      </c>
      <c r="M20" s="9"/>
      <c r="N20" s="9"/>
      <c r="O20" s="9"/>
    </row>
    <row r="21" spans="1:15" x14ac:dyDescent="0.15">
      <c r="A21" s="4"/>
      <c r="B21" s="4"/>
      <c r="C21" s="14"/>
      <c r="D21" s="4"/>
      <c r="E21" s="4"/>
      <c r="G21" s="4"/>
      <c r="H21" s="4"/>
      <c r="I21" s="4"/>
      <c r="J21" s="4"/>
      <c r="K21" s="4"/>
      <c r="M21" s="9" t="s">
        <v>19</v>
      </c>
      <c r="N21" s="9"/>
      <c r="O21" s="9"/>
    </row>
    <row r="22" spans="1:15" x14ac:dyDescent="0.15">
      <c r="A22" s="4" t="s">
        <v>5</v>
      </c>
      <c r="B22" s="4"/>
      <c r="C22" s="5">
        <f>(B19+D19)/C19*100</f>
        <v>78.148336112520838</v>
      </c>
      <c r="D22" s="4"/>
      <c r="E22" s="4"/>
      <c r="G22" s="4" t="s">
        <v>5</v>
      </c>
      <c r="H22" s="4"/>
      <c r="I22" s="5">
        <f>(H19+J19)/I19*100</f>
        <v>73.733326570979358</v>
      </c>
      <c r="J22" s="4"/>
      <c r="K22" s="4"/>
      <c r="M22" s="9" t="s">
        <v>18</v>
      </c>
      <c r="N22" s="9"/>
      <c r="O22" s="9"/>
    </row>
    <row r="23" spans="1:15" x14ac:dyDescent="0.15">
      <c r="A23" s="4" t="s">
        <v>4</v>
      </c>
      <c r="B23" s="4"/>
      <c r="C23" s="5">
        <f>B19/C19*100</f>
        <v>18.023635177263831</v>
      </c>
      <c r="D23" s="4"/>
      <c r="E23" s="4"/>
      <c r="G23" s="4" t="s">
        <v>4</v>
      </c>
      <c r="H23" s="4"/>
      <c r="I23" s="5">
        <f>H19/I19*100</f>
        <v>19.460364152761574</v>
      </c>
      <c r="J23" s="4"/>
      <c r="K23" s="4"/>
    </row>
    <row r="24" spans="1:15" x14ac:dyDescent="0.15">
      <c r="A24" s="4" t="s">
        <v>3</v>
      </c>
      <c r="B24" s="4"/>
      <c r="C24" s="5">
        <f>D19/C19*100</f>
        <v>60.12470093525701</v>
      </c>
      <c r="D24" s="4"/>
      <c r="E24" s="4"/>
      <c r="G24" s="4" t="s">
        <v>3</v>
      </c>
      <c r="H24" s="4"/>
      <c r="I24" s="5">
        <f>J19/I19*100</f>
        <v>54.272962418217787</v>
      </c>
      <c r="J24" s="4"/>
      <c r="K24" s="4"/>
    </row>
    <row r="25" spans="1:15" ht="14.25" thickBot="1" x14ac:dyDescent="0.2">
      <c r="A25" s="4" t="s">
        <v>2</v>
      </c>
      <c r="B25" s="4"/>
      <c r="C25" s="5">
        <f>D19/B19*100</f>
        <v>333.5880933226066</v>
      </c>
      <c r="D25" s="4"/>
      <c r="E25" s="4"/>
      <c r="G25" s="4" t="s">
        <v>2</v>
      </c>
      <c r="H25" s="4"/>
      <c r="I25" s="5">
        <f>J19/H19*100</f>
        <v>278.88975762314311</v>
      </c>
      <c r="J25" s="4"/>
      <c r="K25" s="4"/>
    </row>
    <row r="26" spans="1:15" ht="14.25" thickBot="1" x14ac:dyDescent="0.2">
      <c r="A26" s="22" t="s">
        <v>1</v>
      </c>
      <c r="B26" s="23"/>
      <c r="C26" s="3">
        <v>11498</v>
      </c>
      <c r="D26" s="2"/>
      <c r="E26" s="2"/>
      <c r="G26" s="22" t="s">
        <v>1</v>
      </c>
      <c r="H26" s="23"/>
      <c r="I26" s="3">
        <v>16226</v>
      </c>
      <c r="J26" s="2"/>
      <c r="K26" s="2"/>
      <c r="M26" s="13"/>
    </row>
    <row r="28" spans="1:15" x14ac:dyDescent="0.15">
      <c r="A28" t="s">
        <v>17</v>
      </c>
      <c r="G28" t="s">
        <v>16</v>
      </c>
    </row>
    <row r="29" spans="1:15" x14ac:dyDescent="0.15">
      <c r="A29" s="4"/>
      <c r="B29" s="8" t="s">
        <v>15</v>
      </c>
      <c r="C29" s="8" t="s">
        <v>14</v>
      </c>
      <c r="D29" s="8" t="s">
        <v>13</v>
      </c>
      <c r="E29" s="8" t="s">
        <v>8</v>
      </c>
      <c r="F29" s="12"/>
      <c r="G29" s="8"/>
      <c r="H29" s="8" t="s">
        <v>15</v>
      </c>
      <c r="I29" s="8" t="s">
        <v>14</v>
      </c>
      <c r="J29" s="8" t="s">
        <v>13</v>
      </c>
      <c r="K29" s="8" t="s">
        <v>8</v>
      </c>
    </row>
    <row r="30" spans="1:15" x14ac:dyDescent="0.15">
      <c r="A30" s="8" t="s">
        <v>12</v>
      </c>
      <c r="B30" s="11">
        <v>2741</v>
      </c>
      <c r="C30" s="11">
        <v>14262</v>
      </c>
      <c r="D30" s="11">
        <v>5127</v>
      </c>
      <c r="E30" s="10">
        <f>B30+C30+D30</f>
        <v>22130</v>
      </c>
      <c r="G30" s="8" t="s">
        <v>12</v>
      </c>
      <c r="H30" s="11">
        <v>1375</v>
      </c>
      <c r="I30" s="11">
        <v>7379</v>
      </c>
      <c r="J30" s="11">
        <v>3115</v>
      </c>
      <c r="K30" s="10">
        <f>H30+I30+J30</f>
        <v>11869</v>
      </c>
      <c r="M30" s="9" t="s">
        <v>11</v>
      </c>
    </row>
    <row r="31" spans="1:15" x14ac:dyDescent="0.15">
      <c r="A31" s="8" t="s">
        <v>10</v>
      </c>
      <c r="B31" s="10">
        <v>2608</v>
      </c>
      <c r="C31" s="10">
        <v>13977</v>
      </c>
      <c r="D31" s="10">
        <v>6821</v>
      </c>
      <c r="E31" s="10">
        <f>B31+C31+D31</f>
        <v>23406</v>
      </c>
      <c r="G31" s="8" t="s">
        <v>10</v>
      </c>
      <c r="H31" s="10">
        <v>1311</v>
      </c>
      <c r="I31" s="10">
        <v>7523</v>
      </c>
      <c r="J31" s="10">
        <v>4118</v>
      </c>
      <c r="K31" s="10">
        <f>H31+I31+J31</f>
        <v>12952</v>
      </c>
      <c r="M31" s="9" t="s">
        <v>9</v>
      </c>
    </row>
    <row r="32" spans="1:15" x14ac:dyDescent="0.15">
      <c r="A32" s="8" t="s">
        <v>8</v>
      </c>
      <c r="B32" s="10">
        <f>B30+B31</f>
        <v>5349</v>
      </c>
      <c r="C32" s="10">
        <f>C30+C31</f>
        <v>28239</v>
      </c>
      <c r="D32" s="10">
        <f>D30+D31</f>
        <v>11948</v>
      </c>
      <c r="E32" s="10">
        <f>E30+E31</f>
        <v>45536</v>
      </c>
      <c r="G32" s="8" t="s">
        <v>8</v>
      </c>
      <c r="H32" s="10">
        <f>H30+H31</f>
        <v>2686</v>
      </c>
      <c r="I32" s="10">
        <f>I30+I31</f>
        <v>14902</v>
      </c>
      <c r="J32" s="10">
        <f>J30+J31</f>
        <v>7233</v>
      </c>
      <c r="K32" s="10">
        <f>K30+K31</f>
        <v>24821</v>
      </c>
      <c r="M32" s="9" t="s">
        <v>7</v>
      </c>
    </row>
    <row r="33" spans="1:13" x14ac:dyDescent="0.15">
      <c r="A33" s="8" t="s">
        <v>6</v>
      </c>
      <c r="B33" s="7">
        <f>B32/E32</f>
        <v>0.11746749824314828</v>
      </c>
      <c r="C33" s="7">
        <f>C32/E32</f>
        <v>0.62014669711876313</v>
      </c>
      <c r="D33" s="7">
        <f>D32/E32</f>
        <v>0.26238580463808853</v>
      </c>
      <c r="E33" s="6">
        <f>B33+C33+D33</f>
        <v>1</v>
      </c>
      <c r="G33" s="8" t="s">
        <v>6</v>
      </c>
      <c r="H33" s="7">
        <f>H32/K32</f>
        <v>0.10821481809757866</v>
      </c>
      <c r="I33" s="7">
        <f>I32/K32</f>
        <v>0.6003787115748761</v>
      </c>
      <c r="J33" s="7">
        <f>J32/K32</f>
        <v>0.29140647032754524</v>
      </c>
      <c r="K33" s="6">
        <f>H33+I33+J33</f>
        <v>1</v>
      </c>
    </row>
    <row r="34" spans="1:13" x14ac:dyDescent="0.15">
      <c r="A34" s="4"/>
      <c r="B34" s="4"/>
      <c r="C34" s="4"/>
      <c r="D34" s="4"/>
      <c r="E34" s="4"/>
      <c r="G34" s="4"/>
      <c r="H34" s="4"/>
      <c r="I34" s="4"/>
      <c r="J34" s="4"/>
      <c r="K34" s="4"/>
    </row>
    <row r="35" spans="1:13" x14ac:dyDescent="0.15">
      <c r="A35" s="4" t="s">
        <v>5</v>
      </c>
      <c r="B35" s="4"/>
      <c r="C35" s="5">
        <f>(B32+D32)/C32*100</f>
        <v>61.252168986153897</v>
      </c>
      <c r="D35" s="4"/>
      <c r="E35" s="4"/>
      <c r="G35" s="4" t="s">
        <v>5</v>
      </c>
      <c r="H35" s="4"/>
      <c r="I35" s="5">
        <f>(H32+J32)/I32*100</f>
        <v>66.561535364380617</v>
      </c>
      <c r="J35" s="4"/>
      <c r="K35" s="4"/>
    </row>
    <row r="36" spans="1:13" x14ac:dyDescent="0.15">
      <c r="A36" s="4" t="s">
        <v>4</v>
      </c>
      <c r="B36" s="4"/>
      <c r="C36" s="5">
        <f>B32/C32*100</f>
        <v>18.941888877084885</v>
      </c>
      <c r="D36" s="4"/>
      <c r="E36" s="4"/>
      <c r="G36" s="4" t="s">
        <v>4</v>
      </c>
      <c r="H36" s="4"/>
      <c r="I36" s="5">
        <f>H32/I32*100</f>
        <v>18.024426251509865</v>
      </c>
      <c r="J36" s="4"/>
      <c r="K36" s="4"/>
    </row>
    <row r="37" spans="1:13" x14ac:dyDescent="0.15">
      <c r="A37" s="4" t="s">
        <v>3</v>
      </c>
      <c r="B37" s="4"/>
      <c r="C37" s="5">
        <f>D32/C32*100</f>
        <v>42.310280109069019</v>
      </c>
      <c r="D37" s="4"/>
      <c r="E37" s="4"/>
      <c r="G37" s="4" t="s">
        <v>3</v>
      </c>
      <c r="H37" s="4"/>
      <c r="I37" s="5">
        <f>J32/I32*100</f>
        <v>48.537109112870759</v>
      </c>
      <c r="J37" s="4"/>
      <c r="K37" s="4"/>
    </row>
    <row r="38" spans="1:13" ht="14.25" thickBot="1" x14ac:dyDescent="0.2">
      <c r="A38" s="4" t="s">
        <v>2</v>
      </c>
      <c r="B38" s="4"/>
      <c r="C38" s="5">
        <f>D32/B32*100</f>
        <v>223.36885399140027</v>
      </c>
      <c r="D38" s="4"/>
      <c r="E38" s="4"/>
      <c r="G38" s="4" t="s">
        <v>2</v>
      </c>
      <c r="H38" s="4"/>
      <c r="I38" s="5">
        <f>J32/H32*100</f>
        <v>269.28518242740137</v>
      </c>
      <c r="J38" s="4"/>
      <c r="K38" s="4"/>
    </row>
    <row r="39" spans="1:13" ht="14.25" thickBot="1" x14ac:dyDescent="0.2">
      <c r="A39" s="22" t="s">
        <v>1</v>
      </c>
      <c r="B39" s="23"/>
      <c r="C39" s="3">
        <v>22501</v>
      </c>
      <c r="D39" s="2"/>
      <c r="E39" s="2"/>
      <c r="G39" s="22" t="s">
        <v>1</v>
      </c>
      <c r="H39" s="23"/>
      <c r="I39" s="3">
        <v>11507</v>
      </c>
      <c r="J39" s="2"/>
      <c r="K39" s="2"/>
      <c r="M39" s="1" t="s">
        <v>0</v>
      </c>
    </row>
  </sheetData>
  <mergeCells count="7">
    <mergeCell ref="A39:B39"/>
    <mergeCell ref="G39:H39"/>
    <mergeCell ref="A13:B13"/>
    <mergeCell ref="G13:H13"/>
    <mergeCell ref="M16:O18"/>
    <mergeCell ref="A26:B26"/>
    <mergeCell ref="G26:H26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05.3.31</vt:lpstr>
    </vt:vector>
  </TitlesOfParts>
  <Company>Kamakura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A10P007</dc:creator>
  <cp:lastModifiedBy>A10P007</cp:lastModifiedBy>
  <dcterms:created xsi:type="dcterms:W3CDTF">2023-05-25T01:13:52Z</dcterms:created>
  <dcterms:modified xsi:type="dcterms:W3CDTF">2023-05-25T01:22:28Z</dcterms:modified>
</cp:coreProperties>
</file>