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財政担当\140　所管事業\財政分析（財政状況資料集）\R6決算\"/>
    </mc:Choice>
  </mc:AlternateContent>
  <xr:revisionPtr revIDLastSave="0" documentId="13_ncr:1_{30349055-57FA-4ED7-86AB-4D2B4EE2E00C}"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102" i="12" l="1"/>
  <c r="CW102" i="12"/>
  <c r="CR102" i="12"/>
  <c r="AF88" i="12"/>
  <c r="AP63" i="12"/>
  <c r="AU63" i="12"/>
  <c r="AP23" i="12"/>
  <c r="AF68" i="12"/>
  <c r="AA69" i="12"/>
  <c r="AF69" i="12" s="1"/>
  <c r="AA68" i="12"/>
  <c r="AA30" i="12" l="1"/>
  <c r="AA29" i="12"/>
  <c r="AA28" i="12"/>
  <c r="AA8" i="12"/>
  <c r="AA7"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BW35" i="10"/>
  <c r="BE35" i="10"/>
  <c r="AM35" i="10"/>
  <c r="CO34" i="10"/>
  <c r="CO35" i="10" s="1"/>
  <c r="CO36" i="10" s="1"/>
  <c r="CO37" i="10" s="1"/>
  <c r="CO38" i="10" s="1"/>
  <c r="CO39" i="10" s="1"/>
  <c r="BW34" i="10"/>
  <c r="BE34" i="10"/>
  <c r="C34" i="10"/>
  <c r="C35" i="10" s="1"/>
  <c r="C36" i="10" l="1"/>
  <c r="AM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<sst xmlns="http://schemas.openxmlformats.org/spreadsheetml/2006/main" count="1128" uniqueCount="561">
  <si>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</si>
  <si>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</si>
  <si>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</si>
  <si>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</si>
  <si>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</si>
  <si>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</si>
  <si>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</si>
  <si>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</si>
  <si>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</si>
  <si>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</si>
  <si>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</si>
  <si>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</si>
  <si>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</si>
  <si>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</si>
  <si>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</si>
  <si>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</si>
  <si>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</si>
  <si>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</si>
  <si>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</si>
  <si>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</si>
  <si>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</si>
  <si>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</si>
  <si>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</si>
  <si>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</si>
  <si>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</si>
  <si>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</si>
  <si>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</si>
  <si>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</si>
  <si>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</si>
  <si>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</si>
  <si>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</si>
  <si>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</si>
  <si>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</si>
  <si>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</si>
  <si>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</si>
  <si>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</si>
  <si>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</si>
  <si>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</si>
  <si>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</si>
  <si>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</si>
  <si>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</si>
  <si>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</si>
  <si>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</si>
  <si>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</si>
  <si>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</si>
  <si>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</si>
  <si>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</si>
  <si>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</si>
  <si>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</si>
  <si>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</si>
  <si>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</si>
  <si>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</si>
  <si>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</si>
  <si>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</si>
  <si>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</si>
  <si>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</si>
  <si>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</si>
  <si>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</si>
  <si>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</si>
  <si>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</si>
  <si>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</si>
  <si>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</si>
  <si>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</si>
  <si>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</si>
  <si>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</si>
  <si>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</si>
  <si>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</si>
  <si>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</si>
  <si>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</si>
  <si>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</si>
  <si>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</si>
  <si>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</si>
  <si>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</si>
  <si>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</si>
  <si>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</si>
  <si>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</si>
  <si>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</si>
  <si>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</si>
  <si>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</si>
  <si>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</si>
  <si>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</si>
  <si>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</si>
  <si>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</si>
  <si>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</si>
  <si>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</si>
  <si>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</si>
  <si>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</si>
  <si>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</si>
  <si>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</si>
  <si>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</si>
  <si>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</si>
  <si>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</si>
  <si>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</si>
  <si>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</si>
  <si>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</si>
  <si>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</si>
  <si>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</si>
  <si>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</si>
  <si>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</si>
  <si>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</si>
  <si>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</si>
  <si>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</si>
  <si>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</si>
  <si>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</si>
  <si>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</si>
  <si>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</si>
  <si>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</si>
  <si>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</si>
  <si>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</si>
  <si>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</si>
  <si>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</si>
  <si>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</si>
  <si>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</si>
  <si>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</si>
  <si>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</si>
  <si>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</si>
  <si>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</si>
  <si>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</si>
  <si>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</si>
  <si>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</si>
  <si>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</si>
  <si>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</si>
  <si>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</si>
  <si>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</si>
  <si>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</si>
  <si>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</si>
  <si>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</si>
  <si>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</si>
  <si>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</si>
  <si>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</si>
  <si>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</si>
  <si>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</si>
  <si>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</si>
  <si>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</si>
  <si>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</si>
  <si>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</si>
  <si>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</si>
  <si>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</si>
  <si>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</si>
  <si>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</si>
  <si>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</si>
  <si>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</si>
  <si>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</si>
  <si>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</si>
  <si>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</si>
  <si>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</si>
  <si>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</si>
  <si>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</si>
  <si>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</si>
  <si>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</si>
  <si>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</si>
  <si>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</si>
  <si>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</si>
  <si>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</si>
  <si>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</si>
  <si>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</si>
  <si>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</si>
  <si>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</si>
  <si>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</si>
  <si>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</si>
  <si>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</si>
  <si>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</si>
  <si>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</si>
  <si>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</si>
  <si>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</si>
  <si>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</si>
  <si>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</si>
  <si>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</si>
  <si>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</si>
  <si>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</si>
  <si>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</si>
  <si>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</si>
  <si>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</si>
  <si>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</si>
  <si>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</si>
  <si>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</si>
  <si>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</si>
  <si>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</si>
  <si>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</si>
  <si>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</si>
  <si>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</si>
  <si>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</si>
  <si>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</si>
  <si>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</si>
  <si>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</si>
  <si>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</si>
  <si>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</si>
  <si>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</si>
  <si>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</si>
  <si>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</si>
  <si>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</si>
  <si>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</si>
  <si>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</si>
  <si>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</si>
  <si>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</si>
  <si>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</si>
  <si>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</si>
  <si>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</si>
  <si>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</si>
  <si>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</si>
  <si>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</si>
  <si>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</si>
  <si>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</si>
  <si>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神奈川県鎌倉市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</si>
  <si>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</si>
  <si>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</si>
  <si>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</si>
  <si>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</si>
  <si>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</si>
  <si>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</si>
  <si>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</si>
  <si>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</si>
  <si>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</si>
  <si>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</si>
  <si>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</si>
  <si>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</si>
  <si>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</si>
  <si>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</si>
  <si>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</si>
  <si>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</si>
  <si>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</si>
  <si>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</si>
  <si>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</si>
  <si>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</si>
  <si>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</si>
  <si>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</si>
  <si>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</si>
  <si>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</si>
  <si>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</si>
  <si>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</si>
  <si>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</si>
  <si>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</si>
  <si>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</si>
  <si>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</si>
  <si>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</si>
  <si>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</si>
  <si>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</si>
  <si>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</si>
  <si>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</si>
  <si>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</si>
  <si>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</si>
  <si>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</si>
  <si>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</si>
  <si>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</si>
  <si>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</si>
  <si>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</si>
  <si>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</si>
  <si>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</si>
  <si>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</si>
  <si>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</si>
  <si>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</si>
  <si>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</si>
  <si>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</si>
  <si>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</si>
  <si>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</si>
  <si>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</si>
  <si>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</si>
  <si>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</si>
  <si>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</si>
  <si>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</si>
  <si>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</si>
  <si>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</si>
  <si>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</si>
  <si>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</si>
  <si>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</si>
  <si>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</si>
  <si>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</si>
  <si>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</si>
  <si>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</si>
  <si>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</si>
  <si>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</si>
  <si>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</si>
  <si>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</si>
  <si>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</si>
  <si>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</si>
  <si>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</si>
  <si>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</si>
  <si>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</si>
  <si>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</si>
  <si>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</si>
  <si>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</si>
  <si>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</si>
  <si>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</si>
  <si>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</si>
  <si>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</si>
  <si>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</si>
  <si>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</si>
  <si>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</si>
  <si>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</si>
  <si>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</si>
  <si>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</si>
  <si>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</si>
  <si>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</si>
  <si>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</si>
  <si>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</si>
  <si>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</si>
  <si>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</si>
  <si>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</si>
  <si>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</si>
  <si>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</si>
  <si>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</si>
  <si>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</si>
  <si>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</si>
  <si>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</si>
  <si>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</si>
  <si>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</si>
  <si>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</si>
  <si>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</si>
  <si>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</si>
  <si>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</si>
  <si>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</si>
  <si>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</si>
  <si>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</si>
  <si>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</si>
  <si>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</si>
  <si>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</si>
  <si>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</si>
  <si>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</si>
  <si>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</si>
  <si>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</si>
  <si>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</si>
  <si>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</si>
  <si>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</si>
  <si>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</si>
  <si>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</si>
  <si>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</si>
  <si>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</si>
  <si>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</si>
  <si>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</si>
  <si>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</si>
  <si>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</si>
  <si>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</si>
  <si>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</si>
  <si>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</si>
  <si>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</si>
  <si>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</si>
  <si>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</si>
  <si>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</si>
  <si>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</si>
  <si>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</si>
  <si>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</si>
  <si>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</si>
  <si>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</si>
  <si>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</si>
  <si>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</si>
  <si>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</si>
  <si>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</si>
  <si>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</si>
  <si>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</si>
  <si>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</si>
  <si>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</si>
  <si>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</si>
  <si>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</si>
  <si>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</si>
  <si>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神奈川県鎌倉市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</si>
  <si>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</si>
  <si>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</si>
  <si>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</si>
  <si>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</si>
  <si>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</si>
  <si>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</si>
  <si>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</si>
  <si>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</si>
  <si>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</si>
  <si>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</si>
  <si>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</si>
  <si>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</si>
  <si>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</si>
  <si>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</si>
  <si>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</si>
  <si>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</si>
  <si>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</si>
  <si>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</si>
  <si>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</si>
  <si>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</si>
  <si>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大船駅東口市街地再開発事業特別会計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</si>
  <si>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</si>
  <si>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</si>
  <si>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</si>
  <si>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</si>
  <si>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</si>
  <si>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</si>
  <si>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</si>
  <si>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</si>
  <si>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</si>
  <si>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</si>
  <si>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</si>
  <si>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</si>
  <si>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</si>
  <si>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</si>
  <si>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</si>
  <si>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</si>
  <si>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</si>
  <si>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</si>
  <si>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</si>
  <si>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</si>
  <si>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</si>
  <si>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</si>
  <si>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</si>
  <si>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</si>
  <si>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</si>
  <si>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</si>
  <si>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</si>
  <si>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</si>
  <si>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</si>
  <si>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</si>
  <si>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</si>
  <si>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</si>
  <si>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</si>
  <si>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</si>
  <si>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</si>
  <si>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</si>
  <si>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</si>
  <si>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</si>
  <si>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</si>
  <si>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</si>
  <si>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</si>
  <si>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</si>
  <si>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</si>
  <si>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</si>
  <si>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</si>
  <si>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</si>
  <si>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</si>
  <si>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</si>
  <si>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</si>
  <si>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</si>
  <si>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</si>
  <si>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</si>
  <si>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</si>
  <si>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</si>
  <si>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</si>
  <si>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</si>
  <si>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</si>
  <si>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</si>
  <si>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</si>
  <si>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</si>
  <si>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</si>
  <si>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</si>
  <si>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</si>
  <si>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</si>
  <si>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</si>
  <si>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</si>
  <si>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</si>
  <si>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</si>
  <si>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</si>
  <si>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</si>
  <si>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</si>
  <si>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</si>
  <si>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</si>
  <si>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</si>
  <si>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</si>
  <si>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</si>
  <si>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</si>
  <si>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</si>
  <si>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</si>
  <si>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</si>
  <si>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</si>
  <si>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</si>
  <si>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</si>
  <si>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</si>
  <si>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</si>
  <si>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</si>
  <si>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</si>
  <si>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</si>
  <si>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</si>
  <si>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</si>
  <si>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</si>
  <si>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</si>
  <si>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</si>
  <si>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</si>
  <si>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</si>
  <si>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</si>
  <si>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</si>
  <si>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</si>
  <si>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</si>
  <si>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</si>
  <si>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</si>
  <si>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</si>
  <si>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</si>
  <si>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</si>
  <si>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</si>
  <si>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</si>
  <si>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</si>
  <si>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</si>
  <si>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</si>
  <si>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</si>
  <si>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</si>
  <si>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</si>
  <si>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</si>
  <si>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</si>
  <si>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</si>
  <si>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</si>
  <si>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</si>
  <si>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</si>
  <si>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</si>
  <si>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</si>
  <si>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</si>
  <si>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</si>
  <si>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</si>
  <si>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</si>
  <si>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</si>
  <si>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</si>
  <si>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</si>
  <si>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</si>
  <si>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</si>
  <si>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</si>
  <si>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</si>
  <si>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</si>
  <si>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</si>
  <si>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</si>
  <si>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</si>
  <si>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</si>
  <si>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</si>
  <si>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</si>
  <si>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</si>
  <si>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</si>
  <si>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</si>
  <si>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</si>
  <si>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</si>
  <si>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</si>
  <si>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</si>
  <si>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</si>
  <si>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</si>
  <si>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</si>
  <si>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</si>
  <si>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</si>
  <si>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</si>
  <si>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</si>
  <si>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</si>
  <si>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</si>
  <si>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0.81</t>
  </si>
  <si>
    <t>▲ 3.05</t>
  </si>
  <si>
    <t>一般会計</t>
  </si>
  <si>
    <t>下水道事業会計</t>
  </si>
  <si>
    <t>介護保険事業特別会計</t>
  </si>
  <si>
    <t>国民健康保険事業特別会計</t>
  </si>
  <si>
    <t>後期高齢者医療事業特別会計</t>
  </si>
  <si>
    <t>大船駅東口市街地再開発事業特別会計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</si>
  <si>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</si>
  <si>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</si>
  <si>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</si>
  <si>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</si>
  <si>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</si>
  <si>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</si>
  <si>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</si>
  <si>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</si>
  <si>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t>
    <phoneticPr fontId="2"/>
  </si>
  <si>
    <t>神奈川県後期高齢者医療広域連合(一般会計)</t>
    <rPh sb="0" eb="4">
      <t>カナガワケン</t>
    </rPh>
    <rPh sb="4" eb="9">
      <t>コウキコウレイシャ</t>
    </rPh>
    <rPh sb="9" eb="11">
      <t>イリョウ</t>
    </rPh>
    <rPh sb="11" eb="13">
      <t>コウイキ</t>
    </rPh>
    <rPh sb="13" eb="15">
      <t>レンゴウ</t>
    </rPh>
    <rPh sb="16" eb="20">
      <t>イッパンカイケイ</t>
    </rPh>
    <phoneticPr fontId="2"/>
  </si>
  <si>
    <t>神奈川県後期高齢者医療広域連合(特別会計)</t>
    <rPh sb="16" eb="18">
      <t>トクベツ</t>
    </rPh>
    <phoneticPr fontId="2"/>
  </si>
  <si>
    <t>○</t>
    <phoneticPr fontId="38"/>
  </si>
  <si>
    <t>鎌倉市土地開発公社</t>
    <rPh sb="0" eb="3">
      <t>カマクラシ</t>
    </rPh>
    <rPh sb="3" eb="5">
      <t>トチ</t>
    </rPh>
    <rPh sb="5" eb="7">
      <t>カイハツ</t>
    </rPh>
    <rPh sb="7" eb="9">
      <t>コウシャ</t>
    </rPh>
    <phoneticPr fontId="38"/>
  </si>
  <si>
    <t>鎌倉市公園協会</t>
    <rPh sb="0" eb="3">
      <t>カマクラシ</t>
    </rPh>
    <rPh sb="3" eb="5">
      <t>コウエン</t>
    </rPh>
    <rPh sb="5" eb="7">
      <t>キョウカイ</t>
    </rPh>
    <phoneticPr fontId="38"/>
  </si>
  <si>
    <t>鎌倉風致保存会</t>
    <rPh sb="0" eb="2">
      <t>カマクラ</t>
    </rPh>
    <rPh sb="2" eb="4">
      <t>フウチ</t>
    </rPh>
    <rPh sb="4" eb="6">
      <t>ホゾン</t>
    </rPh>
    <rPh sb="6" eb="7">
      <t>カイ</t>
    </rPh>
    <phoneticPr fontId="38"/>
  </si>
  <si>
    <t>鎌倉市芸術文化振興財団</t>
    <rPh sb="0" eb="3">
      <t>カマクラシ</t>
    </rPh>
    <rPh sb="3" eb="5">
      <t>ゲイジュツ</t>
    </rPh>
    <rPh sb="5" eb="7">
      <t>ブンカ</t>
    </rPh>
    <rPh sb="7" eb="9">
      <t>シンコウ</t>
    </rPh>
    <rPh sb="9" eb="11">
      <t>ザイダン</t>
    </rPh>
    <phoneticPr fontId="38"/>
  </si>
  <si>
    <t>公共財団法人かながわ海岸美化財団</t>
    <rPh sb="0" eb="2">
      <t>コウキョウ</t>
    </rPh>
    <rPh sb="2" eb="4">
      <t>ザイダン</t>
    </rPh>
    <rPh sb="4" eb="6">
      <t>ホウジン</t>
    </rPh>
    <rPh sb="10" eb="12">
      <t>カイガン</t>
    </rPh>
    <rPh sb="12" eb="14">
      <t>ビカ</t>
    </rPh>
    <rPh sb="14" eb="16">
      <t>ザイダン</t>
    </rPh>
    <phoneticPr fontId="38"/>
  </si>
  <si>
    <t>公共財団法人かながわ健康財団</t>
    <rPh sb="0" eb="2">
      <t>コウキョウ</t>
    </rPh>
    <rPh sb="2" eb="4">
      <t>ザイダン</t>
    </rPh>
    <rPh sb="4" eb="6">
      <t>ホウジン</t>
    </rPh>
    <rPh sb="10" eb="12">
      <t>ケンコウ</t>
    </rPh>
    <rPh sb="12" eb="14">
      <t>ザイダン</t>
    </rPh>
    <phoneticPr fontId="38"/>
  </si>
  <si>
    <t>本庁舎整備基金</t>
    <phoneticPr fontId="5"/>
  </si>
  <si>
    <t>一般廃棄物処理施設建設基金</t>
    <phoneticPr fontId="5"/>
  </si>
  <si>
    <t>公共公益施設整備基金</t>
    <phoneticPr fontId="5"/>
  </si>
  <si>
    <t>こどもの夢応援基金</t>
    <phoneticPr fontId="5"/>
  </si>
  <si>
    <t>教育文化施設建設等基金</t>
    <rPh sb="8" eb="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</si>
</sst>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E122-4F4B-B2FA-4060BDB605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27672</c:v>
                </c:pt>
                <c:pt idx="1">
                  <c:v>14199</c:v>
                </c:pt>
                <c:pt idx="2">
                  <c:v>30187</c:v>
                </c:pt>
                <c:pt idx="3">
                  <c:v>22546</c:v>
                </c:pt>
                <c:pt idx="4">
                  <c:v>30822</c:v>
                </c:pt>
              </c:numCache>
            </c:numRef>
          </c:val>
          <c:smooth val="0"/>
          <c:extLst>
            <c:ext xmlns:c16="http://schemas.microsoft.com/office/drawing/2014/chart" uri="{C3380CC4-5D6E-409C-BE32-E72D297353CC}">
              <c16:uniqueId val="{00000001-E122-4F4B-B2FA-4060BDB605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8.57</c:v>
                </c:pt>
                <c:pt idx="1">
                  <c:v>12.48</c:v>
                </c:pt>
                <c:pt idx="2">
                  <c:v>9.99</c:v>
                </c:pt>
                <c:pt idx="3">
                  <c:v>7.39</c:v>
                </c:pt>
                <c:pt idx="4">
                  <c:v>8.1300000000000008</c:v>
                </c:pt>
              </c:numCache>
            </c:numRef>
          </c:val>
          <c:extLst>
            <c:ext xmlns:c16="http://schemas.microsoft.com/office/drawing/2014/chart" uri="{C3380CC4-5D6E-409C-BE32-E72D297353CC}">
              <c16:uniqueId val="{00000000-EEEB-438F-A9FE-6910CC63F6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c:v>
                </c:pt>
                <c:pt idx="1">
                  <c:v>16.559999999999999</c:v>
                </c:pt>
                <c:pt idx="2">
                  <c:v>20.95</c:v>
                </c:pt>
                <c:pt idx="3">
                  <c:v>22.5</c:v>
                </c:pt>
                <c:pt idx="4">
                  <c:v>18.29</c:v>
                </c:pt>
              </c:numCache>
            </c:numRef>
          </c:val>
          <c:extLst>
            <c:ext xmlns:c16="http://schemas.microsoft.com/office/drawing/2014/chart" uri="{C3380CC4-5D6E-409C-BE32-E72D297353CC}">
              <c16:uniqueId val="{00000001-EEEB-438F-A9FE-6910CC63F6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2.93</c:v>
                </c:pt>
                <c:pt idx="1">
                  <c:v>7.04</c:v>
                </c:pt>
                <c:pt idx="2">
                  <c:v>3.69</c:v>
                </c:pt>
                <c:pt idx="3">
                  <c:v>-0.81</c:v>
                </c:pt>
                <c:pt idx="4">
                  <c:v>-3.05</c:v>
                </c:pt>
              </c:numCache>
            </c:numRef>
          </c:val>
          <c:smooth val="0"/>
          <c:extLst>
            <c:ext xmlns:c16="http://schemas.microsoft.com/office/drawing/2014/chart" uri="{C3380CC4-5D6E-409C-BE32-E72D297353CC}">
              <c16:uniqueId val="{00000002-EEEB-438F-A9FE-6910CC63F6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767-414A-9412-1182ED21C1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67-414A-9412-1182ED21C1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767-414A-9412-1182ED21C1BF}"/>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767-414A-9412-1182ED21C1BF}"/>
            </c:ext>
          </c:extLst>
        </c:ser>
        <c:ser>
          <c:idx val="4"/>
          <c:order val="4"/>
          <c:tx>
            <c:strRef>
              <c:f>データシート!$A$31</c:f>
              <c:strCache>
                <c:ptCount val="1"/>
                <c:pt idx="0">
                  <c:v>大船駅東口市街地再開発事業特別会計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767-414A-9412-1182ED21C1B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0.15</c:v>
                </c:pt>
                <c:pt idx="4">
                  <c:v>#N/A</c:v>
                </c:pt>
                <c:pt idx="5">
                  <c:v>0.14000000000000001</c:v>
                </c:pt>
                <c:pt idx="6">
                  <c:v>#N/A</c:v>
                </c:pt>
                <c:pt idx="7">
                  <c:v>1.1000000000000001</c:v>
                </c:pt>
                <c:pt idx="8">
                  <c:v>#N/A</c:v>
                </c:pt>
                <c:pt idx="9">
                  <c:v>0.2</c:v>
                </c:pt>
              </c:numCache>
            </c:numRef>
          </c:val>
          <c:extLst>
            <c:ext xmlns:c16="http://schemas.microsoft.com/office/drawing/2014/chart" uri="{C3380CC4-5D6E-409C-BE32-E72D297353CC}">
              <c16:uniqueId val="{00000005-5767-414A-9412-1182ED21C1B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0.65</c:v>
                </c:pt>
                <c:pt idx="4">
                  <c:v>#N/A</c:v>
                </c:pt>
                <c:pt idx="5">
                  <c:v>0.51</c:v>
                </c:pt>
                <c:pt idx="6">
                  <c:v>#N/A</c:v>
                </c:pt>
                <c:pt idx="7">
                  <c:v>0.44</c:v>
                </c:pt>
                <c:pt idx="8">
                  <c:v>#N/A</c:v>
                </c:pt>
                <c:pt idx="9">
                  <c:v>0.65</c:v>
                </c:pt>
              </c:numCache>
            </c:numRef>
          </c:val>
          <c:extLst>
            <c:ext xmlns:c16="http://schemas.microsoft.com/office/drawing/2014/chart" uri="{C3380CC4-5D6E-409C-BE32-E72D297353CC}">
              <c16:uniqueId val="{00000006-5767-414A-9412-1182ED21C1B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0.87</c:v>
                </c:pt>
                <c:pt idx="2">
                  <c:v>#N/A</c:v>
                </c:pt>
                <c:pt idx="3">
                  <c:v>1.4</c:v>
                </c:pt>
                <c:pt idx="4">
                  <c:v>#N/A</c:v>
                </c:pt>
                <c:pt idx="5">
                  <c:v>1.23</c:v>
                </c:pt>
                <c:pt idx="6">
                  <c:v>#N/A</c:v>
                </c:pt>
                <c:pt idx="7">
                  <c:v>1.1299999999999999</c:v>
                </c:pt>
                <c:pt idx="8">
                  <c:v>#N/A</c:v>
                </c:pt>
                <c:pt idx="9">
                  <c:v>1.41</c:v>
                </c:pt>
              </c:numCache>
            </c:numRef>
          </c:val>
          <c:extLst>
            <c:ext xmlns:c16="http://schemas.microsoft.com/office/drawing/2014/chart" uri="{C3380CC4-5D6E-409C-BE32-E72D297353CC}">
              <c16:uniqueId val="{00000007-5767-414A-9412-1182ED21C1B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1.19</c:v>
                </c:pt>
                <c:pt idx="2">
                  <c:v>#N/A</c:v>
                </c:pt>
                <c:pt idx="3">
                  <c:v>1.28</c:v>
                </c:pt>
                <c:pt idx="4">
                  <c:v>#N/A</c:v>
                </c:pt>
                <c:pt idx="5">
                  <c:v>2.63</c:v>
                </c:pt>
                <c:pt idx="6">
                  <c:v>#N/A</c:v>
                </c:pt>
                <c:pt idx="7">
                  <c:v>3.35</c:v>
                </c:pt>
                <c:pt idx="8">
                  <c:v>#N/A</c:v>
                </c:pt>
                <c:pt idx="9">
                  <c:v>4.8099999999999996</c:v>
                </c:pt>
              </c:numCache>
            </c:numRef>
          </c:val>
          <c:extLst>
            <c:ext xmlns:c16="http://schemas.microsoft.com/office/drawing/2014/chart" uri="{C3380CC4-5D6E-409C-BE32-E72D297353CC}">
              <c16:uniqueId val="{00000008-5767-414A-9412-1182ED21C1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8.56</c:v>
                </c:pt>
                <c:pt idx="2">
                  <c:v>#N/A</c:v>
                </c:pt>
                <c:pt idx="3">
                  <c:v>12.47</c:v>
                </c:pt>
                <c:pt idx="4">
                  <c:v>#N/A</c:v>
                </c:pt>
                <c:pt idx="5">
                  <c:v>9.98</c:v>
                </c:pt>
                <c:pt idx="6">
                  <c:v>#N/A</c:v>
                </c:pt>
                <c:pt idx="7">
                  <c:v>7.38</c:v>
                </c:pt>
                <c:pt idx="8">
                  <c:v>#N/A</c:v>
                </c:pt>
                <c:pt idx="9">
                  <c:v>8.1199999999999992</c:v>
                </c:pt>
              </c:numCache>
            </c:numRef>
          </c:val>
          <c:extLst>
            <c:ext xmlns:c16="http://schemas.microsoft.com/office/drawing/2014/chart" uri="{C3380CC4-5D6E-409C-BE32-E72D297353CC}">
              <c16:uniqueId val="{00000009-5767-414A-9412-1182ED21C1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5836</c:v>
                </c:pt>
                <c:pt idx="5">
                  <c:v>5946</c:v>
                </c:pt>
                <c:pt idx="8">
                  <c:v>6004</c:v>
                </c:pt>
                <c:pt idx="11">
                  <c:v>5409</c:v>
                </c:pt>
                <c:pt idx="14">
                  <c:v>5219</c:v>
                </c:pt>
              </c:numCache>
            </c:numRef>
          </c:val>
          <c:extLst>
            <c:ext xmlns:c16="http://schemas.microsoft.com/office/drawing/2014/chart" uri="{C3380CC4-5D6E-409C-BE32-E72D297353CC}">
              <c16:uniqueId val="{00000000-0B20-43B3-A294-F262BDD587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20-43B3-A294-F262BDD587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20-43B3-A294-F262BDD587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20-43B3-A294-F262BDD587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1924</c:v>
                </c:pt>
                <c:pt idx="3">
                  <c:v>1916</c:v>
                </c:pt>
                <c:pt idx="6">
                  <c:v>2204</c:v>
                </c:pt>
                <c:pt idx="9">
                  <c:v>2000</c:v>
                </c:pt>
                <c:pt idx="12">
                  <c:v>2076</c:v>
                </c:pt>
              </c:numCache>
            </c:numRef>
          </c:val>
          <c:extLst>
            <c:ext xmlns:c16="http://schemas.microsoft.com/office/drawing/2014/chart" uri="{C3380CC4-5D6E-409C-BE32-E72D297353CC}">
              <c16:uniqueId val="{00000004-0B20-43B3-A294-F262BDD587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20-43B3-A294-F262BDD587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20-43B3-A294-F262BDD587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4359</c:v>
                </c:pt>
                <c:pt idx="3">
                  <c:v>4230</c:v>
                </c:pt>
                <c:pt idx="6">
                  <c:v>4277</c:v>
                </c:pt>
                <c:pt idx="9">
                  <c:v>4213</c:v>
                </c:pt>
                <c:pt idx="12">
                  <c:v>4289</c:v>
                </c:pt>
              </c:numCache>
            </c:numRef>
          </c:val>
          <c:extLst>
            <c:ext xmlns:c16="http://schemas.microsoft.com/office/drawing/2014/chart" uri="{C3380CC4-5D6E-409C-BE32-E72D297353CC}">
              <c16:uniqueId val="{00000007-0B20-43B3-A294-F262BDD587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447</c:v>
                </c:pt>
                <c:pt idx="2">
                  <c:v>#N/A</c:v>
                </c:pt>
                <c:pt idx="3">
                  <c:v>#N/A</c:v>
                </c:pt>
                <c:pt idx="4">
                  <c:v>200</c:v>
                </c:pt>
                <c:pt idx="5">
                  <c:v>#N/A</c:v>
                </c:pt>
                <c:pt idx="6">
                  <c:v>#N/A</c:v>
                </c:pt>
                <c:pt idx="7">
                  <c:v>477</c:v>
                </c:pt>
                <c:pt idx="8">
                  <c:v>#N/A</c:v>
                </c:pt>
                <c:pt idx="9">
                  <c:v>#N/A</c:v>
                </c:pt>
                <c:pt idx="10">
                  <c:v>804</c:v>
                </c:pt>
                <c:pt idx="11">
                  <c:v>#N/A</c:v>
                </c:pt>
                <c:pt idx="12">
                  <c:v>#N/A</c:v>
                </c:pt>
                <c:pt idx="13">
                  <c:v>1146</c:v>
                </c:pt>
                <c:pt idx="14">
                  <c:v>#N/A</c:v>
                </c:pt>
              </c:numCache>
            </c:numRef>
          </c:val>
          <c:smooth val="0"/>
          <c:extLst>
            <c:ext xmlns:c16="http://schemas.microsoft.com/office/drawing/2014/chart" uri="{C3380CC4-5D6E-409C-BE32-E72D297353CC}">
              <c16:uniqueId val="{00000008-0B20-43B3-A294-F262BDD587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28855</c:v>
                </c:pt>
                <c:pt idx="5">
                  <c:v>25994</c:v>
                </c:pt>
                <c:pt idx="8">
                  <c:v>23622</c:v>
                </c:pt>
                <c:pt idx="11">
                  <c:v>21514</c:v>
                </c:pt>
                <c:pt idx="14">
                  <c:v>19596</c:v>
                </c:pt>
              </c:numCache>
            </c:numRef>
          </c:val>
          <c:extLst>
            <c:ext xmlns:c16="http://schemas.microsoft.com/office/drawing/2014/chart" uri="{C3380CC4-5D6E-409C-BE32-E72D297353CC}">
              <c16:uniqueId val="{00000000-2F09-4149-AE3F-564CBEF48F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34493</c:v>
                </c:pt>
                <c:pt idx="5">
                  <c:v>32790</c:v>
                </c:pt>
                <c:pt idx="8">
                  <c:v>30631</c:v>
                </c:pt>
                <c:pt idx="11">
                  <c:v>28831</c:v>
                </c:pt>
                <c:pt idx="14">
                  <c:v>26866</c:v>
                </c:pt>
              </c:numCache>
            </c:numRef>
          </c:val>
          <c:extLst>
            <c:ext xmlns:c16="http://schemas.microsoft.com/office/drawing/2014/chart" uri="{C3380CC4-5D6E-409C-BE32-E72D297353CC}">
              <c16:uniqueId val="{00000001-2F09-4149-AE3F-564CBEF48F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12517</c:v>
                </c:pt>
                <c:pt idx="5">
                  <c:v>14891</c:v>
                </c:pt>
                <c:pt idx="8">
                  <c:v>18047</c:v>
                </c:pt>
                <c:pt idx="11">
                  <c:v>19094</c:v>
                </c:pt>
                <c:pt idx="14">
                  <c:v>17495</c:v>
                </c:pt>
              </c:numCache>
            </c:numRef>
          </c:val>
          <c:extLst>
            <c:ext xmlns:c16="http://schemas.microsoft.com/office/drawing/2014/chart" uri="{C3380CC4-5D6E-409C-BE32-E72D297353CC}">
              <c16:uniqueId val="{00000002-2F09-4149-AE3F-564CBEF48F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09-4149-AE3F-564CBEF48F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09-4149-AE3F-564CBEF48F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09-4149-AE3F-564CBEF48F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8174</c:v>
                </c:pt>
                <c:pt idx="3">
                  <c:v>7606</c:v>
                </c:pt>
                <c:pt idx="6">
                  <c:v>7315</c:v>
                </c:pt>
                <c:pt idx="9">
                  <c:v>7520</c:v>
                </c:pt>
                <c:pt idx="12">
                  <c:v>6967</c:v>
                </c:pt>
              </c:numCache>
            </c:numRef>
          </c:val>
          <c:extLst>
            <c:ext xmlns:c16="http://schemas.microsoft.com/office/drawing/2014/chart" uri="{C3380CC4-5D6E-409C-BE32-E72D297353CC}">
              <c16:uniqueId val="{00000006-2F09-4149-AE3F-564CBEF48F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F09-4149-AE3F-564CBEF48F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22602</c:v>
                </c:pt>
                <c:pt idx="3">
                  <c:v>21397</c:v>
                </c:pt>
                <c:pt idx="6">
                  <c:v>20210</c:v>
                </c:pt>
                <c:pt idx="9">
                  <c:v>18986</c:v>
                </c:pt>
                <c:pt idx="12">
                  <c:v>17595</c:v>
                </c:pt>
              </c:numCache>
            </c:numRef>
          </c:val>
          <c:extLst>
            <c:ext xmlns:c16="http://schemas.microsoft.com/office/drawing/2014/chart" uri="{C3380CC4-5D6E-409C-BE32-E72D297353CC}">
              <c16:uniqueId val="{00000008-2F09-4149-AE3F-564CBEF48F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3426</c:v>
                </c:pt>
                <c:pt idx="3">
                  <c:v>3426</c:v>
                </c:pt>
                <c:pt idx="6">
                  <c:v>3426</c:v>
                </c:pt>
                <c:pt idx="9">
                  <c:v>3378</c:v>
                </c:pt>
                <c:pt idx="12">
                  <c:v>3426</c:v>
                </c:pt>
              </c:numCache>
            </c:numRef>
          </c:val>
          <c:extLst>
            <c:ext xmlns:c16="http://schemas.microsoft.com/office/drawing/2014/chart" uri="{C3380CC4-5D6E-409C-BE32-E72D297353CC}">
              <c16:uniqueId val="{00000009-2F09-4149-AE3F-564CBEF48F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34723</c:v>
                </c:pt>
                <c:pt idx="3">
                  <c:v>31933</c:v>
                </c:pt>
                <c:pt idx="6">
                  <c:v>30952</c:v>
                </c:pt>
                <c:pt idx="9">
                  <c:v>28558</c:v>
                </c:pt>
                <c:pt idx="12">
                  <c:v>27020</c:v>
                </c:pt>
              </c:numCache>
            </c:numRef>
          </c:val>
          <c:extLst>
            <c:ext xmlns:c16="http://schemas.microsoft.com/office/drawing/2014/chart" uri="{C3380CC4-5D6E-409C-BE32-E72D297353CC}">
              <c16:uniqueId val="{0000000A-2F09-4149-AE3F-564CBEF48F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09-4149-AE3F-564CBEF48F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8157</c:v>
                </c:pt>
                <c:pt idx="1">
                  <c:v>8826</c:v>
                </c:pt>
                <c:pt idx="2">
                  <c:v>7278</c:v>
                </c:pt>
              </c:numCache>
            </c:numRef>
          </c:val>
          <c:extLst>
            <c:ext xmlns:c16="http://schemas.microsoft.com/office/drawing/2014/chart" uri="{C3380CC4-5D6E-409C-BE32-E72D297353CC}">
              <c16:uniqueId val="{00000000-2F6D-4C8E-9F79-C50D00A8A1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F6D-4C8E-9F79-C50D00A8A1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6939</c:v>
                </c:pt>
                <c:pt idx="1">
                  <c:v>7409</c:v>
                </c:pt>
                <c:pt idx="2">
                  <c:v>7726</c:v>
                </c:pt>
              </c:numCache>
            </c:numRef>
          </c:val>
          <c:extLst>
            <c:ext xmlns:c16="http://schemas.microsoft.com/office/drawing/2014/chart" uri="{C3380CC4-5D6E-409C-BE32-E72D297353CC}">
              <c16:uniqueId val="{00000002-2F6D-4C8E-9F79-C50D00A8A1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実質公債費比率は類似団体と比較して低い水準</a:t>
          </a:r>
          <a:r>
            <a:rPr kumimoji="1" lang="ja-JP" altLang="en-US" sz="1100">
              <a:solidFill>
                <a:schemeClr val="dk1"/>
              </a:solidFill>
              <a:effectLst/>
              <a:latin typeface="+mn-lt"/>
              <a:ea typeface="+mn-ea"/>
              <a:cs typeface="+mn-cs"/>
            </a:rPr>
            <a:t>を推移している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一方で、令和５年度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非</a:t>
          </a:r>
          <a:r>
            <a:rPr kumimoji="1" lang="ja-JP" altLang="ja-JP" sz="1100">
              <a:solidFill>
                <a:schemeClr val="dk1"/>
              </a:solidFill>
              <a:effectLst/>
              <a:latin typeface="+mn-lt"/>
              <a:ea typeface="+mn-ea"/>
              <a:cs typeface="+mn-cs"/>
            </a:rPr>
            <a:t>算入公債費の減により実質公債費比率の分子は増となった。</a:t>
          </a:r>
          <a:endParaRPr lang="ja-JP" altLang="ja-JP" sz="1400">
            <a:effectLst/>
          </a:endParaRPr>
        </a:p>
        <a:p>
          <a:r>
            <a:rPr kumimoji="1" lang="ja-JP" altLang="ja-JP" sz="1100">
              <a:solidFill>
                <a:schemeClr val="dk1"/>
              </a:solidFill>
              <a:effectLst/>
              <a:latin typeface="+mn-lt"/>
              <a:ea typeface="+mn-ea"/>
              <a:cs typeface="+mn-cs"/>
            </a:rPr>
            <a:t>　後年度負担を考慮した事業執行及び起債管理を行い、適正な水準の維持に努める。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将来負担比率は類似団体と比較して低い水準にある。</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今後も後世への負担を少しでも軽減できるように適切な財政運営に努める。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神奈川県鎌倉市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その他特定目的基金は、本庁舎整備基金など</a:t>
          </a:r>
          <a:r>
            <a:rPr kumimoji="1" lang="ja-JP" altLang="en-US" sz="1100">
              <a:solidFill>
                <a:schemeClr val="dk1"/>
              </a:solidFill>
              <a:effectLst/>
              <a:latin typeface="+mn-lt"/>
              <a:ea typeface="+mn-ea"/>
              <a:cs typeface="+mn-cs"/>
            </a:rPr>
            <a:t>が増となった一方で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財政調整基金の取り崩し額が増となったことで全体額が減少した。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年度に新規創設した本庁舎整備基金が増となることが考えられるが、引き続き、財政調整基金とその他特定目的基金のバランスを考慮しつつ、適正な基金の運用に努める。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本庁舎整備基金：市役所本庁舎の整備。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一般廃棄物処理施設建設基金：一般廃棄物処理施設の建設。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教育文化施設建設等基金：教育文化施設の建設又は整備。</a:t>
          </a:r>
          <a:endParaRPr lang="ja-JP" altLang="ja-JP" sz="1400">
            <a:effectLst/>
          </a:endParaRPr>
        </a:p>
        <a:p>
          <a:r>
            <a:rPr kumimoji="1" lang="ja-JP" altLang="ja-JP" sz="1100">
              <a:solidFill>
                <a:schemeClr val="dk1"/>
              </a:solidFill>
              <a:effectLst/>
              <a:latin typeface="+mn-lt"/>
              <a:ea typeface="+mn-ea"/>
              <a:cs typeface="+mn-cs"/>
            </a:rPr>
            <a:t>　公共公益施設整備基金：開発事業に伴う寄付金を積立て、教育施設、社会福祉施設その他の公共公益施設の整備の充実。</a:t>
          </a:r>
          <a:endParaRPr lang="ja-JP" altLang="ja-JP" sz="1400">
            <a:effectLst/>
          </a:endParaRPr>
        </a:p>
        <a:p>
          <a:r>
            <a:rPr kumimoji="1" lang="ja-JP" altLang="ja-JP" sz="1100">
              <a:solidFill>
                <a:schemeClr val="dk1"/>
              </a:solidFill>
              <a:effectLst/>
              <a:latin typeface="+mn-lt"/>
              <a:ea typeface="+mn-ea"/>
              <a:cs typeface="+mn-cs"/>
            </a:rPr>
            <a:t>　こどもの夢応援基金：遺児、ひとり親家庭の児童その他の支援が必要と認められる子育て家庭の児童の福祉の増進。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本庁舎整備基金及び一般廃棄物処理施設建設基金の増などによる。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それぞれの基金の目的を果たすため、適正な運用に努める。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本庁舎整備基金は、平成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年度に新規創設し、本庁舎整備までの間、積み立てを実施する予定のため、今後も増が見込まれる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年度は一般財源を伴う歳出事業費の増により取崩額が増となった</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とにより、基金残高は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災害など不足の事態に備えるため、財政調整基金の残高は、標準財政規模の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％程度は維持する必要があると考えている。</a:t>
          </a:r>
          <a:endParaRPr lang="ja-JP" altLang="ja-JP" sz="1400">
            <a:effectLst/>
          </a:endParaRPr>
        </a:p>
        <a:p>
          <a:r>
            <a:rPr kumimoji="1" lang="ja-JP" altLang="ja-JP" sz="1100">
              <a:solidFill>
                <a:schemeClr val="dk1"/>
              </a:solidFill>
              <a:effectLst/>
              <a:latin typeface="+mn-lt"/>
              <a:ea typeface="+mn-ea"/>
              <a:cs typeface="+mn-cs"/>
            </a:rPr>
            <a:t>　今後、実施計画上で計画されている公共施設の老朽化や子ども・子育て支援に対応する事業等により、単年度での財源不足が見込まれることから、計画的な基金の運用に努め、適正な基金の残高を保つ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174,535
172,597
39.66
77,638,084
73,710,447
3,235,760
39,784,087
27,020,247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基準財政需要額は対前年に比べ約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し、基準財政収入額は</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億円増加した。前年度は約</a:t>
          </a:r>
          <a:r>
            <a:rPr kumimoji="1" lang="en-US" altLang="ja-JP" sz="1100">
              <a:solidFill>
                <a:schemeClr val="dk1"/>
              </a:solidFill>
              <a:effectLst/>
              <a:latin typeface="+mn-lt"/>
              <a:ea typeface="+mn-ea"/>
              <a:cs typeface="+mn-cs"/>
            </a:rPr>
            <a:t>31.0</a:t>
          </a:r>
          <a:r>
            <a:rPr kumimoji="1" lang="ja-JP" altLang="ja-JP" sz="1100">
              <a:solidFill>
                <a:schemeClr val="dk1"/>
              </a:solidFill>
              <a:effectLst/>
              <a:latin typeface="+mn-lt"/>
              <a:ea typeface="+mn-ea"/>
              <a:cs typeface="+mn-cs"/>
            </a:rPr>
            <a:t>億円の財源超過であったが、これらの要因により、財源超過額は計約</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億円となった。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基準財政収入額増の要因は、</a:t>
          </a:r>
          <a:r>
            <a:rPr kumimoji="1" lang="ja-JP" altLang="en-US" sz="1100">
              <a:solidFill>
                <a:sysClr val="windowText" lastClr="000000"/>
              </a:solidFill>
              <a:effectLst/>
              <a:latin typeface="+mn-lt"/>
              <a:ea typeface="+mn-ea"/>
              <a:cs typeface="+mn-cs"/>
            </a:rPr>
            <a:t>法人市民税</a:t>
          </a:r>
          <a:r>
            <a:rPr kumimoji="1" lang="ja-JP" altLang="ja-JP" sz="1100">
              <a:solidFill>
                <a:sysClr val="windowText" lastClr="000000"/>
              </a:solidFill>
              <a:effectLst/>
              <a:latin typeface="+mn-lt"/>
              <a:ea typeface="+mn-ea"/>
              <a:cs typeface="+mn-cs"/>
            </a:rPr>
            <a:t>が約</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億円対</a:t>
          </a:r>
          <a:r>
            <a:rPr kumimoji="1" lang="ja-JP" altLang="ja-JP" sz="1100">
              <a:solidFill>
                <a:schemeClr val="dk1"/>
              </a:solidFill>
              <a:effectLst/>
              <a:latin typeface="+mn-lt"/>
              <a:ea typeface="+mn-ea"/>
              <a:cs typeface="+mn-cs"/>
            </a:rPr>
            <a:t>前年に比べ増加したことなどである。引き続き市税の伸縮に応じた柔軟な財政運営に努めていきたい。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30339</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168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70555</xdr:rowOff>
    </xdr:from>
    <xdr:to>
      <xdr:col>15</xdr:col>
      <xdr:colOff>82550</xdr:colOff>
      <xdr:row>39</xdr:row>
      <xdr:rowOff>70555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57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70555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150989</xdr:rowOff>
    </xdr:from>
    <xdr:to>
      <xdr:col>23</xdr:col>
      <xdr:colOff>184150</xdr:colOff>
      <xdr:row>39</xdr:row>
      <xdr:rowOff>81139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167516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19755</xdr:rowOff>
    </xdr:from>
    <xdr:to>
      <xdr:col>11</xdr:col>
      <xdr:colOff>82550</xdr:colOff>
      <xdr:row>39</xdr:row>
      <xdr:rowOff>121355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131532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164395</xdr:rowOff>
    </xdr:from>
    <xdr:to>
      <xdr:col>7</xdr:col>
      <xdr:colOff>31750</xdr:colOff>
      <xdr:row>39</xdr:row>
      <xdr:rowOff>94545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104722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経常的な</a:t>
          </a:r>
          <a:r>
            <a:rPr lang="ja-JP" altLang="en-US" sz="1100">
              <a:solidFill>
                <a:schemeClr val="dk1"/>
              </a:solidFill>
              <a:effectLst/>
              <a:latin typeface="+mn-lt"/>
              <a:ea typeface="+mn-ea"/>
              <a:cs typeface="+mn-cs"/>
            </a:rPr>
            <a:t>歳出の伸び率が歳入の伸び率より大きかったことから</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ポイント増の</a:t>
          </a:r>
          <a:r>
            <a:rPr lang="en-US" altLang="ja-JP" sz="1100">
              <a:solidFill>
                <a:schemeClr val="dk1"/>
              </a:solidFill>
              <a:effectLst/>
              <a:latin typeface="+mn-lt"/>
              <a:ea typeface="+mn-ea"/>
              <a:cs typeface="+mn-cs"/>
            </a:rPr>
            <a:t>98.3%</a:t>
          </a:r>
          <a:r>
            <a:rPr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　経常歳入では、</a:t>
          </a:r>
          <a:r>
            <a:rPr lang="ja-JP" altLang="en-US" sz="1100" b="0" i="0">
              <a:solidFill>
                <a:schemeClr val="dk1"/>
              </a:solidFill>
              <a:effectLst/>
              <a:latin typeface="+mn-lt"/>
              <a:ea typeface="+mn-ea"/>
              <a:cs typeface="+mn-cs"/>
            </a:rPr>
            <a:t>定額減税による個人市民税の約</a:t>
          </a:r>
          <a:r>
            <a:rPr lang="en-US" altLang="ja-JP" sz="1100" b="0" i="0">
              <a:solidFill>
                <a:schemeClr val="dk1"/>
              </a:solidFill>
              <a:effectLst/>
              <a:latin typeface="+mn-lt"/>
              <a:ea typeface="+mn-ea"/>
              <a:cs typeface="+mn-cs"/>
            </a:rPr>
            <a:t>6.4</a:t>
          </a:r>
          <a:r>
            <a:rPr lang="ja-JP" altLang="en-US" sz="1100" b="0" i="0">
              <a:solidFill>
                <a:schemeClr val="dk1"/>
              </a:solidFill>
              <a:effectLst/>
              <a:latin typeface="+mn-lt"/>
              <a:ea typeface="+mn-ea"/>
              <a:cs typeface="+mn-cs"/>
            </a:rPr>
            <a:t>億円減が主な変動要因となった。</a:t>
          </a:r>
          <a:r>
            <a:rPr lang="ja-JP" altLang="ja-JP" sz="1100">
              <a:solidFill>
                <a:schemeClr val="dk1"/>
              </a:solidFill>
              <a:effectLst/>
              <a:latin typeface="+mn-lt"/>
              <a:ea typeface="+mn-ea"/>
              <a:cs typeface="+mn-cs"/>
            </a:rPr>
            <a:t>経常歳出では、</a:t>
          </a:r>
          <a:r>
            <a:rPr lang="ja-JP" altLang="en-US" sz="1100">
              <a:solidFill>
                <a:schemeClr val="dk1"/>
              </a:solidFill>
              <a:effectLst/>
              <a:latin typeface="+mn-lt"/>
              <a:ea typeface="+mn-ea"/>
              <a:cs typeface="+mn-cs"/>
            </a:rPr>
            <a:t>人件費</a:t>
          </a:r>
          <a:r>
            <a:rPr lang="ja-JP" altLang="ja-JP" sz="1100">
              <a:solidFill>
                <a:schemeClr val="dk1"/>
              </a:solidFill>
              <a:effectLst/>
              <a:latin typeface="+mn-lt"/>
              <a:ea typeface="+mn-ea"/>
              <a:cs typeface="+mn-cs"/>
            </a:rPr>
            <a:t>の約</a:t>
          </a:r>
          <a:r>
            <a:rPr lang="en-US" altLang="ja-JP" sz="1100">
              <a:solidFill>
                <a:schemeClr val="dk1"/>
              </a:solidFill>
              <a:effectLst/>
              <a:latin typeface="+mn-lt"/>
              <a:ea typeface="+mn-ea"/>
              <a:cs typeface="+mn-cs"/>
            </a:rPr>
            <a:t>11.1</a:t>
          </a:r>
          <a:r>
            <a:rPr lang="ja-JP" altLang="ja-JP" sz="1100">
              <a:solidFill>
                <a:schemeClr val="dk1"/>
              </a:solidFill>
              <a:effectLst/>
              <a:latin typeface="+mn-lt"/>
              <a:ea typeface="+mn-ea"/>
              <a:cs typeface="+mn-cs"/>
            </a:rPr>
            <a:t>億円増や扶助費の約</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億円増が主な変動要因となった。</a:t>
          </a:r>
          <a:endParaRPr lang="ja-JP" altLang="ja-JP" sz="1400">
            <a:effectLst/>
          </a:endParaRPr>
        </a:p>
        <a:p>
          <a:r>
            <a:rPr kumimoji="1" lang="ja-JP" altLang="ja-JP" sz="1100">
              <a:solidFill>
                <a:schemeClr val="dk1"/>
              </a:solidFill>
              <a:effectLst/>
              <a:latin typeface="+mn-lt"/>
              <a:ea typeface="+mn-ea"/>
              <a:cs typeface="+mn-cs"/>
            </a:rPr>
            <a:t>　今後の人件費の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や扶助費などの動向によっては経常収支比率の悪化の可能性があるため、継続的に事務事業の見直しを行っていく。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14986</xdr:rowOff>
    </xdr:from>
    <xdr:to>
      <xdr:col>23</xdr:col>
      <xdr:colOff>133350</xdr:colOff>
      <xdr:row>66</xdr:row>
      <xdr:rowOff>121158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3068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66</xdr:row>
      <xdr:rowOff>14986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2934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67</xdr:row>
      <xdr:rowOff>26924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29340"/>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22098</xdr:rowOff>
    </xdr:from>
    <xdr:to>
      <xdr:col>11</xdr:col>
      <xdr:colOff>31750</xdr:colOff>
      <xdr:row>67</xdr:row>
      <xdr:rowOff>26924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5092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70358</xdr:rowOff>
    </xdr:from>
    <xdr:to>
      <xdr:col>23</xdr:col>
      <xdr:colOff>184150</xdr:colOff>
      <xdr:row>67</xdr:row>
      <xdr:rowOff>508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137685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8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135636</xdr:rowOff>
    </xdr:from>
    <xdr:to>
      <xdr:col>19</xdr:col>
      <xdr:colOff>184150</xdr:colOff>
      <xdr:row>66</xdr:row>
      <xdr:rowOff>65786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50563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147574</xdr:rowOff>
    </xdr:from>
    <xdr:to>
      <xdr:col>11</xdr:col>
      <xdr:colOff>82550</xdr:colOff>
      <xdr:row>67</xdr:row>
      <xdr:rowOff>77724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62501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4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142748</xdr:rowOff>
    </xdr:from>
    <xdr:to>
      <xdr:col>7</xdr:col>
      <xdr:colOff>31750</xdr:colOff>
      <xdr:row>67</xdr:row>
      <xdr:rowOff>72898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57675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物件費は廃棄物の自区外処理委託料</a:t>
          </a:r>
          <a:r>
            <a:rPr lang="ja-JP" altLang="en-US"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となったことで前年度から</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人件費は普通建設事業に係る支弁人件費の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などに伴い前年度比では</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市では職員数が多いことで類似団体よりも人件費が高くなっている。起伏に富んだ地形的特性により消防署所が多いことなどから、類似団体並みまで押し下げることは困難であるが、財政の硬直化を避けるため、民間委託の推進等によりコスト削減を引き続き目指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82074</xdr:rowOff>
    </xdr:from>
    <xdr:to>
      <xdr:col>23</xdr:col>
      <xdr:colOff>133350</xdr:colOff>
      <xdr:row>86</xdr:row>
      <xdr:rowOff>71786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55324"/>
          <a:ext cx="838200" cy="1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82074</xdr:rowOff>
    </xdr:from>
    <xdr:to>
      <xdr:col>19</xdr:col>
      <xdr:colOff>133350</xdr:colOff>
      <xdr:row>85</xdr:row>
      <xdr:rowOff>117425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55324"/>
          <a:ext cx="8890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120796</xdr:rowOff>
    </xdr:from>
    <xdr:to>
      <xdr:col>15</xdr:col>
      <xdr:colOff>82550</xdr:colOff>
      <xdr:row>85</xdr:row>
      <xdr:rowOff>117425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22596"/>
          <a:ext cx="889000" cy="16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110613</xdr:rowOff>
    </xdr:from>
    <xdr:to>
      <xdr:col>11</xdr:col>
      <xdr:colOff>31750</xdr:colOff>
      <xdr:row>84</xdr:row>
      <xdr:rowOff>120796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40963"/>
          <a:ext cx="889000" cy="1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20986</xdr:rowOff>
    </xdr:from>
    <xdr:to>
      <xdr:col>23</xdr:col>
      <xdr:colOff>184150</xdr:colOff>
      <xdr:row>86</xdr:row>
      <xdr:rowOff>122586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6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164513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3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31274</xdr:rowOff>
    </xdr:from>
    <xdr:to>
      <xdr:col>19</xdr:col>
      <xdr:colOff>184150</xdr:colOff>
      <xdr:row>85</xdr:row>
      <xdr:rowOff>132874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0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117651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90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66625</xdr:rowOff>
    </xdr:from>
    <xdr:to>
      <xdr:col>15</xdr:col>
      <xdr:colOff>133350</xdr:colOff>
      <xdr:row>85</xdr:row>
      <xdr:rowOff>168225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153002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2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69996</xdr:rowOff>
    </xdr:from>
    <xdr:to>
      <xdr:col>11</xdr:col>
      <xdr:colOff>82550</xdr:colOff>
      <xdr:row>85</xdr:row>
      <xdr:rowOff>146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156373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5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59813</xdr:rowOff>
    </xdr:from>
    <xdr:to>
      <xdr:col>7</xdr:col>
      <xdr:colOff>31750</xdr:colOff>
      <xdr:row>83</xdr:row>
      <xdr:rowOff>161413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146190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7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ラスパイレス指数は職員の新陳代謝により数値が減少傾向にあり、類似団体と比較しても数値が低い状況にある。今後も引き続き適正な水準の維持に努める。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83</xdr:row>
      <xdr:rowOff>73025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03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84</xdr:row>
      <xdr:rowOff>2116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033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142875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441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市全体が複雑な地形で消防署所の数が多いこと、ごみ収集の委託化が途上にあることなどの理由で、</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平均を上回っている。</a:t>
          </a:r>
          <a:r>
            <a:rPr kumimoji="1" lang="ja-JP" altLang="en-US" sz="1100">
              <a:solidFill>
                <a:schemeClr val="dk1"/>
              </a:solidFill>
              <a:effectLst/>
              <a:latin typeface="+mn-lt"/>
              <a:ea typeface="+mn-ea"/>
              <a:cs typeface="+mn-cs"/>
            </a:rPr>
            <a:t>今後も職員数について</a:t>
          </a:r>
          <a:r>
            <a:rPr kumimoji="1" lang="ja-JP" altLang="ja-JP" sz="1100">
              <a:solidFill>
                <a:schemeClr val="dk1"/>
              </a:solidFill>
              <a:effectLst/>
              <a:latin typeface="+mn-lt"/>
              <a:ea typeface="+mn-ea"/>
              <a:cs typeface="+mn-cs"/>
            </a:rPr>
            <a:t>、適正化に努めていく。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156051</xdr:rowOff>
    </xdr:from>
    <xdr:to>
      <xdr:col>81</xdr:col>
      <xdr:colOff>44450</xdr:colOff>
      <xdr:row>62</xdr:row>
      <xdr:rowOff>156051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59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156051</xdr:rowOff>
    </xdr:from>
    <xdr:to>
      <xdr:col>77</xdr:col>
      <xdr:colOff>44450</xdr:colOff>
      <xdr:row>63</xdr:row>
      <xdr:rowOff>8731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8595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8731</xdr:rowOff>
    </xdr:from>
    <xdr:to>
      <xdr:col>72</xdr:col>
      <xdr:colOff>203200</xdr:colOff>
      <xdr:row>63</xdr:row>
      <xdr:rowOff>29845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10081"/>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29845</xdr:rowOff>
    </xdr:from>
    <xdr:to>
      <xdr:col>68</xdr:col>
      <xdr:colOff>152400</xdr:colOff>
      <xdr:row>63</xdr:row>
      <xdr:rowOff>29845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31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105251</xdr:rowOff>
    </xdr:from>
    <xdr:to>
      <xdr:col>81</xdr:col>
      <xdr:colOff>95250</xdr:colOff>
      <xdr:row>63</xdr:row>
      <xdr:rowOff>35401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77328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0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105251</xdr:rowOff>
    </xdr:from>
    <xdr:to>
      <xdr:col>77</xdr:col>
      <xdr:colOff>95250</xdr:colOff>
      <xdr:row>63</xdr:row>
      <xdr:rowOff>35401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20178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2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129381</xdr:rowOff>
    </xdr:from>
    <xdr:to>
      <xdr:col>73</xdr:col>
      <xdr:colOff>44450</xdr:colOff>
      <xdr:row>63</xdr:row>
      <xdr:rowOff>59531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44308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150495</xdr:rowOff>
    </xdr:from>
    <xdr:to>
      <xdr:col>68</xdr:col>
      <xdr:colOff>203200</xdr:colOff>
      <xdr:row>63</xdr:row>
      <xdr:rowOff>80645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65422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150495</xdr:rowOff>
    </xdr:from>
    <xdr:to>
      <xdr:col>64</xdr:col>
      <xdr:colOff>152400</xdr:colOff>
      <xdr:row>63</xdr:row>
      <xdr:rowOff>80645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65422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年度から継続して類似団体平均を大幅に下回っている。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は、非算入公債費の減により実質公債費比率の分子は増となっ</a:t>
          </a:r>
          <a:r>
            <a:rPr kumimoji="1" lang="ja-JP" altLang="en-US"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後年度負担を考慮した事業執行及び起債管理を行い、適正な水準の維持に努める。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102205</xdr:rowOff>
    </xdr:from>
    <xdr:to>
      <xdr:col>81</xdr:col>
      <xdr:colOff>44450</xdr:colOff>
      <xdr:row>39</xdr:row>
      <xdr:rowOff>22678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1730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102205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5828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79224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79224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94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51405</xdr:rowOff>
    </xdr:from>
    <xdr:to>
      <xdr:col>77</xdr:col>
      <xdr:colOff>95250</xdr:colOff>
      <xdr:row>38</xdr:row>
      <xdr:rowOff>153005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163182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将来負担率は前年度に引き続き０となったが、今後も後世への負担を少しでも軽減できるように適切な財政運営に努める。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174,535
172,597
39.66
77,638,084
73,710,447
3,235,760
39,784,087
27,020,247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令和元年度から減少傾向だったが、令和３年度は退職手当支給額の増や会計年度職員給与の増により、再び増に転じた。令和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財政の硬直化を避けるため、民間委託の推進等によりコスト削減を引き続き目指していく。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39370</xdr:rowOff>
    </xdr:from>
    <xdr:to>
      <xdr:col>24</xdr:col>
      <xdr:colOff>25400</xdr:colOff>
      <xdr:row>39</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259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39370</xdr:rowOff>
    </xdr:from>
    <xdr:to>
      <xdr:col>19</xdr:col>
      <xdr:colOff>187325</xdr:colOff>
      <xdr:row>39</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25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79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01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43197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26687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160020</xdr:rowOff>
    </xdr:from>
    <xdr:to>
      <xdr:col>20</xdr:col>
      <xdr:colOff>38100</xdr:colOff>
      <xdr:row>39</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53340</xdr:rowOff>
    </xdr:from>
    <xdr:to>
      <xdr:col>11</xdr:col>
      <xdr:colOff>60325</xdr:colOff>
      <xdr:row>40</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163830</xdr:rowOff>
    </xdr:from>
    <xdr:to>
      <xdr:col>6</xdr:col>
      <xdr:colOff>171450</xdr:colOff>
      <xdr:row>40</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歳出全体に占める割合は、</a:t>
          </a:r>
          <a:r>
            <a:rPr kumimoji="1" lang="en-US" altLang="ja-JP" sz="1100">
              <a:latin typeface="+mn-ea"/>
              <a:ea typeface="+mn-ea"/>
            </a:rPr>
            <a:t>1.9</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減となったものの、</a:t>
          </a:r>
          <a:r>
            <a:rPr lang="ja-JP" altLang="ja-JP" sz="1100">
              <a:solidFill>
                <a:schemeClr val="dk1"/>
              </a:solidFill>
              <a:effectLst/>
              <a:latin typeface="+mn-lt"/>
              <a:ea typeface="+mn-ea"/>
              <a:cs typeface="+mn-cs"/>
            </a:rPr>
            <a:t>廃棄物の自区外処理委託料</a:t>
          </a:r>
          <a:r>
            <a:rPr lang="ja-JP" altLang="en-US" sz="1100">
              <a:solidFill>
                <a:schemeClr val="dk1"/>
              </a:solidFill>
              <a:effectLst/>
              <a:latin typeface="+mn-lt"/>
              <a:ea typeface="+mn-ea"/>
              <a:cs typeface="+mn-cs"/>
            </a:rPr>
            <a:t>等の増など総額としては増傾向にある。</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職員数適正化計画による職員数の減に対応した委託料の増などの要因により、微増傾向が継続する可能性があると考えている。</a:t>
          </a:r>
          <a:endParaRPr kumimoji="1" lang="ja-JP" altLang="en-US" sz="1100">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19</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369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19</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82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18</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44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29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144780</xdr:rowOff>
    </xdr:from>
    <xdr:to>
      <xdr:col>78</xdr:col>
      <xdr:colOff>120650</xdr:colOff>
      <xdr:row>19</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59707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1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扶助費は、令和２年度では生活保護費や特定教育・保育支援事業費などが減少したことや特定財源が増加したことで減少傾向に転じた。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年度には、</a:t>
          </a:r>
          <a:r>
            <a:rPr lang="ja-JP" altLang="ja-JP" sz="1100">
              <a:solidFill>
                <a:schemeClr val="dk1"/>
              </a:solidFill>
              <a:effectLst/>
              <a:latin typeface="+mn-lt"/>
              <a:ea typeface="+mn-ea"/>
              <a:cs typeface="+mn-cs"/>
            </a:rPr>
            <a:t>児童手当の制度改正に伴う増</a:t>
          </a:r>
          <a:r>
            <a:rPr lang="ja-JP" altLang="en-US" sz="1100">
              <a:solidFill>
                <a:schemeClr val="dk1"/>
              </a:solidFill>
              <a:effectLst/>
              <a:latin typeface="+mn-lt"/>
              <a:ea typeface="+mn-ea"/>
              <a:cs typeface="+mn-cs"/>
            </a:rPr>
            <a:t>により増加した</a:t>
          </a:r>
          <a:r>
            <a:rPr kumimoji="1" lang="ja-JP" altLang="ja-JP" sz="1100">
              <a:solidFill>
                <a:schemeClr val="dk1"/>
              </a:solidFill>
              <a:effectLst/>
              <a:latin typeface="+mn-lt"/>
              <a:ea typeface="+mn-ea"/>
              <a:cs typeface="+mn-cs"/>
            </a:rPr>
            <a:t>。市民ニーズを的確に把握し、事業の重点化と効率化を進める事で、財政の圧迫に歯止めをかけるよう努める。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342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730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730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令和元年度から下水道事業会計が公営企業会計となり、下水道事業会計への繰出金が補助費へ性質が変更となったことにより、平成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年度から大幅な減となり、令和２年度以降は横ばいで推移している。</a:t>
          </a:r>
          <a:endParaRPr lang="ja-JP" altLang="ja-JP" sz="1400">
            <a:effectLst/>
          </a:endParaRPr>
        </a:p>
        <a:p>
          <a:r>
            <a:rPr kumimoji="1" lang="ja-JP" altLang="ja-JP" sz="1100">
              <a:solidFill>
                <a:schemeClr val="dk1"/>
              </a:solidFill>
              <a:effectLst/>
              <a:latin typeface="+mn-lt"/>
              <a:ea typeface="+mn-ea"/>
              <a:cs typeface="+mn-cs"/>
            </a:rPr>
            <a:t>　今後も引き続き、効率的な事業展開に努める。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75293</xdr:rowOff>
    </xdr:from>
    <xdr:to>
      <xdr:col>82</xdr:col>
      <xdr:colOff>107950</xdr:colOff>
      <xdr:row>59</xdr:row>
      <xdr:rowOff>129722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90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75293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4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97065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47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78922</xdr:rowOff>
    </xdr:from>
    <xdr:to>
      <xdr:col>82</xdr:col>
      <xdr:colOff>158750</xdr:colOff>
      <xdr:row>60</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50999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24493</xdr:rowOff>
    </xdr:from>
    <xdr:to>
      <xdr:col>78</xdr:col>
      <xdr:colOff>120650</xdr:colOff>
      <xdr:row>59</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110870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令和２年度に引き続き令和３年度も、ほぼ横ばいとなっていたが、令和４年度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、補助費が減少したことにより類似団体平均を下回った。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137886</xdr:rowOff>
    </xdr:from>
    <xdr:to>
      <xdr:col>82</xdr:col>
      <xdr:colOff>107950</xdr:colOff>
      <xdr:row>35</xdr:row>
      <xdr:rowOff>64407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671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137886</xdr:rowOff>
    </xdr:from>
    <xdr:to>
      <xdr:col>78</xdr:col>
      <xdr:colOff>69850</xdr:colOff>
      <xdr:row>34</xdr:row>
      <xdr:rowOff>170543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67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37</xdr:row>
      <xdr:rowOff>4536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99843"/>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4536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348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13607</xdr:rowOff>
    </xdr:from>
    <xdr:to>
      <xdr:col>82</xdr:col>
      <xdr:colOff>158750</xdr:colOff>
      <xdr:row>35</xdr:row>
      <xdr:rowOff>115207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30134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87086</xdr:rowOff>
    </xdr:from>
    <xdr:to>
      <xdr:col>78</xdr:col>
      <xdr:colOff>120650</xdr:colOff>
      <xdr:row>35</xdr:row>
      <xdr:rowOff>17236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27413</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125186</xdr:rowOff>
    </xdr:from>
    <xdr:to>
      <xdr:col>65</xdr:col>
      <xdr:colOff>53975</xdr:colOff>
      <xdr:row>37</xdr:row>
      <xdr:rowOff>55336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40113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令和２年度から償還完了による借入残高の減少に転じている。今後、市債残高や公債費比率の推移等の将来負担を見極めながら、公債費の適正な水準の維持に努める。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30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138430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161289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66057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扶助費の増によって前年度より増となった。</a:t>
          </a:r>
          <a:endParaRPr lang="ja-JP" altLang="ja-JP" sz="1400">
            <a:effectLst/>
          </a:endParaRPr>
        </a:p>
        <a:p>
          <a:r>
            <a:rPr kumimoji="1" lang="ja-JP" altLang="ja-JP" sz="1100">
              <a:solidFill>
                <a:schemeClr val="dk1"/>
              </a:solidFill>
              <a:effectLst/>
              <a:latin typeface="+mn-lt"/>
              <a:ea typeface="+mn-ea"/>
              <a:cs typeface="+mn-cs"/>
            </a:rPr>
            <a:t>　今後も物件費が増加傾向にあるため、公債費以外が増加していく可能性があると考えられる。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80</xdr:row>
      <xdr:rowOff>6986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91539"/>
          <a:ext cx="8382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86995</xdr:rowOff>
    </xdr:from>
    <xdr:to>
      <xdr:col>78</xdr:col>
      <xdr:colOff>69850</xdr:colOff>
      <xdr:row>79</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46009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86995</xdr:rowOff>
    </xdr:from>
    <xdr:to>
      <xdr:col>73</xdr:col>
      <xdr:colOff>180975</xdr:colOff>
      <xdr:row>80</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6009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46989</xdr:rowOff>
    </xdr:from>
    <xdr:to>
      <xdr:col>69</xdr:col>
      <xdr:colOff>92075</xdr:colOff>
      <xdr:row>80</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762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127636</xdr:rowOff>
    </xdr:from>
    <xdr:to>
      <xdr:col>82</xdr:col>
      <xdr:colOff>158750</xdr:colOff>
      <xdr:row>80</xdr:row>
      <xdr:rowOff>57786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36213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8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36195</xdr:rowOff>
    </xdr:from>
    <xdr:to>
      <xdr:col>74</xdr:col>
      <xdr:colOff>31750</xdr:colOff>
      <xdr:row>78</xdr:row>
      <xdr:rowOff>137795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122572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19050</xdr:rowOff>
    </xdr:from>
    <xdr:to>
      <xdr:col>69</xdr:col>
      <xdr:colOff>142875</xdr:colOff>
      <xdr:row>80</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68021</xdr:rowOff>
    </xdr:from>
    <xdr:to>
      <xdr:col>29</xdr:col>
      <xdr:colOff>127000</xdr:colOff>
      <xdr:row>15</xdr:row>
      <xdr:rowOff>72555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5946"/>
          <a:ext cx="647700" cy="17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72555</xdr:rowOff>
    </xdr:from>
    <xdr:to>
      <xdr:col>26</xdr:col>
      <xdr:colOff>50800</xdr:colOff>
      <xdr:row>15</xdr:row>
      <xdr:rowOff>78003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1930"/>
          <a:ext cx="698500"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45085</xdr:rowOff>
    </xdr:from>
    <xdr:to>
      <xdr:col>22</xdr:col>
      <xdr:colOff>114300</xdr:colOff>
      <xdr:row>15</xdr:row>
      <xdr:rowOff>78003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64460"/>
          <a:ext cx="6985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45085</xdr:rowOff>
    </xdr:from>
    <xdr:to>
      <xdr:col>18</xdr:col>
      <xdr:colOff>177800</xdr:colOff>
      <xdr:row>15</xdr:row>
      <xdr:rowOff>86004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64460"/>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17221</xdr:rowOff>
    </xdr:from>
    <xdr:to>
      <xdr:col>29</xdr:col>
      <xdr:colOff>177800</xdr:colOff>
      <xdr:row>14</xdr:row>
      <xdr:rowOff>118821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33748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21755</xdr:rowOff>
    </xdr:from>
    <xdr:to>
      <xdr:col>26</xdr:col>
      <xdr:colOff>101600</xdr:colOff>
      <xdr:row>15</xdr:row>
      <xdr:rowOff>123355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133532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27203</xdr:rowOff>
    </xdr:from>
    <xdr:to>
      <xdr:col>22</xdr:col>
      <xdr:colOff>165100</xdr:colOff>
      <xdr:row>15</xdr:row>
      <xdr:rowOff>128803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138980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165735</xdr:rowOff>
    </xdr:from>
    <xdr:to>
      <xdr:col>19</xdr:col>
      <xdr:colOff>38100</xdr:colOff>
      <xdr:row>15</xdr:row>
      <xdr:rowOff>95885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1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106062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35204</xdr:rowOff>
    </xdr:from>
    <xdr:to>
      <xdr:col>15</xdr:col>
      <xdr:colOff>101600</xdr:colOff>
      <xdr:row>15</xdr:row>
      <xdr:rowOff>136804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146981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2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314909</xdr:rowOff>
    </xdr:from>
    <xdr:to>
      <xdr:col>29</xdr:col>
      <xdr:colOff>127000</xdr:colOff>
      <xdr:row>36</xdr:row>
      <xdr:rowOff>47904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5259"/>
          <a:ext cx="647700" cy="7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47904</xdr:rowOff>
    </xdr:from>
    <xdr:to>
      <xdr:col>26</xdr:col>
      <xdr:colOff>50800</xdr:colOff>
      <xdr:row>36</xdr:row>
      <xdr:rowOff>119266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01154"/>
          <a:ext cx="698500" cy="7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119266</xdr:rowOff>
    </xdr:from>
    <xdr:to>
      <xdr:col>22</xdr:col>
      <xdr:colOff>114300</xdr:colOff>
      <xdr:row>37</xdr:row>
      <xdr:rowOff>7633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2516"/>
          <a:ext cx="698500" cy="59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126162</xdr:rowOff>
    </xdr:from>
    <xdr:to>
      <xdr:col>18</xdr:col>
      <xdr:colOff>177800</xdr:colOff>
      <xdr:row>37</xdr:row>
      <xdr:rowOff>7633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79412"/>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264109</xdr:rowOff>
    </xdr:from>
    <xdr:to>
      <xdr:col>29</xdr:col>
      <xdr:colOff>177800</xdr:colOff>
      <xdr:row>36</xdr:row>
      <xdr:rowOff>22809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4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236186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340004</xdr:rowOff>
    </xdr:from>
    <xdr:to>
      <xdr:col>26</xdr:col>
      <xdr:colOff>101600</xdr:colOff>
      <xdr:row>36</xdr:row>
      <xdr:rowOff>98704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6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68466</xdr:rowOff>
    </xdr:from>
    <xdr:to>
      <xdr:col>22</xdr:col>
      <xdr:colOff>165100</xdr:colOff>
      <xdr:row>36</xdr:row>
      <xdr:rowOff>170066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1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154843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128283</xdr:rowOff>
    </xdr:from>
    <xdr:to>
      <xdr:col>19</xdr:col>
      <xdr:colOff>38100</xdr:colOff>
      <xdr:row>37</xdr:row>
      <xdr:rowOff>58433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43210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75362</xdr:rowOff>
    </xdr:from>
    <xdr:to>
      <xdr:col>15</xdr:col>
      <xdr:colOff>101600</xdr:colOff>
      <xdr:row>37</xdr:row>
      <xdr:rowOff>5512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161739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174,535
172,597
39.66
77,638,084
73,710,447
3,235,760
39,784,087
27,020,247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43764</xdr:rowOff>
    </xdr:from>
    <xdr:to>
      <xdr:col>24</xdr:col>
      <xdr:colOff>63500</xdr:colOff>
      <xdr:row>34</xdr:row>
      <xdr:rowOff>153988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1614"/>
          <a:ext cx="838200" cy="28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64795</xdr:rowOff>
    </xdr:from>
    <xdr:to>
      <xdr:col>19</xdr:col>
      <xdr:colOff>177800</xdr:colOff>
      <xdr:row>34</xdr:row>
      <xdr:rowOff>153988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94095"/>
          <a:ext cx="889000" cy="8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116764</xdr:rowOff>
    </xdr:from>
    <xdr:to>
      <xdr:col>15</xdr:col>
      <xdr:colOff>50800</xdr:colOff>
      <xdr:row>34</xdr:row>
      <xdr:rowOff>64795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74614"/>
          <a:ext cx="8890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116764</xdr:rowOff>
    </xdr:from>
    <xdr:to>
      <xdr:col>10</xdr:col>
      <xdr:colOff>114300</xdr:colOff>
      <xdr:row>34</xdr:row>
      <xdr:rowOff>60642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74614"/>
          <a:ext cx="889000" cy="1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164414</xdr:rowOff>
    </xdr:from>
    <xdr:to>
      <xdr:col>24</xdr:col>
      <xdr:colOff>114300</xdr:colOff>
      <xdr:row>33</xdr:row>
      <xdr:rowOff>94564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103188</xdr:rowOff>
    </xdr:from>
    <xdr:to>
      <xdr:col>20</xdr:col>
      <xdr:colOff>38100</xdr:colOff>
      <xdr:row>35</xdr:row>
      <xdr:rowOff>33338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49865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13995</xdr:rowOff>
    </xdr:from>
    <xdr:to>
      <xdr:col>15</xdr:col>
      <xdr:colOff>101600</xdr:colOff>
      <xdr:row>34</xdr:row>
      <xdr:rowOff>115595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132122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65964</xdr:rowOff>
    </xdr:from>
    <xdr:to>
      <xdr:col>10</xdr:col>
      <xdr:colOff>165100</xdr:colOff>
      <xdr:row>33</xdr:row>
      <xdr:rowOff>167564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9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9842</xdr:rowOff>
    </xdr:from>
    <xdr:to>
      <xdr:col>6</xdr:col>
      <xdr:colOff>38100</xdr:colOff>
      <xdr:row>34</xdr:row>
      <xdr:rowOff>111442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127969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145986</xdr:rowOff>
    </xdr:from>
    <xdr:to>
      <xdr:col>24</xdr:col>
      <xdr:colOff>63500</xdr:colOff>
      <xdr:row>55</xdr:row>
      <xdr:rowOff>79888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04286"/>
          <a:ext cx="838200" cy="10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35116</xdr:rowOff>
    </xdr:from>
    <xdr:to>
      <xdr:col>19</xdr:col>
      <xdr:colOff>177800</xdr:colOff>
      <xdr:row>55</xdr:row>
      <xdr:rowOff>79888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464866"/>
          <a:ext cx="889000" cy="4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35116</xdr:rowOff>
    </xdr:from>
    <xdr:to>
      <xdr:col>15</xdr:col>
      <xdr:colOff>50800</xdr:colOff>
      <xdr:row>56</xdr:row>
      <xdr:rowOff>74043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64866"/>
          <a:ext cx="889000" cy="2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74043</xdr:rowOff>
    </xdr:from>
    <xdr:to>
      <xdr:col>10</xdr:col>
      <xdr:colOff>114300</xdr:colOff>
      <xdr:row>57</xdr:row>
      <xdr:rowOff>119142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75243"/>
          <a:ext cx="889000" cy="21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95186</xdr:rowOff>
    </xdr:from>
    <xdr:to>
      <xdr:col>24</xdr:col>
      <xdr:colOff>114300</xdr:colOff>
      <xdr:row>55</xdr:row>
      <xdr:rowOff>25336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118063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29088</xdr:rowOff>
    </xdr:from>
    <xdr:to>
      <xdr:col>20</xdr:col>
      <xdr:colOff>38100</xdr:colOff>
      <xdr:row>55</xdr:row>
      <xdr:rowOff>130688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147215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155766</xdr:rowOff>
    </xdr:from>
    <xdr:to>
      <xdr:col>15</xdr:col>
      <xdr:colOff>101600</xdr:colOff>
      <xdr:row>55</xdr:row>
      <xdr:rowOff>85916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102443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23243</xdr:rowOff>
    </xdr:from>
    <xdr:to>
      <xdr:col>10</xdr:col>
      <xdr:colOff>165100</xdr:colOff>
      <xdr:row>56</xdr:row>
      <xdr:rowOff>124843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141370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9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68342</xdr:rowOff>
    </xdr:from>
    <xdr:to>
      <xdr:col>6</xdr:col>
      <xdr:colOff>38100</xdr:colOff>
      <xdr:row>57</xdr:row>
      <xdr:rowOff>169942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15019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29668</xdr:rowOff>
    </xdr:from>
    <xdr:to>
      <xdr:col>24</xdr:col>
      <xdr:colOff>63500</xdr:colOff>
      <xdr:row>78</xdr:row>
      <xdr:rowOff>99313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02768"/>
          <a:ext cx="838200" cy="6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87274</xdr:rowOff>
    </xdr:from>
    <xdr:to>
      <xdr:col>19</xdr:col>
      <xdr:colOff>177800</xdr:colOff>
      <xdr:row>78</xdr:row>
      <xdr:rowOff>99313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60374"/>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87274</xdr:rowOff>
    </xdr:from>
    <xdr:to>
      <xdr:col>15</xdr:col>
      <xdr:colOff>50800</xdr:colOff>
      <xdr:row>78</xdr:row>
      <xdr:rowOff>130480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0374"/>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86513</xdr:rowOff>
    </xdr:from>
    <xdr:to>
      <xdr:col>10</xdr:col>
      <xdr:colOff>114300</xdr:colOff>
      <xdr:row>78</xdr:row>
      <xdr:rowOff>130480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59613"/>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150318</xdr:rowOff>
    </xdr:from>
    <xdr:to>
      <xdr:col>24</xdr:col>
      <xdr:colOff>114300</xdr:colOff>
      <xdr:row>78</xdr:row>
      <xdr:rowOff>80468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128745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48513</xdr:rowOff>
    </xdr:from>
    <xdr:to>
      <xdr:col>20</xdr:col>
      <xdr:colOff>38100</xdr:colOff>
      <xdr:row>78</xdr:row>
      <xdr:rowOff>150113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141240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36474</xdr:rowOff>
    </xdr:from>
    <xdr:to>
      <xdr:col>15</xdr:col>
      <xdr:colOff>101600</xdr:colOff>
      <xdr:row>78</xdr:row>
      <xdr:rowOff>138074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129201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79680</xdr:rowOff>
    </xdr:from>
    <xdr:to>
      <xdr:col>10</xdr:col>
      <xdr:colOff>165100</xdr:colOff>
      <xdr:row>79</xdr:row>
      <xdr:rowOff>9830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4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35713</xdr:rowOff>
    </xdr:from>
    <xdr:to>
      <xdr:col>6</xdr:col>
      <xdr:colOff>38100</xdr:colOff>
      <xdr:row>78</xdr:row>
      <xdr:rowOff>137313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128440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152687</xdr:rowOff>
    </xdr:from>
    <xdr:to>
      <xdr:col>24</xdr:col>
      <xdr:colOff>62865</xdr:colOff>
      <xdr:row>96</xdr:row>
      <xdr:rowOff>123698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11737"/>
          <a:ext cx="1270" cy="117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127525</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58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123698</xdr:rowOff>
    </xdr:from>
    <xdr:to>
      <xdr:col>24</xdr:col>
      <xdr:colOff>152400</xdr:colOff>
      <xdr:row>96</xdr:row>
      <xdr:rowOff>123698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5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99364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8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152687</xdr:rowOff>
    </xdr:from>
    <xdr:to>
      <xdr:col>24</xdr:col>
      <xdr:colOff>152400</xdr:colOff>
      <xdr:row>89</xdr:row>
      <xdr:rowOff>152687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1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61868</xdr:rowOff>
    </xdr:from>
    <xdr:to>
      <xdr:col>24</xdr:col>
      <xdr:colOff>63500</xdr:colOff>
      <xdr:row>97</xdr:row>
      <xdr:rowOff>26629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21068"/>
          <a:ext cx="838200" cy="13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95938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40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73061</xdr:rowOff>
    </xdr:from>
    <xdr:to>
      <xdr:col>24</xdr:col>
      <xdr:colOff>114300</xdr:colOff>
      <xdr:row>95</xdr:row>
      <xdr:rowOff>3211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8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26629</xdr:rowOff>
    </xdr:from>
    <xdr:to>
      <xdr:col>19</xdr:col>
      <xdr:colOff>177800</xdr:colOff>
      <xdr:row>97</xdr:row>
      <xdr:rowOff>112061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57279"/>
          <a:ext cx="889000" cy="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163771</xdr:rowOff>
    </xdr:from>
    <xdr:to>
      <xdr:col>20</xdr:col>
      <xdr:colOff>38100</xdr:colOff>
      <xdr:row>95</xdr:row>
      <xdr:rowOff>93921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8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110448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13426</xdr:rowOff>
    </xdr:from>
    <xdr:to>
      <xdr:col>15</xdr:col>
      <xdr:colOff>50800</xdr:colOff>
      <xdr:row>97</xdr:row>
      <xdr:rowOff>112061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44076"/>
          <a:ext cx="889000" cy="9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85167</xdr:rowOff>
    </xdr:from>
    <xdr:to>
      <xdr:col>15</xdr:col>
      <xdr:colOff>101600</xdr:colOff>
      <xdr:row>96</xdr:row>
      <xdr:rowOff>15317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31844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13426</xdr:rowOff>
    </xdr:from>
    <xdr:to>
      <xdr:col>10</xdr:col>
      <xdr:colOff>114300</xdr:colOff>
      <xdr:row>98</xdr:row>
      <xdr:rowOff>56273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44076"/>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135970</xdr:rowOff>
    </xdr:from>
    <xdr:to>
      <xdr:col>10</xdr:col>
      <xdr:colOff>165100</xdr:colOff>
      <xdr:row>95</xdr:row>
      <xdr:rowOff>66120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82647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47414</xdr:rowOff>
    </xdr:from>
    <xdr:to>
      <xdr:col>6</xdr:col>
      <xdr:colOff>38100</xdr:colOff>
      <xdr:row>96</xdr:row>
      <xdr:rowOff>149014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165541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11068</xdr:rowOff>
    </xdr:from>
    <xdr:to>
      <xdr:col>24</xdr:col>
      <xdr:colOff>114300</xdr:colOff>
      <xdr:row>96</xdr:row>
      <xdr:rowOff>112668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97445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147279</xdr:rowOff>
    </xdr:from>
    <xdr:to>
      <xdr:col>20</xdr:col>
      <xdr:colOff>38100</xdr:colOff>
      <xdr:row>97</xdr:row>
      <xdr:rowOff>77429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68556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9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61261</xdr:rowOff>
    </xdr:from>
    <xdr:to>
      <xdr:col>15</xdr:col>
      <xdr:colOff>101600</xdr:colOff>
      <xdr:row>97</xdr:row>
      <xdr:rowOff>162861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153988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134076</xdr:rowOff>
    </xdr:from>
    <xdr:to>
      <xdr:col>10</xdr:col>
      <xdr:colOff>165100</xdr:colOff>
      <xdr:row>97</xdr:row>
      <xdr:rowOff>64226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9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55353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8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5473</xdr:rowOff>
    </xdr:from>
    <xdr:to>
      <xdr:col>6</xdr:col>
      <xdr:colOff>38100</xdr:colOff>
      <xdr:row>98</xdr:row>
      <xdr:rowOff>107073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98200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56664</xdr:rowOff>
    </xdr:from>
    <xdr:to>
      <xdr:col>55</xdr:col>
      <xdr:colOff>0</xdr:colOff>
      <xdr:row>37</xdr:row>
      <xdr:rowOff>83334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00314"/>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168972</xdr:rowOff>
    </xdr:from>
    <xdr:to>
      <xdr:col>50</xdr:col>
      <xdr:colOff>114300</xdr:colOff>
      <xdr:row>37</xdr:row>
      <xdr:rowOff>56664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41172"/>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168972</xdr:rowOff>
    </xdr:from>
    <xdr:to>
      <xdr:col>45</xdr:col>
      <xdr:colOff>177800</xdr:colOff>
      <xdr:row>37</xdr:row>
      <xdr:rowOff>116611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41172"/>
          <a:ext cx="889000" cy="1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22254</xdr:rowOff>
    </xdr:from>
    <xdr:to>
      <xdr:col>41</xdr:col>
      <xdr:colOff>50800</xdr:colOff>
      <xdr:row>37</xdr:row>
      <xdr:rowOff>116611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37204"/>
          <a:ext cx="889000" cy="11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32534</xdr:rowOff>
    </xdr:from>
    <xdr:to>
      <xdr:col>55</xdr:col>
      <xdr:colOff>50800</xdr:colOff>
      <xdr:row>37</xdr:row>
      <xdr:rowOff>134134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10961</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5864</xdr:rowOff>
    </xdr:from>
    <xdr:to>
      <xdr:col>50</xdr:col>
      <xdr:colOff>165100</xdr:colOff>
      <xdr:row>37</xdr:row>
      <xdr:rowOff>107464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98591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118172</xdr:rowOff>
    </xdr:from>
    <xdr:to>
      <xdr:col>46</xdr:col>
      <xdr:colOff>38100</xdr:colOff>
      <xdr:row>37</xdr:row>
      <xdr:rowOff>48322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64849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65811</xdr:rowOff>
    </xdr:from>
    <xdr:to>
      <xdr:col>41</xdr:col>
      <xdr:colOff>101600</xdr:colOff>
      <xdr:row>37</xdr:row>
      <xdr:rowOff>167411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158538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5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142904</xdr:rowOff>
    </xdr:from>
    <xdr:to>
      <xdr:col>36</xdr:col>
      <xdr:colOff>165100</xdr:colOff>
      <xdr:row>31</xdr:row>
      <xdr:rowOff>73054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64181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7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106259</xdr:rowOff>
    </xdr:from>
    <xdr:to>
      <xdr:col>55</xdr:col>
      <xdr:colOff>0</xdr:colOff>
      <xdr:row>58</xdr:row>
      <xdr:rowOff>24899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878909"/>
          <a:ext cx="838200" cy="9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113171</xdr:rowOff>
    </xdr:from>
    <xdr:to>
      <xdr:col>50</xdr:col>
      <xdr:colOff>114300</xdr:colOff>
      <xdr:row>58</xdr:row>
      <xdr:rowOff>24899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885821"/>
          <a:ext cx="889000" cy="8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113171</xdr:rowOff>
    </xdr:from>
    <xdr:to>
      <xdr:col>45</xdr:col>
      <xdr:colOff>177800</xdr:colOff>
      <xdr:row>58</xdr:row>
      <xdr:rowOff>115763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885821"/>
          <a:ext cx="889000" cy="17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140549</xdr:rowOff>
    </xdr:from>
    <xdr:to>
      <xdr:col>41</xdr:col>
      <xdr:colOff>50800</xdr:colOff>
      <xdr:row>58</xdr:row>
      <xdr:rowOff>115763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13199"/>
          <a:ext cx="889000" cy="14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55459</xdr:rowOff>
    </xdr:from>
    <xdr:to>
      <xdr:col>55</xdr:col>
      <xdr:colOff>50800</xdr:colOff>
      <xdr:row>57</xdr:row>
      <xdr:rowOff>157059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2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33886</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0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145549</xdr:rowOff>
    </xdr:from>
    <xdr:to>
      <xdr:col>50</xdr:col>
      <xdr:colOff>165100</xdr:colOff>
      <xdr:row>58</xdr:row>
      <xdr:rowOff>75699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66826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62371</xdr:rowOff>
    </xdr:from>
    <xdr:to>
      <xdr:col>46</xdr:col>
      <xdr:colOff>38100</xdr:colOff>
      <xdr:row>57</xdr:row>
      <xdr:rowOff>163971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155098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64963</xdr:rowOff>
    </xdr:from>
    <xdr:to>
      <xdr:col>41</xdr:col>
      <xdr:colOff>101600</xdr:colOff>
      <xdr:row>58</xdr:row>
      <xdr:rowOff>166563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0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157690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89749</xdr:rowOff>
    </xdr:from>
    <xdr:to>
      <xdr:col>36</xdr:col>
      <xdr:colOff>165100</xdr:colOff>
      <xdr:row>58</xdr:row>
      <xdr:rowOff>19899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8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11026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5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56680</xdr:rowOff>
    </xdr:from>
    <xdr:to>
      <xdr:col>55</xdr:col>
      <xdr:colOff>0</xdr:colOff>
      <xdr:row>76</xdr:row>
      <xdr:rowOff>158559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086880"/>
          <a:ext cx="8382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9779</xdr:rowOff>
    </xdr:from>
    <xdr:to>
      <xdr:col>50</xdr:col>
      <xdr:colOff>114300</xdr:colOff>
      <xdr:row>76</xdr:row>
      <xdr:rowOff>158559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039979"/>
          <a:ext cx="8890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9779</xdr:rowOff>
    </xdr:from>
    <xdr:to>
      <xdr:col>45</xdr:col>
      <xdr:colOff>177800</xdr:colOff>
      <xdr:row>78</xdr:row>
      <xdr:rowOff>20447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039979"/>
          <a:ext cx="889000" cy="3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20447</xdr:rowOff>
    </xdr:from>
    <xdr:to>
      <xdr:col>41</xdr:col>
      <xdr:colOff>50800</xdr:colOff>
      <xdr:row>78</xdr:row>
      <xdr:rowOff>50127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393547"/>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5880</xdr:rowOff>
    </xdr:from>
    <xdr:to>
      <xdr:col>55</xdr:col>
      <xdr:colOff>50800</xdr:colOff>
      <xdr:row>76</xdr:row>
      <xdr:rowOff>107480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0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28757</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88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107759</xdr:rowOff>
    </xdr:from>
    <xdr:to>
      <xdr:col>50</xdr:col>
      <xdr:colOff>165100</xdr:colOff>
      <xdr:row>77</xdr:row>
      <xdr:rowOff>37909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54436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130429</xdr:rowOff>
    </xdr:from>
    <xdr:to>
      <xdr:col>46</xdr:col>
      <xdr:colOff>38100</xdr:colOff>
      <xdr:row>76</xdr:row>
      <xdr:rowOff>60579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9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77106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7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141097</xdr:rowOff>
    </xdr:from>
    <xdr:to>
      <xdr:col>41</xdr:col>
      <xdr:colOff>101600</xdr:colOff>
      <xdr:row>78</xdr:row>
      <xdr:rowOff>71247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4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62374</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170777</xdr:rowOff>
    </xdr:from>
    <xdr:to>
      <xdr:col>36</xdr:col>
      <xdr:colOff>165100</xdr:colOff>
      <xdr:row>78</xdr:row>
      <xdr:rowOff>100927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92054</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33058</xdr:rowOff>
    </xdr:from>
    <xdr:to>
      <xdr:col>55</xdr:col>
      <xdr:colOff>0</xdr:colOff>
      <xdr:row>98</xdr:row>
      <xdr:rowOff>80048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835158"/>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60161</xdr:rowOff>
    </xdr:from>
    <xdr:to>
      <xdr:col>50</xdr:col>
      <xdr:colOff>114300</xdr:colOff>
      <xdr:row>98</xdr:row>
      <xdr:rowOff>80048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862261"/>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60161</xdr:rowOff>
    </xdr:from>
    <xdr:to>
      <xdr:col>45</xdr:col>
      <xdr:colOff>177800</xdr:colOff>
      <xdr:row>98</xdr:row>
      <xdr:rowOff>131178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62261"/>
          <a:ext cx="889000" cy="7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151397</xdr:rowOff>
    </xdr:from>
    <xdr:to>
      <xdr:col>41</xdr:col>
      <xdr:colOff>50800</xdr:colOff>
      <xdr:row>98</xdr:row>
      <xdr:rowOff>131178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82047"/>
          <a:ext cx="889000" cy="1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153708</xdr:rowOff>
    </xdr:from>
    <xdr:to>
      <xdr:col>55</xdr:col>
      <xdr:colOff>50800</xdr:colOff>
      <xdr:row>98</xdr:row>
      <xdr:rowOff>83858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68635</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29248</xdr:rowOff>
    </xdr:from>
    <xdr:to>
      <xdr:col>50</xdr:col>
      <xdr:colOff>165100</xdr:colOff>
      <xdr:row>98</xdr:row>
      <xdr:rowOff>130848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121975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92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9361</xdr:rowOff>
    </xdr:from>
    <xdr:to>
      <xdr:col>46</xdr:col>
      <xdr:colOff>38100</xdr:colOff>
      <xdr:row>98</xdr:row>
      <xdr:rowOff>110961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102088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80378</xdr:rowOff>
    </xdr:from>
    <xdr:to>
      <xdr:col>41</xdr:col>
      <xdr:colOff>101600</xdr:colOff>
      <xdr:row>99</xdr:row>
      <xdr:rowOff>10528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8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1655</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697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100597</xdr:rowOff>
    </xdr:from>
    <xdr:to>
      <xdr:col>36</xdr:col>
      <xdr:colOff>165100</xdr:colOff>
      <xdr:row>98</xdr:row>
      <xdr:rowOff>30747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21874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2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67234</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582334"/>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6655</xdr:rowOff>
    </xdr:from>
    <xdr:to>
      <xdr:col>71</xdr:col>
      <xdr:colOff>177800</xdr:colOff>
      <xdr:row>38</xdr:row>
      <xdr:rowOff>67234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178855"/>
          <a:ext cx="889000" cy="4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16434</xdr:rowOff>
    </xdr:from>
    <xdr:to>
      <xdr:col>72</xdr:col>
      <xdr:colOff>38100</xdr:colOff>
      <xdr:row>38</xdr:row>
      <xdr:rowOff>118034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134561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127305</xdr:rowOff>
    </xdr:from>
    <xdr:to>
      <xdr:col>67</xdr:col>
      <xdr:colOff>101600</xdr:colOff>
      <xdr:row>36</xdr:row>
      <xdr:rowOff>57455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1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73982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59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90608</xdr:rowOff>
    </xdr:from>
    <xdr:to>
      <xdr:col>85</xdr:col>
      <xdr:colOff>127000</xdr:colOff>
      <xdr:row>76</xdr:row>
      <xdr:rowOff>101867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20808"/>
          <a:ext cx="8382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97104</xdr:rowOff>
    </xdr:from>
    <xdr:to>
      <xdr:col>81</xdr:col>
      <xdr:colOff>50800</xdr:colOff>
      <xdr:row>76</xdr:row>
      <xdr:rowOff>101867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12730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97104</xdr:rowOff>
    </xdr:from>
    <xdr:to>
      <xdr:col>76</xdr:col>
      <xdr:colOff>114300</xdr:colOff>
      <xdr:row>76</xdr:row>
      <xdr:rowOff>103657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2730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90494</xdr:rowOff>
    </xdr:from>
    <xdr:to>
      <xdr:col>71</xdr:col>
      <xdr:colOff>177800</xdr:colOff>
      <xdr:row>76</xdr:row>
      <xdr:rowOff>103657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20694"/>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39808</xdr:rowOff>
    </xdr:from>
    <xdr:to>
      <xdr:col>85</xdr:col>
      <xdr:colOff>177800</xdr:colOff>
      <xdr:row>76</xdr:row>
      <xdr:rowOff>141408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18235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51067</xdr:rowOff>
    </xdr:from>
    <xdr:to>
      <xdr:col>81</xdr:col>
      <xdr:colOff>101600</xdr:colOff>
      <xdr:row>76</xdr:row>
      <xdr:rowOff>152667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143794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46304</xdr:rowOff>
    </xdr:from>
    <xdr:to>
      <xdr:col>76</xdr:col>
      <xdr:colOff>165100</xdr:colOff>
      <xdr:row>76</xdr:row>
      <xdr:rowOff>147904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52857</xdr:rowOff>
    </xdr:from>
    <xdr:to>
      <xdr:col>72</xdr:col>
      <xdr:colOff>38100</xdr:colOff>
      <xdr:row>76</xdr:row>
      <xdr:rowOff>154457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145584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39694</xdr:rowOff>
    </xdr:from>
    <xdr:to>
      <xdr:col>67</xdr:col>
      <xdr:colOff>101600</xdr:colOff>
      <xdr:row>76</xdr:row>
      <xdr:rowOff>141294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132421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88689</xdr:rowOff>
    </xdr:from>
    <xdr:to>
      <xdr:col>85</xdr:col>
      <xdr:colOff>127000</xdr:colOff>
      <xdr:row>96</xdr:row>
      <xdr:rowOff>156942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547889"/>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62106</xdr:rowOff>
    </xdr:from>
    <xdr:to>
      <xdr:col>81</xdr:col>
      <xdr:colOff>50800</xdr:colOff>
      <xdr:row>96</xdr:row>
      <xdr:rowOff>88689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521306"/>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62106</xdr:rowOff>
    </xdr:from>
    <xdr:to>
      <xdr:col>76</xdr:col>
      <xdr:colOff>114300</xdr:colOff>
      <xdr:row>97</xdr:row>
      <xdr:rowOff>51428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521306"/>
          <a:ext cx="889000" cy="16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51428</xdr:rowOff>
    </xdr:from>
    <xdr:to>
      <xdr:col>71</xdr:col>
      <xdr:colOff>177800</xdr:colOff>
      <xdr:row>98</xdr:row>
      <xdr:rowOff>7341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82078"/>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106142</xdr:rowOff>
    </xdr:from>
    <xdr:to>
      <xdr:col>85</xdr:col>
      <xdr:colOff>177800</xdr:colOff>
      <xdr:row>97</xdr:row>
      <xdr:rowOff>36292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129019</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4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37889</xdr:rowOff>
    </xdr:from>
    <xdr:to>
      <xdr:col>81</xdr:col>
      <xdr:colOff>101600</xdr:colOff>
      <xdr:row>96</xdr:row>
      <xdr:rowOff>139489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156016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7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11306</xdr:rowOff>
    </xdr:from>
    <xdr:to>
      <xdr:col>76</xdr:col>
      <xdr:colOff>165100</xdr:colOff>
      <xdr:row>96</xdr:row>
      <xdr:rowOff>112906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129433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2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628</xdr:rowOff>
    </xdr:from>
    <xdr:to>
      <xdr:col>72</xdr:col>
      <xdr:colOff>38100</xdr:colOff>
      <xdr:row>97</xdr:row>
      <xdr:rowOff>102228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93355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72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127991</xdr:rowOff>
    </xdr:from>
    <xdr:to>
      <xdr:col>67</xdr:col>
      <xdr:colOff>101600</xdr:colOff>
      <xdr:row>98</xdr:row>
      <xdr:rowOff>58141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49268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8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60126</xdr:rowOff>
    </xdr:from>
    <xdr:to>
      <xdr:col>116</xdr:col>
      <xdr:colOff>63500</xdr:colOff>
      <xdr:row>58</xdr:row>
      <xdr:rowOff>61432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004226"/>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61432</xdr:rowOff>
    </xdr:from>
    <xdr:to>
      <xdr:col>111</xdr:col>
      <xdr:colOff>177800</xdr:colOff>
      <xdr:row>58</xdr:row>
      <xdr:rowOff>62412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00553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62412</xdr:rowOff>
    </xdr:from>
    <xdr:to>
      <xdr:col>107</xdr:col>
      <xdr:colOff>50800</xdr:colOff>
      <xdr:row>58</xdr:row>
      <xdr:rowOff>63174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065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63174</xdr:rowOff>
    </xdr:from>
    <xdr:to>
      <xdr:col>102</xdr:col>
      <xdr:colOff>114300</xdr:colOff>
      <xdr:row>58</xdr:row>
      <xdr:rowOff>63174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072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9326</xdr:rowOff>
    </xdr:from>
    <xdr:to>
      <xdr:col>116</xdr:col>
      <xdr:colOff>114300</xdr:colOff>
      <xdr:row>58</xdr:row>
      <xdr:rowOff>110926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159203</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3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10632</xdr:rowOff>
    </xdr:from>
    <xdr:to>
      <xdr:col>112</xdr:col>
      <xdr:colOff>38100</xdr:colOff>
      <xdr:row>58</xdr:row>
      <xdr:rowOff>112232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103359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0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11612</xdr:rowOff>
    </xdr:from>
    <xdr:to>
      <xdr:col>107</xdr:col>
      <xdr:colOff>101600</xdr:colOff>
      <xdr:row>58</xdr:row>
      <xdr:rowOff>113212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104339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4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12374</xdr:rowOff>
    </xdr:from>
    <xdr:to>
      <xdr:col>102</xdr:col>
      <xdr:colOff>165100</xdr:colOff>
      <xdr:row>58</xdr:row>
      <xdr:rowOff>113974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105101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4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12374</xdr:rowOff>
    </xdr:from>
    <xdr:to>
      <xdr:col>98</xdr:col>
      <xdr:colOff>38100</xdr:colOff>
      <xdr:row>58</xdr:row>
      <xdr:rowOff>113974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105101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04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157165</xdr:rowOff>
    </xdr:from>
    <xdr:to>
      <xdr:col>116</xdr:col>
      <xdr:colOff>63500</xdr:colOff>
      <xdr:row>74</xdr:row>
      <xdr:rowOff>25995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673015"/>
          <a:ext cx="8382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25995</xdr:rowOff>
    </xdr:from>
    <xdr:to>
      <xdr:col>111</xdr:col>
      <xdr:colOff>177800</xdr:colOff>
      <xdr:row>74</xdr:row>
      <xdr:rowOff>89911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713295"/>
          <a:ext cx="889000" cy="6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89225</xdr:rowOff>
    </xdr:from>
    <xdr:to>
      <xdr:col>107</xdr:col>
      <xdr:colOff>50800</xdr:colOff>
      <xdr:row>74</xdr:row>
      <xdr:rowOff>89911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7765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53609</xdr:rowOff>
    </xdr:from>
    <xdr:to>
      <xdr:col>102</xdr:col>
      <xdr:colOff>114300</xdr:colOff>
      <xdr:row>74</xdr:row>
      <xdr:rowOff>89225</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2740909"/>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106365</xdr:rowOff>
    </xdr:from>
    <xdr:to>
      <xdr:col>116</xdr:col>
      <xdr:colOff>114300</xdr:colOff>
      <xdr:row>74</xdr:row>
      <xdr:rowOff>36515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62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129242</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4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146645</xdr:rowOff>
    </xdr:from>
    <xdr:to>
      <xdr:col>112</xdr:col>
      <xdr:colOff>38100</xdr:colOff>
      <xdr:row>74</xdr:row>
      <xdr:rowOff>76795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6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93322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4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39111</xdr:rowOff>
    </xdr:from>
    <xdr:to>
      <xdr:col>107</xdr:col>
      <xdr:colOff>101600</xdr:colOff>
      <xdr:row>74</xdr:row>
      <xdr:rowOff>140711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7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157238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50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38425</xdr:rowOff>
    </xdr:from>
    <xdr:to>
      <xdr:col>102</xdr:col>
      <xdr:colOff>165100</xdr:colOff>
      <xdr:row>74</xdr:row>
      <xdr:rowOff>140025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156552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2809</xdr:rowOff>
    </xdr:from>
    <xdr:to>
      <xdr:col>98</xdr:col>
      <xdr:colOff>38100</xdr:colOff>
      <xdr:row>74</xdr:row>
      <xdr:rowOff>104409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69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120936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4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主な項目として、まず人件費は、人口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に対する職員数が類似団体内平均値と比較して多い要因としては市全体が複雑な地形であるため、消防署の数が多いことやごみ収集の委託化が途上にあることなどが挙げられており、職員の数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年２月に策定した第４次職員数適性化計画に基づき、適正化に努めていく。</a:t>
          </a:r>
          <a:endParaRPr lang="ja-JP" altLang="ja-JP" sz="1400">
            <a:effectLst/>
          </a:endParaRPr>
        </a:p>
        <a:p>
          <a:r>
            <a:rPr kumimoji="1" lang="ja-JP" altLang="ja-JP" sz="1100">
              <a:solidFill>
                <a:schemeClr val="dk1"/>
              </a:solidFill>
              <a:effectLst/>
              <a:latin typeface="+mn-lt"/>
              <a:ea typeface="+mn-ea"/>
              <a:cs typeface="+mn-cs"/>
            </a:rPr>
            <a:t>　補助費等は、令和３年度では特別定額給付事業の完了等に伴い大幅に減となったが、令和４年度は国庫返還等により増となり、返還の完了により令和５年度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は減</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普通建設事業費は、令和４年度には小中学校冷暖房設置事業により増となったが、令和５年度では小中学校冷暖房設置事業の完了により減となった</a:t>
          </a:r>
          <a:r>
            <a:rPr kumimoji="1" lang="ja-JP" altLang="en-US" sz="1100">
              <a:solidFill>
                <a:schemeClr val="dk1"/>
              </a:solidFill>
              <a:effectLst/>
              <a:latin typeface="+mn-lt"/>
              <a:ea typeface="+mn-ea"/>
              <a:cs typeface="+mn-cs"/>
            </a:rPr>
            <a:t>、令和６年度では</a:t>
          </a:r>
          <a:r>
            <a:rPr lang="ja-JP" altLang="ja-JP" sz="1100">
              <a:solidFill>
                <a:schemeClr val="dk1"/>
              </a:solidFill>
              <a:effectLst/>
              <a:latin typeface="+mn-lt"/>
              <a:ea typeface="+mn-ea"/>
              <a:cs typeface="+mn-cs"/>
            </a:rPr>
            <a:t>市営住宅集約化事業によ</a:t>
          </a:r>
          <a:r>
            <a:rPr lang="ja-JP" altLang="en-US" sz="1100">
              <a:solidFill>
                <a:schemeClr val="dk1"/>
              </a:solidFill>
              <a:effectLst/>
              <a:latin typeface="+mn-lt"/>
              <a:ea typeface="+mn-ea"/>
              <a:cs typeface="+mn-cs"/>
            </a:rPr>
            <a:t>り再び増となった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174,535
172,597
39.66
77,638,084
73,710,447
3,235,760
39,784,087
27,020,247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109220</xdr:rowOff>
    </xdr:from>
    <xdr:to>
      <xdr:col>24</xdr:col>
      <xdr:colOff>63500</xdr:colOff>
      <xdr:row>36</xdr:row>
      <xdr:rowOff>56642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997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85598</xdr:rowOff>
    </xdr:from>
    <xdr:to>
      <xdr:col>19</xdr:col>
      <xdr:colOff>177800</xdr:colOff>
      <xdr:row>35</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634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85598</xdr:rowOff>
    </xdr:from>
    <xdr:to>
      <xdr:col>15</xdr:col>
      <xdr:colOff>50800</xdr:colOff>
      <xdr:row>35</xdr:row>
      <xdr:rowOff>143510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63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143510</xdr:rowOff>
    </xdr:from>
    <xdr:to>
      <xdr:col>10</xdr:col>
      <xdr:colOff>114300</xdr:colOff>
      <xdr:row>36</xdr:row>
      <xdr:rowOff>33782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426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xdr:rowOff>
    </xdr:from>
    <xdr:to>
      <xdr:col>24</xdr:col>
      <xdr:colOff>114300</xdr:colOff>
      <xdr:row>36</xdr:row>
      <xdr:rowOff>107442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58420</xdr:rowOff>
    </xdr:from>
    <xdr:to>
      <xdr:col>20</xdr:col>
      <xdr:colOff>38100</xdr:colOff>
      <xdr:row>35</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34798</xdr:rowOff>
    </xdr:from>
    <xdr:to>
      <xdr:col>15</xdr:col>
      <xdr:colOff>101600</xdr:colOff>
      <xdr:row>35</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152925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92710</xdr:rowOff>
    </xdr:from>
    <xdr:to>
      <xdr:col>10</xdr:col>
      <xdr:colOff>165100</xdr:colOff>
      <xdr:row>36</xdr:row>
      <xdr:rowOff>22860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154432</xdr:rowOff>
    </xdr:from>
    <xdr:to>
      <xdr:col>6</xdr:col>
      <xdr:colOff>38100</xdr:colOff>
      <xdr:row>36</xdr:row>
      <xdr:rowOff>84582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101109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51003</xdr:rowOff>
    </xdr:from>
    <xdr:to>
      <xdr:col>24</xdr:col>
      <xdr:colOff>63500</xdr:colOff>
      <xdr:row>57</xdr:row>
      <xdr:rowOff>96786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23653"/>
          <a:ext cx="838200" cy="4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50647</xdr:rowOff>
    </xdr:from>
    <xdr:to>
      <xdr:col>19</xdr:col>
      <xdr:colOff>177800</xdr:colOff>
      <xdr:row>57</xdr:row>
      <xdr:rowOff>96786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23297"/>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50647</xdr:rowOff>
    </xdr:from>
    <xdr:to>
      <xdr:col>15</xdr:col>
      <xdr:colOff>50800</xdr:colOff>
      <xdr:row>57</xdr:row>
      <xdr:rowOff>151067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23297"/>
          <a:ext cx="889000" cy="10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17031</xdr:rowOff>
    </xdr:from>
    <xdr:to>
      <xdr:col>10</xdr:col>
      <xdr:colOff>114300</xdr:colOff>
      <xdr:row>57</xdr:row>
      <xdr:rowOff>151067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60981"/>
          <a:ext cx="889000" cy="116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203</xdr:rowOff>
    </xdr:from>
    <xdr:to>
      <xdr:col>24</xdr:col>
      <xdr:colOff>114300</xdr:colOff>
      <xdr:row>57</xdr:row>
      <xdr:rowOff>101803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23080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2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45986</xdr:rowOff>
    </xdr:from>
    <xdr:to>
      <xdr:col>20</xdr:col>
      <xdr:colOff>38100</xdr:colOff>
      <xdr:row>57</xdr:row>
      <xdr:rowOff>147586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164113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171297</xdr:rowOff>
    </xdr:from>
    <xdr:to>
      <xdr:col>15</xdr:col>
      <xdr:colOff>101600</xdr:colOff>
      <xdr:row>57</xdr:row>
      <xdr:rowOff>101447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117974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100267</xdr:rowOff>
    </xdr:from>
    <xdr:to>
      <xdr:col>10</xdr:col>
      <xdr:colOff>165100</xdr:colOff>
      <xdr:row>58</xdr:row>
      <xdr:rowOff>30417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7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46944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137681</xdr:rowOff>
    </xdr:from>
    <xdr:to>
      <xdr:col>6</xdr:col>
      <xdr:colOff>38100</xdr:colOff>
      <xdr:row>51</xdr:row>
      <xdr:rowOff>67831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1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58958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121203</xdr:rowOff>
    </xdr:from>
    <xdr:to>
      <xdr:col>24</xdr:col>
      <xdr:colOff>62865</xdr:colOff>
      <xdr:row>77</xdr:row>
      <xdr:rowOff>81845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22703"/>
          <a:ext cx="1270" cy="11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85672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8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81845</xdr:rowOff>
    </xdr:from>
    <xdr:to>
      <xdr:col>24</xdr:col>
      <xdr:colOff>152400</xdr:colOff>
      <xdr:row>77</xdr:row>
      <xdr:rowOff>81845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83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67880</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121203</xdr:rowOff>
    </xdr:from>
    <xdr:to>
      <xdr:col>24</xdr:col>
      <xdr:colOff>152400</xdr:colOff>
      <xdr:row>70</xdr:row>
      <xdr:rowOff>121203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2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139348</xdr:rowOff>
    </xdr:from>
    <xdr:to>
      <xdr:col>24</xdr:col>
      <xdr:colOff>63500</xdr:colOff>
      <xdr:row>77</xdr:row>
      <xdr:rowOff>87388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69548"/>
          <a:ext cx="838200" cy="1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132122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4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109245</xdr:rowOff>
    </xdr:from>
    <xdr:to>
      <xdr:col>24</xdr:col>
      <xdr:colOff>114300</xdr:colOff>
      <xdr:row>75</xdr:row>
      <xdr:rowOff>39395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9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87388</xdr:rowOff>
    </xdr:from>
    <xdr:to>
      <xdr:col>19</xdr:col>
      <xdr:colOff>177800</xdr:colOff>
      <xdr:row>77</xdr:row>
      <xdr:rowOff>152778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89038"/>
          <a:ext cx="889000" cy="6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36560</xdr:rowOff>
    </xdr:from>
    <xdr:to>
      <xdr:col>20</xdr:col>
      <xdr:colOff>38100</xdr:colOff>
      <xdr:row>75</xdr:row>
      <xdr:rowOff>138160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9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7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142653</xdr:rowOff>
    </xdr:from>
    <xdr:to>
      <xdr:col>15</xdr:col>
      <xdr:colOff>50800</xdr:colOff>
      <xdr:row>77</xdr:row>
      <xdr:rowOff>152778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44303"/>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134058</xdr:rowOff>
    </xdr:from>
    <xdr:to>
      <xdr:col>15</xdr:col>
      <xdr:colOff>101600</xdr:colOff>
      <xdr:row>76</xdr:row>
      <xdr:rowOff>64207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9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80735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6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142653</xdr:rowOff>
    </xdr:from>
    <xdr:to>
      <xdr:col>10</xdr:col>
      <xdr:colOff>114300</xdr:colOff>
      <xdr:row>78</xdr:row>
      <xdr:rowOff>153854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44303"/>
          <a:ext cx="889000" cy="18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79137</xdr:rowOff>
    </xdr:from>
    <xdr:to>
      <xdr:col>10</xdr:col>
      <xdr:colOff>165100</xdr:colOff>
      <xdr:row>76</xdr:row>
      <xdr:rowOff>9286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378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25814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71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149831</xdr:rowOff>
    </xdr:from>
    <xdr:to>
      <xdr:col>6</xdr:col>
      <xdr:colOff>38100</xdr:colOff>
      <xdr:row>77</xdr:row>
      <xdr:rowOff>79981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8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96508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5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88548</xdr:rowOff>
    </xdr:from>
    <xdr:to>
      <xdr:col>24</xdr:col>
      <xdr:colOff>114300</xdr:colOff>
      <xdr:row>77</xdr:row>
      <xdr:rowOff>18698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3475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36588</xdr:rowOff>
    </xdr:from>
    <xdr:to>
      <xdr:col>20</xdr:col>
      <xdr:colOff>38100</xdr:colOff>
      <xdr:row>77</xdr:row>
      <xdr:rowOff>138188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129315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3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101978</xdr:rowOff>
    </xdr:from>
    <xdr:to>
      <xdr:col>15</xdr:col>
      <xdr:colOff>101600</xdr:colOff>
      <xdr:row>78</xdr:row>
      <xdr:rowOff>32128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3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23255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91853</xdr:rowOff>
    </xdr:from>
    <xdr:to>
      <xdr:col>10</xdr:col>
      <xdr:colOff>165100</xdr:colOff>
      <xdr:row>78</xdr:row>
      <xdr:rowOff>22003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13130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8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103054</xdr:rowOff>
    </xdr:from>
    <xdr:to>
      <xdr:col>6</xdr:col>
      <xdr:colOff>38100</xdr:colOff>
      <xdr:row>79</xdr:row>
      <xdr:rowOff>33204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24331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6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166153</xdr:rowOff>
    </xdr:from>
    <xdr:to>
      <xdr:col>24</xdr:col>
      <xdr:colOff>63500</xdr:colOff>
      <xdr:row>96</xdr:row>
      <xdr:rowOff>49533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453903"/>
          <a:ext cx="838200" cy="5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138492</xdr:rowOff>
    </xdr:from>
    <xdr:to>
      <xdr:col>19</xdr:col>
      <xdr:colOff>177800</xdr:colOff>
      <xdr:row>95</xdr:row>
      <xdr:rowOff>166153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254792"/>
          <a:ext cx="889000" cy="1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138492</xdr:rowOff>
    </xdr:from>
    <xdr:to>
      <xdr:col>15</xdr:col>
      <xdr:colOff>50800</xdr:colOff>
      <xdr:row>95</xdr:row>
      <xdr:rowOff>149301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254792"/>
          <a:ext cx="889000" cy="18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149301</xdr:rowOff>
    </xdr:from>
    <xdr:to>
      <xdr:col>10</xdr:col>
      <xdr:colOff>114300</xdr:colOff>
      <xdr:row>97</xdr:row>
      <xdr:rowOff>87579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437051"/>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170183</xdr:rowOff>
    </xdr:from>
    <xdr:to>
      <xdr:col>24</xdr:col>
      <xdr:colOff>114300</xdr:colOff>
      <xdr:row>96</xdr:row>
      <xdr:rowOff>100333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4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21610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30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115353</xdr:rowOff>
    </xdr:from>
    <xdr:to>
      <xdr:col>20</xdr:col>
      <xdr:colOff>38100</xdr:colOff>
      <xdr:row>96</xdr:row>
      <xdr:rowOff>45503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4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62030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17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87692</xdr:rowOff>
    </xdr:from>
    <xdr:to>
      <xdr:col>15</xdr:col>
      <xdr:colOff>101600</xdr:colOff>
      <xdr:row>95</xdr:row>
      <xdr:rowOff>17842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2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34369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59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98501</xdr:rowOff>
    </xdr:from>
    <xdr:to>
      <xdr:col>10</xdr:col>
      <xdr:colOff>165100</xdr:colOff>
      <xdr:row>96</xdr:row>
      <xdr:rowOff>28651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3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19778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36779</xdr:rowOff>
    </xdr:from>
    <xdr:to>
      <xdr:col>6</xdr:col>
      <xdr:colOff>38100</xdr:colOff>
      <xdr:row>97</xdr:row>
      <xdr:rowOff>138379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129506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7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21590</xdr:rowOff>
    </xdr:from>
    <xdr:to>
      <xdr:col>55</xdr:col>
      <xdr:colOff>0</xdr:colOff>
      <xdr:row>38</xdr:row>
      <xdr:rowOff>26543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3669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26543</xdr:rowOff>
    </xdr:from>
    <xdr:to>
      <xdr:col>50</xdr:col>
      <xdr:colOff>114300</xdr:colOff>
      <xdr:row>38</xdr:row>
      <xdr:rowOff>44069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54164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44069</xdr:rowOff>
    </xdr:from>
    <xdr:to>
      <xdr:col>45</xdr:col>
      <xdr:colOff>177800</xdr:colOff>
      <xdr:row>38</xdr:row>
      <xdr:rowOff>48641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55916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48641</xdr:rowOff>
    </xdr:from>
    <xdr:to>
      <xdr:col>41</xdr:col>
      <xdr:colOff>50800</xdr:colOff>
      <xdr:row>38</xdr:row>
      <xdr:rowOff>50546</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56374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120667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147193</xdr:rowOff>
    </xdr:from>
    <xdr:to>
      <xdr:col>50</xdr:col>
      <xdr:colOff>165100</xdr:colOff>
      <xdr:row>38</xdr:row>
      <xdr:rowOff>77343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68470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164719</xdr:rowOff>
    </xdr:from>
    <xdr:to>
      <xdr:col>46</xdr:col>
      <xdr:colOff>38100</xdr:colOff>
      <xdr:row>38</xdr:row>
      <xdr:rowOff>94869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85996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0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169291</xdr:rowOff>
    </xdr:from>
    <xdr:to>
      <xdr:col>41</xdr:col>
      <xdr:colOff>101600</xdr:colOff>
      <xdr:row>38</xdr:row>
      <xdr:rowOff>99441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90568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171196</xdr:rowOff>
    </xdr:from>
    <xdr:to>
      <xdr:col>36</xdr:col>
      <xdr:colOff>165100</xdr:colOff>
      <xdr:row>38</xdr:row>
      <xdr:rowOff>101346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92473</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124269</xdr:rowOff>
    </xdr:from>
    <xdr:to>
      <xdr:col>55</xdr:col>
      <xdr:colOff>0</xdr:colOff>
      <xdr:row>57</xdr:row>
      <xdr:rowOff>155359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96919"/>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137414</xdr:rowOff>
    </xdr:from>
    <xdr:to>
      <xdr:col>50</xdr:col>
      <xdr:colOff>114300</xdr:colOff>
      <xdr:row>57</xdr:row>
      <xdr:rowOff>155359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10064"/>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137414</xdr:rowOff>
    </xdr:from>
    <xdr:to>
      <xdr:col>45</xdr:col>
      <xdr:colOff>177800</xdr:colOff>
      <xdr:row>57</xdr:row>
      <xdr:rowOff>160789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10064"/>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157531</xdr:rowOff>
    </xdr:from>
    <xdr:to>
      <xdr:col>41</xdr:col>
      <xdr:colOff>50800</xdr:colOff>
      <xdr:row>57</xdr:row>
      <xdr:rowOff>160789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30181"/>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73469</xdr:rowOff>
    </xdr:from>
    <xdr:to>
      <xdr:col>55</xdr:col>
      <xdr:colOff>50800</xdr:colOff>
      <xdr:row>58</xdr:row>
      <xdr:rowOff>3619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159846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6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104559</xdr:rowOff>
    </xdr:from>
    <xdr:to>
      <xdr:col>50</xdr:col>
      <xdr:colOff>165100</xdr:colOff>
      <xdr:row>58</xdr:row>
      <xdr:rowOff>34709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25836</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996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86614</xdr:rowOff>
    </xdr:from>
    <xdr:to>
      <xdr:col>46</xdr:col>
      <xdr:colOff>38100</xdr:colOff>
      <xdr:row>58</xdr:row>
      <xdr:rowOff>16764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7891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109989</xdr:rowOff>
    </xdr:from>
    <xdr:to>
      <xdr:col>41</xdr:col>
      <xdr:colOff>101600</xdr:colOff>
      <xdr:row>58</xdr:row>
      <xdr:rowOff>40139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31266</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997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106731</xdr:rowOff>
    </xdr:from>
    <xdr:to>
      <xdr:col>36</xdr:col>
      <xdr:colOff>165100</xdr:colOff>
      <xdr:row>58</xdr:row>
      <xdr:rowOff>36881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28008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9972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65267</xdr:rowOff>
    </xdr:from>
    <xdr:to>
      <xdr:col>55</xdr:col>
      <xdr:colOff>0</xdr:colOff>
      <xdr:row>77</xdr:row>
      <xdr:rowOff>121824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66917"/>
          <a:ext cx="838200" cy="5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134305</xdr:rowOff>
    </xdr:from>
    <xdr:to>
      <xdr:col>50</xdr:col>
      <xdr:colOff>114300</xdr:colOff>
      <xdr:row>77</xdr:row>
      <xdr:rowOff>121824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64505"/>
          <a:ext cx="889000" cy="15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134305</xdr:rowOff>
    </xdr:from>
    <xdr:to>
      <xdr:col>45</xdr:col>
      <xdr:colOff>177800</xdr:colOff>
      <xdr:row>77</xdr:row>
      <xdr:rowOff>70205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64505"/>
          <a:ext cx="889000" cy="1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149941</xdr:rowOff>
    </xdr:from>
    <xdr:to>
      <xdr:col>41</xdr:col>
      <xdr:colOff>50800</xdr:colOff>
      <xdr:row>77</xdr:row>
      <xdr:rowOff>70205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08691"/>
          <a:ext cx="889000" cy="2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14467</xdr:rowOff>
    </xdr:from>
    <xdr:to>
      <xdr:col>55</xdr:col>
      <xdr:colOff>50800</xdr:colOff>
      <xdr:row>77</xdr:row>
      <xdr:rowOff>116067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164344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71024</xdr:rowOff>
    </xdr:from>
    <xdr:to>
      <xdr:col>50</xdr:col>
      <xdr:colOff>165100</xdr:colOff>
      <xdr:row>78</xdr:row>
      <xdr:rowOff>1174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163751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6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83505</xdr:rowOff>
    </xdr:from>
    <xdr:to>
      <xdr:col>46</xdr:col>
      <xdr:colOff>38100</xdr:colOff>
      <xdr:row>77</xdr:row>
      <xdr:rowOff>13655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30182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288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19405</xdr:rowOff>
    </xdr:from>
    <xdr:to>
      <xdr:col>41</xdr:col>
      <xdr:colOff>101600</xdr:colOff>
      <xdr:row>77</xdr:row>
      <xdr:rowOff>121005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112132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99141</xdr:rowOff>
    </xdr:from>
    <xdr:to>
      <xdr:col>36</xdr:col>
      <xdr:colOff>165100</xdr:colOff>
      <xdr:row>76</xdr:row>
      <xdr:rowOff>29291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45818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118601</xdr:rowOff>
    </xdr:from>
    <xdr:to>
      <xdr:col>55</xdr:col>
      <xdr:colOff>0</xdr:colOff>
      <xdr:row>95</xdr:row>
      <xdr:rowOff>2082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34901"/>
          <a:ext cx="838200" cy="5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2082</xdr:rowOff>
    </xdr:from>
    <xdr:to>
      <xdr:col>50</xdr:col>
      <xdr:colOff>114300</xdr:colOff>
      <xdr:row>96</xdr:row>
      <xdr:rowOff>5558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89832"/>
          <a:ext cx="889000" cy="1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5558</xdr:rowOff>
    </xdr:from>
    <xdr:to>
      <xdr:col>45</xdr:col>
      <xdr:colOff>177800</xdr:colOff>
      <xdr:row>96</xdr:row>
      <xdr:rowOff>88128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64758"/>
          <a:ext cx="889000" cy="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23845</xdr:rowOff>
    </xdr:from>
    <xdr:to>
      <xdr:col>41</xdr:col>
      <xdr:colOff>50800</xdr:colOff>
      <xdr:row>96</xdr:row>
      <xdr:rowOff>88128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83045"/>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67801</xdr:rowOff>
    </xdr:from>
    <xdr:to>
      <xdr:col>55</xdr:col>
      <xdr:colOff>50800</xdr:colOff>
      <xdr:row>94</xdr:row>
      <xdr:rowOff>169401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90678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122732</xdr:rowOff>
    </xdr:from>
    <xdr:to>
      <xdr:col>50</xdr:col>
      <xdr:colOff>165100</xdr:colOff>
      <xdr:row>95</xdr:row>
      <xdr:rowOff>52882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69409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1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126208</xdr:rowOff>
    </xdr:from>
    <xdr:to>
      <xdr:col>46</xdr:col>
      <xdr:colOff>38100</xdr:colOff>
      <xdr:row>96</xdr:row>
      <xdr:rowOff>56358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72885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37328</xdr:rowOff>
    </xdr:from>
    <xdr:to>
      <xdr:col>41</xdr:col>
      <xdr:colOff>101600</xdr:colOff>
      <xdr:row>96</xdr:row>
      <xdr:rowOff>138928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155455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144495</xdr:rowOff>
    </xdr:from>
    <xdr:to>
      <xdr:col>36</xdr:col>
      <xdr:colOff>165100</xdr:colOff>
      <xdr:row>96</xdr:row>
      <xdr:rowOff>74645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91172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39756</xdr:rowOff>
    </xdr:from>
    <xdr:to>
      <xdr:col>85</xdr:col>
      <xdr:colOff>127000</xdr:colOff>
      <xdr:row>37</xdr:row>
      <xdr:rowOff>70891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11956"/>
          <a:ext cx="838200" cy="20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70891</xdr:rowOff>
    </xdr:from>
    <xdr:to>
      <xdr:col>81</xdr:col>
      <xdr:colOff>50800</xdr:colOff>
      <xdr:row>37</xdr:row>
      <xdr:rowOff>87168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14541"/>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85065</xdr:rowOff>
    </xdr:from>
    <xdr:to>
      <xdr:col>76</xdr:col>
      <xdr:colOff>114300</xdr:colOff>
      <xdr:row>37</xdr:row>
      <xdr:rowOff>87168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28715"/>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11775</xdr:rowOff>
    </xdr:from>
    <xdr:to>
      <xdr:col>71</xdr:col>
      <xdr:colOff>177800</xdr:colOff>
      <xdr:row>37</xdr:row>
      <xdr:rowOff>85065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55425"/>
          <a:ext cx="889000" cy="7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160406</xdr:rowOff>
    </xdr:from>
    <xdr:to>
      <xdr:col>85</xdr:col>
      <xdr:colOff>177800</xdr:colOff>
      <xdr:row>36</xdr:row>
      <xdr:rowOff>90556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11833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20091</xdr:rowOff>
    </xdr:from>
    <xdr:to>
      <xdr:col>81</xdr:col>
      <xdr:colOff>101600</xdr:colOff>
      <xdr:row>37</xdr:row>
      <xdr:rowOff>121691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138218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1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36368</xdr:rowOff>
    </xdr:from>
    <xdr:to>
      <xdr:col>76</xdr:col>
      <xdr:colOff>165100</xdr:colOff>
      <xdr:row>37</xdr:row>
      <xdr:rowOff>137968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154495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34265</xdr:rowOff>
    </xdr:from>
    <xdr:to>
      <xdr:col>72</xdr:col>
      <xdr:colOff>38100</xdr:colOff>
      <xdr:row>37</xdr:row>
      <xdr:rowOff>135865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152392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132425</xdr:rowOff>
    </xdr:from>
    <xdr:to>
      <xdr:col>67</xdr:col>
      <xdr:colOff>101600</xdr:colOff>
      <xdr:row>37</xdr:row>
      <xdr:rowOff>62575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79102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122751</xdr:rowOff>
    </xdr:from>
    <xdr:to>
      <xdr:col>85</xdr:col>
      <xdr:colOff>127000</xdr:colOff>
      <xdr:row>57</xdr:row>
      <xdr:rowOff>97524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23951"/>
          <a:ext cx="838200" cy="1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85457</xdr:rowOff>
    </xdr:from>
    <xdr:to>
      <xdr:col>81</xdr:col>
      <xdr:colOff>50800</xdr:colOff>
      <xdr:row>57</xdr:row>
      <xdr:rowOff>97524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86657"/>
          <a:ext cx="889000" cy="18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85457</xdr:rowOff>
    </xdr:from>
    <xdr:to>
      <xdr:col>76</xdr:col>
      <xdr:colOff>114300</xdr:colOff>
      <xdr:row>57</xdr:row>
      <xdr:rowOff>146835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86657"/>
          <a:ext cx="889000" cy="2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78092</xdr:rowOff>
    </xdr:from>
    <xdr:to>
      <xdr:col>71</xdr:col>
      <xdr:colOff>177800</xdr:colOff>
      <xdr:row>57</xdr:row>
      <xdr:rowOff>146835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50742"/>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71951</xdr:rowOff>
    </xdr:from>
    <xdr:to>
      <xdr:col>85</xdr:col>
      <xdr:colOff>177800</xdr:colOff>
      <xdr:row>57</xdr:row>
      <xdr:rowOff>2101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50378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46724</xdr:rowOff>
    </xdr:from>
    <xdr:to>
      <xdr:col>81</xdr:col>
      <xdr:colOff>101600</xdr:colOff>
      <xdr:row>57</xdr:row>
      <xdr:rowOff>148324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139451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34657</xdr:rowOff>
    </xdr:from>
    <xdr:to>
      <xdr:col>76</xdr:col>
      <xdr:colOff>165100</xdr:colOff>
      <xdr:row>56</xdr:row>
      <xdr:rowOff>136257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152784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96035</xdr:rowOff>
    </xdr:from>
    <xdr:to>
      <xdr:col>72</xdr:col>
      <xdr:colOff>38100</xdr:colOff>
      <xdr:row>58</xdr:row>
      <xdr:rowOff>26185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17312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6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27292</xdr:rowOff>
    </xdr:from>
    <xdr:to>
      <xdr:col>67</xdr:col>
      <xdr:colOff>101600</xdr:colOff>
      <xdr:row>57</xdr:row>
      <xdr:rowOff>128892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120019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67233</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40333"/>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6655</xdr:rowOff>
    </xdr:from>
    <xdr:to>
      <xdr:col>71</xdr:col>
      <xdr:colOff>177800</xdr:colOff>
      <xdr:row>78</xdr:row>
      <xdr:rowOff>67233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036855"/>
          <a:ext cx="889000" cy="40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16433</xdr:rowOff>
    </xdr:from>
    <xdr:to>
      <xdr:col>72</xdr:col>
      <xdr:colOff>38100</xdr:colOff>
      <xdr:row>78</xdr:row>
      <xdr:rowOff>118033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134560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16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127305</xdr:rowOff>
    </xdr:from>
    <xdr:to>
      <xdr:col>67</xdr:col>
      <xdr:colOff>101600</xdr:colOff>
      <xdr:row>76</xdr:row>
      <xdr:rowOff>57454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9860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73982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276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90608</xdr:rowOff>
    </xdr:from>
    <xdr:to>
      <xdr:col>85</xdr:col>
      <xdr:colOff>127000</xdr:colOff>
      <xdr:row>96</xdr:row>
      <xdr:rowOff>101867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49808"/>
          <a:ext cx="8382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97104</xdr:rowOff>
    </xdr:from>
    <xdr:to>
      <xdr:col>81</xdr:col>
      <xdr:colOff>50800</xdr:colOff>
      <xdr:row>96</xdr:row>
      <xdr:rowOff>101867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5630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97104</xdr:rowOff>
    </xdr:from>
    <xdr:to>
      <xdr:col>76</xdr:col>
      <xdr:colOff>114300</xdr:colOff>
      <xdr:row>96</xdr:row>
      <xdr:rowOff>103657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5630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90494</xdr:rowOff>
    </xdr:from>
    <xdr:to>
      <xdr:col>71</xdr:col>
      <xdr:colOff>177800</xdr:colOff>
      <xdr:row>96</xdr:row>
      <xdr:rowOff>103657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549694"/>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39808</xdr:rowOff>
    </xdr:from>
    <xdr:to>
      <xdr:col>85</xdr:col>
      <xdr:colOff>177800</xdr:colOff>
      <xdr:row>96</xdr:row>
      <xdr:rowOff>141408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18235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51067</xdr:rowOff>
    </xdr:from>
    <xdr:to>
      <xdr:col>81</xdr:col>
      <xdr:colOff>101600</xdr:colOff>
      <xdr:row>96</xdr:row>
      <xdr:rowOff>152667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143794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0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46304</xdr:rowOff>
    </xdr:from>
    <xdr:to>
      <xdr:col>76</xdr:col>
      <xdr:colOff>165100</xdr:colOff>
      <xdr:row>96</xdr:row>
      <xdr:rowOff>147904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139031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52857</xdr:rowOff>
    </xdr:from>
    <xdr:to>
      <xdr:col>72</xdr:col>
      <xdr:colOff>38100</xdr:colOff>
      <xdr:row>96</xdr:row>
      <xdr:rowOff>154457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39694</xdr:rowOff>
    </xdr:from>
    <xdr:to>
      <xdr:col>67</xdr:col>
      <xdr:colOff>101600</xdr:colOff>
      <xdr:row>96</xdr:row>
      <xdr:rowOff>141294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132421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9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総務費は、事業費は横ばいのため人件費や基金への積立ての状況等により増減を繰り返している。令和４年度では財政調整基金への積立等により増加し、令和５年度は退職手当の減により減</a:t>
          </a:r>
          <a:r>
            <a:rPr kumimoji="1" lang="ja-JP" altLang="en-US" sz="1100">
              <a:solidFill>
                <a:schemeClr val="dk1"/>
              </a:solidFill>
              <a:effectLst/>
              <a:latin typeface="+mn-lt"/>
              <a:ea typeface="+mn-ea"/>
              <a:cs typeface="+mn-cs"/>
            </a:rPr>
            <a:t>、令和６年度は</a:t>
          </a:r>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増等により増加している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衛生費は、令和３年度から令和４年度にかけて感染症対策事業として新型コロナウイルスワクチン接種の実施や、これに伴う国庫補助返還などにより増となったが、令和５年度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は感染症対策事業の縮小により</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土木費は、市営住宅集約化事業により令和５年度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大きく増加している。</a:t>
          </a:r>
          <a:endParaRPr lang="ja-JP" altLang="ja-JP" sz="1400">
            <a:effectLst/>
          </a:endParaRPr>
        </a:p>
        <a:p>
          <a:r>
            <a:rPr kumimoji="1" lang="ja-JP" altLang="ja-JP" sz="1100">
              <a:solidFill>
                <a:schemeClr val="dk1"/>
              </a:solidFill>
              <a:effectLst/>
              <a:latin typeface="+mn-lt"/>
              <a:ea typeface="+mn-ea"/>
              <a:cs typeface="+mn-cs"/>
            </a:rPr>
            <a:t>　教育費は、令和４年度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は小中学校冷暖房設置事業</a:t>
          </a:r>
          <a:r>
            <a:rPr kumimoji="1" lang="ja-JP" altLang="en-US" sz="1100">
              <a:solidFill>
                <a:schemeClr val="dk1"/>
              </a:solidFill>
              <a:effectLst/>
              <a:latin typeface="+mn-lt"/>
              <a:ea typeface="+mn-ea"/>
              <a:cs typeface="+mn-cs"/>
            </a:rPr>
            <a:t>の進捗に伴い、増減している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財政調整基金については、中期的な見通しのもとに決算剰余金を中心に積み立てるとともに、最低水準の取り崩しに努めている。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令和６年度は、</a:t>
          </a:r>
          <a:r>
            <a:rPr kumimoji="1" lang="ja-JP" altLang="ja-JP" sz="1100">
              <a:solidFill>
                <a:schemeClr val="dk1"/>
              </a:solidFill>
              <a:effectLst/>
              <a:latin typeface="+mn-lt"/>
              <a:ea typeface="+mn-ea"/>
              <a:cs typeface="+mn-cs"/>
            </a:rPr>
            <a:t>一般財源を伴う歳出事業費の増により取崩額が増となった</a:t>
          </a:r>
          <a:r>
            <a:rPr kumimoji="1" lang="ja-JP" altLang="en-US" sz="1100">
              <a:solidFill>
                <a:schemeClr val="dk1"/>
              </a:solidFill>
              <a:effectLst/>
              <a:latin typeface="+mn-lt"/>
              <a:ea typeface="+mn-ea"/>
              <a:cs typeface="+mn-cs"/>
            </a:rPr>
            <a:t>ため、基金残高が減少した。</a:t>
          </a:r>
          <a:endParaRPr kumimoji="1" lang="en-US" altLang="ja-JP" sz="11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実質収支額は、国庫補助等の特定財源が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となったことに加え、一般財源を伴う事業費</a:t>
          </a:r>
          <a:r>
            <a:rPr kumimoji="1" lang="ja-JP" altLang="en-US" sz="1100">
              <a:solidFill>
                <a:schemeClr val="dk1"/>
              </a:solidFill>
              <a:effectLst/>
              <a:latin typeface="+mn-lt"/>
              <a:ea typeface="+mn-ea"/>
              <a:cs typeface="+mn-cs"/>
            </a:rPr>
            <a:t>の割合</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したことにより、高い水準となっている。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実質収支額は、国庫補助等の特定財源が増となったことに加え、一般財源を伴う事業費の割合が減少したことにより、高い水準となっている。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その他の会計については、標準財政規模比で、ほぼ横ばいとなっている。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77638084</v>
      </c>
      <c r="BO4" s="371"/>
      <c r="BP4" s="371"/>
      <c r="BQ4" s="371"/>
      <c r="BR4" s="371"/>
      <c r="BS4" s="371"/>
      <c r="BT4" s="371"/>
      <c r="BU4" s="372"/>
      <c r="BV4" s="370">
        <v>71719472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8.1</v>
      </c>
      <c r="CU4" s="377"/>
      <c r="CV4" s="377"/>
      <c r="CW4" s="377"/>
      <c r="CX4" s="377"/>
      <c r="CY4" s="377"/>
      <c r="CZ4" s="377"/>
      <c r="DA4" s="378"/>
      <c r="DB4" s="376">
        <v>7.4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73710447</v>
      </c>
      <c r="BO5" s="408"/>
      <c r="BP5" s="408"/>
      <c r="BQ5" s="408"/>
      <c r="BR5" s="408"/>
      <c r="BS5" s="408"/>
      <c r="BT5" s="408"/>
      <c r="BU5" s="409"/>
      <c r="BV5" s="407">
        <v>68464448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98.3</v>
      </c>
      <c r="CU5" s="405"/>
      <c r="CV5" s="405"/>
      <c r="CW5" s="405"/>
      <c r="CX5" s="405"/>
      <c r="CY5" s="405"/>
      <c r="CZ5" s="405"/>
      <c r="DA5" s="406"/>
      <c r="DB5" s="404">
        <v>96.1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3927637</v>
      </c>
      <c r="BO6" s="408"/>
      <c r="BP6" s="408"/>
      <c r="BQ6" s="408"/>
      <c r="BR6" s="408"/>
      <c r="BS6" s="408"/>
      <c r="BT6" s="408"/>
      <c r="BU6" s="409"/>
      <c r="BV6" s="407">
        <v>3255024</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98.3</v>
      </c>
      <c r="CU6" s="445"/>
      <c r="CV6" s="445"/>
      <c r="CW6" s="445"/>
      <c r="CX6" s="445"/>
      <c r="CY6" s="445"/>
      <c r="CZ6" s="445"/>
      <c r="DA6" s="446"/>
      <c r="DB6" s="444">
        <v>96.1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98</v>
      </c>
      <c r="AV7" s="440"/>
      <c r="AW7" s="440"/>
      <c r="AX7" s="440"/>
      <c r="AY7" s="441" t="s">
        <v>102</v>
      </c>
      <c r="AZ7" s="442"/>
      <c r="BA7" s="442"/>
      <c r="BB7" s="442"/>
      <c r="BC7" s="442"/>
      <c r="BD7" s="442"/>
      <c r="BE7" s="442"/>
      <c r="BF7" s="442"/>
      <c r="BG7" s="442"/>
      <c r="BH7" s="442"/>
      <c r="BI7" s="442"/>
      <c r="BJ7" s="442"/>
      <c r="BK7" s="442"/>
      <c r="BL7" s="442"/>
      <c r="BM7" s="443"/>
      <c r="BN7" s="407">
        <v>691877</v>
      </c>
      <c r="BO7" s="408"/>
      <c r="BP7" s="408"/>
      <c r="BQ7" s="408"/>
      <c r="BR7" s="408"/>
      <c r="BS7" s="408"/>
      <c r="BT7" s="408"/>
      <c r="BU7" s="409"/>
      <c r="BV7" s="407">
        <v>354694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39784087</v>
      </c>
      <c r="CU7" s="408"/>
      <c r="CV7" s="408"/>
      <c r="CW7" s="408"/>
      <c r="CX7" s="408"/>
      <c r="CY7" s="408"/>
      <c r="CZ7" s="408"/>
      <c r="DA7" s="409"/>
      <c r="DB7" s="407">
        <v>39223332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3235760</v>
      </c>
      <c r="BO8" s="408"/>
      <c r="BP8" s="408"/>
      <c r="BQ8" s="408"/>
      <c r="BR8" s="408"/>
      <c r="BS8" s="408"/>
      <c r="BT8" s="408"/>
      <c r="BU8" s="409"/>
      <c r="BV8" s="407">
        <v>2900330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1.1000000000000001</v>
      </c>
      <c r="CU8" s="448"/>
      <c r="CV8" s="448"/>
      <c r="CW8" s="448"/>
      <c r="CX8" s="448"/>
      <c r="CY8" s="448"/>
      <c r="CZ8" s="448"/>
      <c r="DA8" s="449"/>
      <c r="DB8" s="447">
        <v>1.08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172710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335430</v>
      </c>
      <c r="BO9" s="408"/>
      <c r="BP9" s="408"/>
      <c r="BQ9" s="408"/>
      <c r="BR9" s="408"/>
      <c r="BS9" s="408"/>
      <c r="BT9" s="408"/>
      <c r="BU9" s="409"/>
      <c r="BV9" s="407">
        <v>-988959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7.5</v>
      </c>
      <c r="CU9" s="405"/>
      <c r="CV9" s="405"/>
      <c r="CW9" s="405"/>
      <c r="CX9" s="405"/>
      <c r="CY9" s="405"/>
      <c r="CZ9" s="405"/>
      <c r="DA9" s="406"/>
      <c r="DB9" s="404">
        <v>7.9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173019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1955839</v>
      </c>
      <c r="BO10" s="408"/>
      <c r="BP10" s="408"/>
      <c r="BQ10" s="408"/>
      <c r="BR10" s="408"/>
      <c r="BS10" s="408"/>
      <c r="BT10" s="408"/>
      <c r="BU10" s="409"/>
      <c r="BV10" s="407">
        <v>2283357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174535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3503650</v>
      </c>
      <c r="BO12" s="408"/>
      <c r="BP12" s="408"/>
      <c r="BQ12" s="408"/>
      <c r="BR12" s="408"/>
      <c r="BS12" s="408"/>
      <c r="BT12" s="408"/>
      <c r="BU12" s="409"/>
      <c r="BV12" s="407">
        <v>1613643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172597</v>
      </c>
      <c r="S13" s="492"/>
      <c r="T13" s="492"/>
      <c r="U13" s="492"/>
      <c r="V13" s="493"/>
      <c r="W13" s="423" t="s">
        <v>131</v>
      </c>
      <c r="X13" s="424"/>
      <c r="Y13" s="424"/>
      <c r="Z13" s="424"/>
      <c r="AA13" s="424"/>
      <c r="AB13" s="414"/>
      <c r="AC13" s="458">
        <v>528</v>
      </c>
      <c r="AD13" s="459"/>
      <c r="AE13" s="459"/>
      <c r="AF13" s="459"/>
      <c r="AG13" s="501"/>
      <c r="AH13" s="458">
        <v>502</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-1212381</v>
      </c>
      <c r="BO13" s="408"/>
      <c r="BP13" s="408"/>
      <c r="BQ13" s="408"/>
      <c r="BR13" s="408"/>
      <c r="BS13" s="408"/>
      <c r="BT13" s="408"/>
      <c r="BU13" s="409"/>
      <c r="BV13" s="407">
        <v>-319245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2.1</v>
      </c>
      <c r="CU13" s="405"/>
      <c r="CV13" s="405"/>
      <c r="CW13" s="405"/>
      <c r="CX13" s="405"/>
      <c r="CY13" s="405"/>
      <c r="CZ13" s="405"/>
      <c r="DA13" s="406"/>
      <c r="DB13" s="404">
        <v>1.3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175625</v>
      </c>
      <c r="S14" s="492"/>
      <c r="T14" s="492"/>
      <c r="U14" s="492"/>
      <c r="V14" s="493"/>
      <c r="W14" s="397"/>
      <c r="X14" s="398"/>
      <c r="Y14" s="398"/>
      <c r="Z14" s="398"/>
      <c r="AA14" s="398"/>
      <c r="AB14" s="387"/>
      <c r="AC14" s="494">
        <v>0.7</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173818</v>
      </c>
      <c r="S15" s="492"/>
      <c r="T15" s="492"/>
      <c r="U15" s="492"/>
      <c r="V15" s="493"/>
      <c r="W15" s="423" t="s">
        <v>137</v>
      </c>
      <c r="X15" s="424"/>
      <c r="Y15" s="424"/>
      <c r="Z15" s="424"/>
      <c r="AA15" s="424"/>
      <c r="AB15" s="414"/>
      <c r="AC15" s="458">
        <v>12010</v>
      </c>
      <c r="AD15" s="459"/>
      <c r="AE15" s="459"/>
      <c r="AF15" s="459"/>
      <c r="AG15" s="501"/>
      <c r="AH15" s="458">
        <v>12975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30278236</v>
      </c>
      <c r="BO15" s="371"/>
      <c r="BP15" s="371"/>
      <c r="BQ15" s="371"/>
      <c r="BR15" s="371"/>
      <c r="BS15" s="371"/>
      <c r="BT15" s="371"/>
      <c r="BU15" s="372"/>
      <c r="BV15" s="370">
        <v>29914357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16.3</v>
      </c>
      <c r="AD16" s="495"/>
      <c r="AE16" s="495"/>
      <c r="AF16" s="495"/>
      <c r="AG16" s="496"/>
      <c r="AH16" s="494">
        <v>18.3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27518094</v>
      </c>
      <c r="BO16" s="408"/>
      <c r="BP16" s="408"/>
      <c r="BQ16" s="408"/>
      <c r="BR16" s="408"/>
      <c r="BS16" s="408"/>
      <c r="BT16" s="408"/>
      <c r="BU16" s="409"/>
      <c r="BV16" s="407">
        <v>27048774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60949</v>
      </c>
      <c r="AD17" s="459"/>
      <c r="AE17" s="459"/>
      <c r="AF17" s="459"/>
      <c r="AG17" s="501"/>
      <c r="AH17" s="458">
        <v>57521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39784087</v>
      </c>
      <c r="BO17" s="408"/>
      <c r="BP17" s="408"/>
      <c r="BQ17" s="408"/>
      <c r="BR17" s="408"/>
      <c r="BS17" s="408"/>
      <c r="BT17" s="408"/>
      <c r="BU17" s="409"/>
      <c r="BV17" s="407">
        <v>39223332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39.659999999999997</v>
      </c>
      <c r="M18" s="531"/>
      <c r="N18" s="531"/>
      <c r="O18" s="531"/>
      <c r="P18" s="531"/>
      <c r="Q18" s="531"/>
      <c r="R18" s="532"/>
      <c r="S18" s="532"/>
      <c r="T18" s="532"/>
      <c r="U18" s="532"/>
      <c r="V18" s="533"/>
      <c r="W18" s="425"/>
      <c r="X18" s="426"/>
      <c r="Y18" s="426"/>
      <c r="Z18" s="426"/>
      <c r="AA18" s="426"/>
      <c r="AB18" s="417"/>
      <c r="AC18" s="534">
        <v>82.9</v>
      </c>
      <c r="AD18" s="535"/>
      <c r="AE18" s="535"/>
      <c r="AF18" s="535"/>
      <c r="AG18" s="536"/>
      <c r="AH18" s="534">
        <v>81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40627707</v>
      </c>
      <c r="BO18" s="408"/>
      <c r="BP18" s="408"/>
      <c r="BQ18" s="408"/>
      <c r="BR18" s="408"/>
      <c r="BS18" s="408"/>
      <c r="BT18" s="408"/>
      <c r="BU18" s="409"/>
      <c r="BV18" s="407">
        <v>38467213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4355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57026184</v>
      </c>
      <c r="BO19" s="408"/>
      <c r="BP19" s="408"/>
      <c r="BQ19" s="408"/>
      <c r="BR19" s="408"/>
      <c r="BS19" s="408"/>
      <c r="BT19" s="408"/>
      <c r="BU19" s="409"/>
      <c r="BV19" s="407">
        <v>53462787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75722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27020247</v>
      </c>
      <c r="BO22" s="371"/>
      <c r="BP22" s="371"/>
      <c r="BQ22" s="371"/>
      <c r="BR22" s="371"/>
      <c r="BS22" s="371"/>
      <c r="BT22" s="371"/>
      <c r="BU22" s="372"/>
      <c r="BV22" s="370">
        <v>28558329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16144433</v>
      </c>
      <c r="BO23" s="408"/>
      <c r="BP23" s="408"/>
      <c r="BQ23" s="408"/>
      <c r="BR23" s="408"/>
      <c r="BS23" s="408"/>
      <c r="BT23" s="408"/>
      <c r="BU23" s="409"/>
      <c r="BV23" s="407">
        <v>17358018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9610</v>
      </c>
      <c r="R24" s="459"/>
      <c r="S24" s="459"/>
      <c r="T24" s="459"/>
      <c r="U24" s="459"/>
      <c r="V24" s="501"/>
      <c r="W24" s="553"/>
      <c r="X24" s="554"/>
      <c r="Y24" s="555"/>
      <c r="Z24" s="457" t="s">
        <v>162</v>
      </c>
      <c r="AA24" s="437"/>
      <c r="AB24" s="437"/>
      <c r="AC24" s="437"/>
      <c r="AD24" s="437"/>
      <c r="AE24" s="437"/>
      <c r="AF24" s="437"/>
      <c r="AG24" s="438"/>
      <c r="AH24" s="458">
        <v>1203</v>
      </c>
      <c r="AI24" s="459"/>
      <c r="AJ24" s="459"/>
      <c r="AK24" s="459"/>
      <c r="AL24" s="501"/>
      <c r="AM24" s="458">
        <v>3665541</v>
      </c>
      <c r="AN24" s="459"/>
      <c r="AO24" s="459"/>
      <c r="AP24" s="459"/>
      <c r="AQ24" s="459"/>
      <c r="AR24" s="501"/>
      <c r="AS24" s="458">
        <v>3047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24162125</v>
      </c>
      <c r="BO24" s="408"/>
      <c r="BP24" s="408"/>
      <c r="BQ24" s="408"/>
      <c r="BR24" s="408"/>
      <c r="BS24" s="408"/>
      <c r="BT24" s="408"/>
      <c r="BU24" s="409"/>
      <c r="BV24" s="407">
        <v>24881882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8140</v>
      </c>
      <c r="R25" s="459"/>
      <c r="S25" s="459"/>
      <c r="T25" s="459"/>
      <c r="U25" s="459"/>
      <c r="V25" s="501"/>
      <c r="W25" s="553"/>
      <c r="X25" s="554"/>
      <c r="Y25" s="555"/>
      <c r="Z25" s="457" t="s">
        <v>165</v>
      </c>
      <c r="AA25" s="437"/>
      <c r="AB25" s="437"/>
      <c r="AC25" s="437"/>
      <c r="AD25" s="437"/>
      <c r="AE25" s="437"/>
      <c r="AF25" s="437"/>
      <c r="AG25" s="438"/>
      <c r="AH25" s="458">
        <v>252</v>
      </c>
      <c r="AI25" s="459"/>
      <c r="AJ25" s="459"/>
      <c r="AK25" s="459"/>
      <c r="AL25" s="501"/>
      <c r="AM25" s="458">
        <v>742896</v>
      </c>
      <c r="AN25" s="459"/>
      <c r="AO25" s="459"/>
      <c r="AP25" s="459"/>
      <c r="AQ25" s="459"/>
      <c r="AR25" s="501"/>
      <c r="AS25" s="458">
        <v>2948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32402304</v>
      </c>
      <c r="BO25" s="371"/>
      <c r="BP25" s="371"/>
      <c r="BQ25" s="371"/>
      <c r="BR25" s="371"/>
      <c r="BS25" s="371"/>
      <c r="BT25" s="371"/>
      <c r="BU25" s="372"/>
      <c r="BV25" s="370">
        <v>25945032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7160</v>
      </c>
      <c r="R26" s="459"/>
      <c r="S26" s="459"/>
      <c r="T26" s="459"/>
      <c r="U26" s="459"/>
      <c r="V26" s="501"/>
      <c r="W26" s="553"/>
      <c r="X26" s="554"/>
      <c r="Y26" s="555"/>
      <c r="Z26" s="457" t="s">
        <v>168</v>
      </c>
      <c r="AA26" s="559"/>
      <c r="AB26" s="559"/>
      <c r="AC26" s="559"/>
      <c r="AD26" s="559"/>
      <c r="AE26" s="559"/>
      <c r="AF26" s="559"/>
      <c r="AG26" s="560"/>
      <c r="AH26" s="458">
        <v>105</v>
      </c>
      <c r="AI26" s="459"/>
      <c r="AJ26" s="459"/>
      <c r="AK26" s="459"/>
      <c r="AL26" s="501"/>
      <c r="AM26" s="458">
        <v>338415</v>
      </c>
      <c r="AN26" s="459"/>
      <c r="AO26" s="459"/>
      <c r="AP26" s="459"/>
      <c r="AQ26" s="459"/>
      <c r="AR26" s="501"/>
      <c r="AS26" s="458">
        <v>3223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5790</v>
      </c>
      <c r="R27" s="459"/>
      <c r="S27" s="459"/>
      <c r="T27" s="459"/>
      <c r="U27" s="459"/>
      <c r="V27" s="501"/>
      <c r="W27" s="553"/>
      <c r="X27" s="554"/>
      <c r="Y27" s="555"/>
      <c r="Z27" s="457" t="s">
        <v>171</v>
      </c>
      <c r="AA27" s="437"/>
      <c r="AB27" s="437"/>
      <c r="AC27" s="437"/>
      <c r="AD27" s="437"/>
      <c r="AE27" s="437"/>
      <c r="AF27" s="437"/>
      <c r="AG27" s="438"/>
      <c r="AH27" s="458">
        <v>13</v>
      </c>
      <c r="AI27" s="459"/>
      <c r="AJ27" s="459"/>
      <c r="AK27" s="459"/>
      <c r="AL27" s="501"/>
      <c r="AM27" s="458">
        <v>49322</v>
      </c>
      <c r="AN27" s="459"/>
      <c r="AO27" s="459"/>
      <c r="AP27" s="459"/>
      <c r="AQ27" s="459"/>
      <c r="AR27" s="501"/>
      <c r="AS27" s="458">
        <v>3794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100169</v>
      </c>
      <c r="BO27" s="527"/>
      <c r="BP27" s="527"/>
      <c r="BQ27" s="527"/>
      <c r="BR27" s="527"/>
      <c r="BS27" s="527"/>
      <c r="BT27" s="527"/>
      <c r="BU27" s="528"/>
      <c r="BV27" s="526">
        <v>100042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7278410</v>
      </c>
      <c r="BO28" s="371"/>
      <c r="BP28" s="371"/>
      <c r="BQ28" s="371"/>
      <c r="BR28" s="371"/>
      <c r="BS28" s="371"/>
      <c r="BT28" s="371"/>
      <c r="BU28" s="372"/>
      <c r="BV28" s="370">
        <v>8826221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24</v>
      </c>
      <c r="M29" s="459"/>
      <c r="N29" s="459"/>
      <c r="O29" s="459"/>
      <c r="P29" s="501"/>
      <c r="Q29" s="458">
        <v>4790</v>
      </c>
      <c r="R29" s="459"/>
      <c r="S29" s="459"/>
      <c r="T29" s="459"/>
      <c r="U29" s="459"/>
      <c r="V29" s="501"/>
      <c r="W29" s="556"/>
      <c r="X29" s="557"/>
      <c r="Y29" s="558"/>
      <c r="Z29" s="457" t="s">
        <v>177</v>
      </c>
      <c r="AA29" s="437"/>
      <c r="AB29" s="437"/>
      <c r="AC29" s="437"/>
      <c r="AD29" s="437"/>
      <c r="AE29" s="437"/>
      <c r="AF29" s="437"/>
      <c r="AG29" s="438"/>
      <c r="AH29" s="458">
        <v>1216</v>
      </c>
      <c r="AI29" s="459"/>
      <c r="AJ29" s="459"/>
      <c r="AK29" s="459"/>
      <c r="AL29" s="501"/>
      <c r="AM29" s="458">
        <v>3714863</v>
      </c>
      <c r="AN29" s="459"/>
      <c r="AO29" s="459"/>
      <c r="AP29" s="459"/>
      <c r="AQ29" s="459"/>
      <c r="AR29" s="501"/>
      <c r="AS29" s="458">
        <v>3055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7726486</v>
      </c>
      <c r="BO30" s="527"/>
      <c r="BP30" s="527"/>
      <c r="BQ30" s="527"/>
      <c r="BR30" s="527"/>
      <c r="BS30" s="527"/>
      <c r="BT30" s="527"/>
      <c r="BU30" s="528"/>
      <c r="BV30" s="526">
        <v>7408560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神奈川県後期高齢者医療広域連合(一般会計)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10</v>
      </c>
      <c r="CP34" s="597"/>
      <c r="CQ34" s="598" t="str">
        <f>IF('各会計、関係団体の財政状況及び健全化判断比率'!BS7="","",'各会計、関係団体の財政状況及び健全化判断比率'!BS7)</f>
        <v>鎌倉市土地開発公社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大船駅東口市街地再開発事業特別会計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神奈川県後期高齢者医療広域連合(特別会計)</v>
      </c>
      <c r="BZ35" s="598"/>
      <c r="CA35" s="598"/>
      <c r="CB35" s="598"/>
      <c r="CC35" s="598"/>
      <c r="CD35" s="598"/>
      <c r="CE35" s="598"/>
      <c r="CF35" s="598"/>
      <c r="CG35" s="598"/>
      <c r="CH35" s="598"/>
      <c r="CI35" s="598"/>
      <c r="CJ35" s="598"/>
      <c r="CK35" s="598"/>
      <c r="CL35" s="598"/>
      <c r="CM35" s="598"/>
      <c r="CN35" s="169"/>
      <c r="CO35" s="597">
        <f t="shared" ref="CO35:CO43" si="3">IF(CQ35="","",CO34+1)</f>
        <v>11</v>
      </c>
      <c r="CP35" s="597"/>
      <c r="CQ35" s="598" t="str">
        <f>IF('各会計、関係団体の財政状況及び健全化判断比率'!BS8="","",'各会計、関係団体の財政状況及び健全化判断比率'!BS8)</f>
        <v>鎌倉市公園協会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公共用地先行取得事業特別会計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f t="shared" si="3"/>
        <v>12</v>
      </c>
      <c r="CP36" s="597"/>
      <c r="CQ36" s="598" t="str">
        <f>IF('各会計、関係団体の財政状況及び健全化判断比率'!BS9="","",'各会計、関係団体の財政状況及び健全化判断比率'!BS9)</f>
        <v>鎌倉風致保存会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13</v>
      </c>
      <c r="CP37" s="597"/>
      <c r="CQ37" s="598" t="str">
        <f>IF('各会計、関係団体の財政状況及び健全化判断比率'!BS10="","",'各会計、関係団体の財政状況及び健全化判断比率'!BS10)</f>
        <v>鎌倉市芸術文化振興財団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14</v>
      </c>
      <c r="CP38" s="597"/>
      <c r="CQ38" s="598" t="str">
        <f>IF('各会計、関係団体の財政状況及び健全化判断比率'!BS11="","",'各会計、関係団体の財政状況及び健全化判断比率'!BS11)</f>
        <v>公共財団法人かながわ海岸美化財団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15</v>
      </c>
      <c r="CP39" s="597"/>
      <c r="CQ39" s="598" t="str">
        <f>IF('各会計、関係団体の財政状況及び健全化判断比率'!BS12="","",'各会計、関係団体の財政状況及び健全化判断比率'!BS12)</f>
        <v>公共財団法人かながわ健康財団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97Am9UQCmcde9nZskXSbYlSlHbINdUTy6+nwJZVMgnOCVNBqK6Wi+/YvK5PuS0T95PaWlWIp18YqZWBFEfBxKg==" saltValue="ipMY1vT+VEaQupS8KpAG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8.56</v>
      </c>
      <c r="G34" s="33">
        <v>12.47</v>
      </c>
      <c r="H34" s="33">
        <v>9.98</v>
      </c>
      <c r="I34" s="33">
        <v>7.38</v>
      </c>
      <c r="J34" s="34">
        <v>8.1199999999999992</v>
      </c>
      <c r="K34" s="22"/>
      <c r="L34" s="22"/>
      <c r="M34" s="22"/>
      <c r="N34" s="22"/>
      <c r="O34" s="22"/>
      <c r="P34" s="22"/>
    </row>
    <row r="35" spans="1:16" ht="39" customHeight="1" x14ac:dyDescent="0.2">
      <c r="A35" s="22"/>
      <c r="B35" s="35"/>
      <c r="C35" s="1145" t="s">
        <v>533</v>
      </c>
      <c r="D35" s="1146"/>
      <c r="E35" s="1147"/>
      <c r="F35" s="36">
        <v>1.19</v>
      </c>
      <c r="G35" s="37">
        <v>1.28</v>
      </c>
      <c r="H35" s="37">
        <v>2.63</v>
      </c>
      <c r="I35" s="37">
        <v>3.35</v>
      </c>
      <c r="J35" s="38">
        <v>4.8099999999999996</v>
      </c>
      <c r="K35" s="22"/>
      <c r="L35" s="22"/>
      <c r="M35" s="22"/>
      <c r="N35" s="22"/>
      <c r="O35" s="22"/>
      <c r="P35" s="22"/>
    </row>
    <row r="36" spans="1:16" ht="39" customHeight="1" x14ac:dyDescent="0.2">
      <c r="A36" s="22"/>
      <c r="B36" s="35"/>
      <c r="C36" s="1145" t="s">
        <v>534</v>
      </c>
      <c r="D36" s="1146"/>
      <c r="E36" s="1147"/>
      <c r="F36" s="36">
        <v>0.87</v>
      </c>
      <c r="G36" s="37">
        <v>1.4</v>
      </c>
      <c r="H36" s="37">
        <v>1.23</v>
      </c>
      <c r="I36" s="37">
        <v>1.1299999999999999</v>
      </c>
      <c r="J36" s="38">
        <v>1.41</v>
      </c>
      <c r="K36" s="22"/>
      <c r="L36" s="22"/>
      <c r="M36" s="22"/>
      <c r="N36" s="22"/>
      <c r="O36" s="22"/>
      <c r="P36" s="22"/>
    </row>
    <row r="37" spans="1:16" ht="39" customHeight="1" x14ac:dyDescent="0.2">
      <c r="A37" s="22"/>
      <c r="B37" s="35"/>
      <c r="C37" s="1145" t="s">
        <v>535</v>
      </c>
      <c r="D37" s="1146"/>
      <c r="E37" s="1147"/>
      <c r="F37" s="36">
        <v>1.07</v>
      </c>
      <c r="G37" s="37">
        <v>0.65</v>
      </c>
      <c r="H37" s="37">
        <v>0.51</v>
      </c>
      <c r="I37" s="37">
        <v>0.44</v>
      </c>
      <c r="J37" s="38">
        <v>0.65</v>
      </c>
      <c r="K37" s="22"/>
      <c r="L37" s="22"/>
      <c r="M37" s="22"/>
      <c r="N37" s="22"/>
      <c r="O37" s="22"/>
      <c r="P37" s="22"/>
    </row>
    <row r="38" spans="1:16" ht="39" customHeight="1" x14ac:dyDescent="0.2">
      <c r="A38" s="22"/>
      <c r="B38" s="35"/>
      <c r="C38" s="1145" t="s">
        <v>536</v>
      </c>
      <c r="D38" s="1146"/>
      <c r="E38" s="1147"/>
      <c r="F38" s="36">
        <v>0.13</v>
      </c>
      <c r="G38" s="37">
        <v>0.15</v>
      </c>
      <c r="H38" s="37">
        <v>0.14000000000000001</v>
      </c>
      <c r="I38" s="37">
        <v>1.1000000000000001</v>
      </c>
      <c r="J38" s="38">
        <v>0.2</v>
      </c>
      <c r="K38" s="22"/>
      <c r="L38" s="22"/>
      <c r="M38" s="22"/>
      <c r="N38" s="22"/>
      <c r="O38" s="22"/>
      <c r="P38" s="22"/>
    </row>
    <row r="39" spans="1:16" ht="39" customHeight="1" x14ac:dyDescent="0.2">
      <c r="A39" s="22"/>
      <c r="B39" s="35"/>
      <c r="C39" s="1145" t="s">
        <v>537</v>
      </c>
      <c r="D39" s="1146"/>
      <c r="E39" s="1147"/>
      <c r="F39" s="36">
        <v>0</v>
      </c>
      <c r="G39" s="37">
        <v>0</v>
      </c>
      <c r="H39" s="37">
        <v>0</v>
      </c>
      <c r="I39" s="37">
        <v>0</v>
      </c>
      <c r="J39" s="38">
        <v>0</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sEwtzu5r2HbKRzmyfs96YfJoPJI4gBvV6q5+w287LmHjqlNWichxiTgedRwbAGDufQNkoERFbIT5tVIAjV/oQ==" saltValue="PvuHbTon3ScF6RECBQwv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4359</v>
      </c>
      <c r="L45" s="60">
        <v>4230</v>
      </c>
      <c r="M45" s="60">
        <v>4277</v>
      </c>
      <c r="N45" s="60">
        <v>4213</v>
      </c>
      <c r="O45" s="61">
        <v>4289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1924</v>
      </c>
      <c r="L48" s="64">
        <v>1916</v>
      </c>
      <c r="M48" s="64">
        <v>2204</v>
      </c>
      <c r="N48" s="64">
        <v>2000</v>
      </c>
      <c r="O48" s="65">
        <v>2076</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487</v>
      </c>
      <c r="L49" s="64" t="s">
        <v>487</v>
      </c>
      <c r="M49" s="64" t="s">
        <v>487</v>
      </c>
      <c r="N49" s="64" t="s">
        <v>487</v>
      </c>
      <c r="O49" s="65" t="s">
        <v>487</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5836</v>
      </c>
      <c r="L52" s="64">
        <v>5946</v>
      </c>
      <c r="M52" s="64">
        <v>6004</v>
      </c>
      <c r="N52" s="64">
        <v>5409</v>
      </c>
      <c r="O52" s="65">
        <v>5219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447</v>
      </c>
      <c r="L53" s="69">
        <v>200</v>
      </c>
      <c r="M53" s="69">
        <v>477</v>
      </c>
      <c r="N53" s="69">
        <v>804</v>
      </c>
      <c r="O53" s="70">
        <v>1146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BnvNtpuY+WVsrEoZGw+SSkANsCQH2RA3hObHCy54bOHmDA0d2grbgSCkiSax0vqj1I5ce1SVt+YOuRBq3CHQ==" saltValue="jBjBugPuE2yH+geg+uZu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34723</v>
      </c>
      <c r="J41" s="344">
        <v>31933</v>
      </c>
      <c r="K41" s="344">
        <v>30952</v>
      </c>
      <c r="L41" s="344">
        <v>28558</v>
      </c>
      <c r="M41" s="345">
        <v>27020</v>
      </c>
    </row>
    <row r="42" spans="2:13" ht="27.75" customHeight="1" x14ac:dyDescent="0.2">
      <c r="B42" s="1186"/>
      <c r="C42" s="1187"/>
      <c r="D42" s="106"/>
      <c r="E42" s="1192" t="s">
        <v>32</v>
      </c>
      <c r="F42" s="1192"/>
      <c r="G42" s="1192"/>
      <c r="H42" s="1193"/>
      <c r="I42" s="346">
        <v>3426</v>
      </c>
      <c r="J42" s="347">
        <v>3426</v>
      </c>
      <c r="K42" s="347">
        <v>3426</v>
      </c>
      <c r="L42" s="347">
        <v>3378</v>
      </c>
      <c r="M42" s="348">
        <v>3426</v>
      </c>
    </row>
    <row r="43" spans="2:13" ht="27.75" customHeight="1" x14ac:dyDescent="0.2">
      <c r="B43" s="1186"/>
      <c r="C43" s="1187"/>
      <c r="D43" s="106"/>
      <c r="E43" s="1192" t="s">
        <v>33</v>
      </c>
      <c r="F43" s="1192"/>
      <c r="G43" s="1192"/>
      <c r="H43" s="1193"/>
      <c r="I43" s="346">
        <v>22602</v>
      </c>
      <c r="J43" s="347">
        <v>21397</v>
      </c>
      <c r="K43" s="347">
        <v>20210</v>
      </c>
      <c r="L43" s="347">
        <v>18986</v>
      </c>
      <c r="M43" s="348">
        <v>17595</v>
      </c>
    </row>
    <row r="44" spans="2:13" ht="27.75" customHeight="1" x14ac:dyDescent="0.2">
      <c r="B44" s="1186"/>
      <c r="C44" s="1187"/>
      <c r="D44" s="106"/>
      <c r="E44" s="1192" t="s">
        <v>34</v>
      </c>
      <c r="F44" s="1192"/>
      <c r="G44" s="1192"/>
      <c r="H44" s="1193"/>
      <c r="I44" s="346" t="s">
        <v>487</v>
      </c>
      <c r="J44" s="347" t="s">
        <v>487</v>
      </c>
      <c r="K44" s="347" t="s">
        <v>487</v>
      </c>
      <c r="L44" s="347" t="s">
        <v>487</v>
      </c>
      <c r="M44" s="348" t="s">
        <v>487</v>
      </c>
    </row>
    <row r="45" spans="2:13" ht="27.75" customHeight="1" x14ac:dyDescent="0.2">
      <c r="B45" s="1186"/>
      <c r="C45" s="1187"/>
      <c r="D45" s="106"/>
      <c r="E45" s="1192" t="s">
        <v>35</v>
      </c>
      <c r="F45" s="1192"/>
      <c r="G45" s="1192"/>
      <c r="H45" s="1193"/>
      <c r="I45" s="346">
        <v>8174</v>
      </c>
      <c r="J45" s="347">
        <v>7606</v>
      </c>
      <c r="K45" s="347">
        <v>7315</v>
      </c>
      <c r="L45" s="347">
        <v>7520</v>
      </c>
      <c r="M45" s="348">
        <v>6967</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12517</v>
      </c>
      <c r="J50" s="347">
        <v>14891</v>
      </c>
      <c r="K50" s="347">
        <v>18047</v>
      </c>
      <c r="L50" s="347">
        <v>19094</v>
      </c>
      <c r="M50" s="348">
        <v>17495</v>
      </c>
    </row>
    <row r="51" spans="2:13" ht="27.75" customHeight="1" x14ac:dyDescent="0.2">
      <c r="B51" s="1186"/>
      <c r="C51" s="1187"/>
      <c r="D51" s="106"/>
      <c r="E51" s="1192" t="s">
        <v>42</v>
      </c>
      <c r="F51" s="1192"/>
      <c r="G51" s="1192"/>
      <c r="H51" s="1193"/>
      <c r="I51" s="346">
        <v>34493</v>
      </c>
      <c r="J51" s="347">
        <v>32790</v>
      </c>
      <c r="K51" s="347">
        <v>30631</v>
      </c>
      <c r="L51" s="347">
        <v>28831</v>
      </c>
      <c r="M51" s="348">
        <v>26866</v>
      </c>
    </row>
    <row r="52" spans="2:13" ht="27.75" customHeight="1" x14ac:dyDescent="0.2">
      <c r="B52" s="1188"/>
      <c r="C52" s="1189"/>
      <c r="D52" s="106"/>
      <c r="E52" s="1192" t="s">
        <v>43</v>
      </c>
      <c r="F52" s="1192"/>
      <c r="G52" s="1192"/>
      <c r="H52" s="1193"/>
      <c r="I52" s="346">
        <v>28855</v>
      </c>
      <c r="J52" s="347">
        <v>25994</v>
      </c>
      <c r="K52" s="347">
        <v>23622</v>
      </c>
      <c r="L52" s="347">
        <v>21514</v>
      </c>
      <c r="M52" s="348">
        <v>19596</v>
      </c>
    </row>
    <row r="53" spans="2:13" ht="27.75" customHeight="1" thickBot="1" x14ac:dyDescent="0.25">
      <c r="B53" s="1199" t="s">
        <v>19</v>
      </c>
      <c r="C53" s="1200"/>
      <c r="D53" s="110"/>
      <c r="E53" s="1201" t="s">
        <v>44</v>
      </c>
      <c r="F53" s="1201"/>
      <c r="G53" s="1201"/>
      <c r="H53" s="1202"/>
      <c r="I53" s="349">
        <v>-6940</v>
      </c>
      <c r="J53" s="350">
        <v>-9313</v>
      </c>
      <c r="K53" s="350">
        <v>-10397</v>
      </c>
      <c r="L53" s="350">
        <v>-10997</v>
      </c>
      <c r="M53" s="351">
        <v>-8949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VtYnd0/bwt54QxE/iropBt/en43U+ZOEUw4fX5sSpAb8BRd+BVMBPk3R78co7c0xeAffLDQ9tdAtUqFwaHf8Q==" saltValue="tRsQU+56RPmbSGdwhfR9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8157</v>
      </c>
      <c r="G55" s="352">
        <v>8826</v>
      </c>
      <c r="H55" s="353">
        <v>7278</v>
      </c>
    </row>
    <row r="56" spans="2:8" ht="52.5" customHeight="1" x14ac:dyDescent="0.2">
      <c r="B56" s="122"/>
      <c r="C56" s="1213" t="s">
        <v>47</v>
      </c>
      <c r="D56" s="1213"/>
      <c r="E56" s="1214"/>
      <c r="F56" s="354" t="s">
        <v>487</v>
      </c>
      <c r="G56" s="354" t="s">
        <v>487</v>
      </c>
      <c r="H56" s="355" t="s">
        <v>487</v>
      </c>
    </row>
    <row r="57" spans="2:8" ht="53.25" customHeight="1" x14ac:dyDescent="0.2">
      <c r="B57" s="122"/>
      <c r="C57" s="1215" t="s">
        <v>48</v>
      </c>
      <c r="D57" s="1215"/>
      <c r="E57" s="1216"/>
      <c r="F57" s="356">
        <v>6939</v>
      </c>
      <c r="G57" s="356">
        <v>7409</v>
      </c>
      <c r="H57" s="357">
        <v>7726</v>
      </c>
    </row>
    <row r="58" spans="2:8" ht="45.75" customHeight="1" x14ac:dyDescent="0.2">
      <c r="B58" s="123"/>
      <c r="C58" s="1203" t="s">
        <v>556</v>
      </c>
      <c r="D58" s="1204"/>
      <c r="E58" s="1205"/>
      <c r="F58" s="358">
        <v>2603</v>
      </c>
      <c r="G58" s="358">
        <v>2906</v>
      </c>
      <c r="H58" s="359">
        <v>3207</v>
      </c>
    </row>
    <row r="59" spans="2:8" ht="45.75" customHeight="1" x14ac:dyDescent="0.2">
      <c r="B59" s="123"/>
      <c r="C59" s="1203" t="s">
        <v>557</v>
      </c>
      <c r="D59" s="1204"/>
      <c r="E59" s="1205"/>
      <c r="F59" s="358">
        <v>1611</v>
      </c>
      <c r="G59" s="358">
        <v>1656</v>
      </c>
      <c r="H59" s="359">
        <v>1697</v>
      </c>
    </row>
    <row r="60" spans="2:8" ht="45.75" customHeight="1" x14ac:dyDescent="0.2">
      <c r="B60" s="123"/>
      <c r="C60" s="1203" t="s">
        <v>560</v>
      </c>
      <c r="D60" s="1204"/>
      <c r="E60" s="1205"/>
      <c r="F60" s="358">
        <v>1785</v>
      </c>
      <c r="G60" s="358">
        <v>1783</v>
      </c>
      <c r="H60" s="359">
        <v>1667</v>
      </c>
    </row>
    <row r="61" spans="2:8" ht="45.75" customHeight="1" x14ac:dyDescent="0.2">
      <c r="B61" s="123"/>
      <c r="C61" s="1203" t="s">
        <v>558</v>
      </c>
      <c r="D61" s="1204"/>
      <c r="E61" s="1205"/>
      <c r="F61" s="358">
        <v>244</v>
      </c>
      <c r="G61" s="358">
        <v>247</v>
      </c>
      <c r="H61" s="359">
        <v>263</v>
      </c>
    </row>
    <row r="62" spans="2:8" ht="45.75" customHeight="1" thickBot="1" x14ac:dyDescent="0.25">
      <c r="B62" s="124"/>
      <c r="C62" s="1206" t="s">
        <v>559</v>
      </c>
      <c r="D62" s="1207"/>
      <c r="E62" s="1208"/>
      <c r="F62" s="360">
        <v>188</v>
      </c>
      <c r="G62" s="360">
        <v>222</v>
      </c>
      <c r="H62" s="361">
        <v>240</v>
      </c>
    </row>
    <row r="63" spans="2:8" ht="52.5" customHeight="1" thickBot="1" x14ac:dyDescent="0.25">
      <c r="B63" s="125"/>
      <c r="C63" s="1209" t="s">
        <v>49</v>
      </c>
      <c r="D63" s="1209"/>
      <c r="E63" s="1210"/>
      <c r="F63" s="362">
        <v>15095</v>
      </c>
      <c r="G63" s="362">
        <v>16235</v>
      </c>
      <c r="H63" s="363">
        <v>15005</v>
      </c>
    </row>
    <row r="64" spans="2:8" ht="13" x14ac:dyDescent="0.2"/>
  </sheetData>
  <sheetProtection algorithmName="SHA-512" hashValue="OlhkYod2bvZ2ot3uoeFsRhdeUCccwpi+6Gt91XWDfuVW4/l6kUmFPNovNkPJp8wGgN+1tPLJci/j1lEfiy3+/g==" saltValue="h+dVbSlaj+fVDmq/2fC7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27672</v>
      </c>
      <c r="E3" s="144"/>
      <c r="F3" s="145">
        <v>39221</v>
      </c>
      <c r="G3" s="146"/>
      <c r="H3" s="147"/>
    </row>
    <row r="4" spans="1:8" x14ac:dyDescent="0.2">
      <c r="A4" s="148"/>
      <c r="B4" s="149"/>
      <c r="C4" s="150"/>
      <c r="D4" s="151">
        <v>19750</v>
      </c>
      <c r="E4" s="152"/>
      <c r="F4" s="153">
        <v>24821</v>
      </c>
      <c r="G4" s="154"/>
      <c r="H4" s="155"/>
    </row>
    <row r="5" spans="1:8" x14ac:dyDescent="0.2">
      <c r="A5" s="136" t="s">
        <v>519</v>
      </c>
      <c r="B5" s="141"/>
      <c r="C5" s="142"/>
      <c r="D5" s="143">
        <v>14199</v>
      </c>
      <c r="E5" s="144"/>
      <c r="F5" s="145">
        <v>38566</v>
      </c>
      <c r="G5" s="146"/>
      <c r="H5" s="147"/>
    </row>
    <row r="6" spans="1:8" x14ac:dyDescent="0.2">
      <c r="A6" s="148"/>
      <c r="B6" s="149"/>
      <c r="C6" s="150"/>
      <c r="D6" s="151">
        <v>11095</v>
      </c>
      <c r="E6" s="152"/>
      <c r="F6" s="153">
        <v>24059</v>
      </c>
      <c r="G6" s="154"/>
      <c r="H6" s="155"/>
    </row>
    <row r="7" spans="1:8" x14ac:dyDescent="0.2">
      <c r="A7" s="136" t="s">
        <v>520</v>
      </c>
      <c r="B7" s="141"/>
      <c r="C7" s="142"/>
      <c r="D7" s="143">
        <v>30187</v>
      </c>
      <c r="E7" s="144"/>
      <c r="F7" s="145">
        <v>35156</v>
      </c>
      <c r="G7" s="146"/>
      <c r="H7" s="147"/>
    </row>
    <row r="8" spans="1:8" x14ac:dyDescent="0.2">
      <c r="A8" s="148"/>
      <c r="B8" s="149"/>
      <c r="C8" s="150"/>
      <c r="D8" s="151">
        <v>19804</v>
      </c>
      <c r="E8" s="152"/>
      <c r="F8" s="153">
        <v>22430</v>
      </c>
      <c r="G8" s="154"/>
      <c r="H8" s="155"/>
    </row>
    <row r="9" spans="1:8" x14ac:dyDescent="0.2">
      <c r="A9" s="136" t="s">
        <v>521</v>
      </c>
      <c r="B9" s="141"/>
      <c r="C9" s="142"/>
      <c r="D9" s="143">
        <v>22546</v>
      </c>
      <c r="E9" s="144"/>
      <c r="F9" s="145">
        <v>37029</v>
      </c>
      <c r="G9" s="146"/>
      <c r="H9" s="147"/>
    </row>
    <row r="10" spans="1:8" x14ac:dyDescent="0.2">
      <c r="A10" s="148"/>
      <c r="B10" s="149"/>
      <c r="C10" s="150"/>
      <c r="D10" s="151">
        <v>15399</v>
      </c>
      <c r="E10" s="152"/>
      <c r="F10" s="153">
        <v>23232</v>
      </c>
      <c r="G10" s="154"/>
      <c r="H10" s="155"/>
    </row>
    <row r="11" spans="1:8" x14ac:dyDescent="0.2">
      <c r="A11" s="136" t="s">
        <v>522</v>
      </c>
      <c r="B11" s="141"/>
      <c r="C11" s="142"/>
      <c r="D11" s="143">
        <v>30822</v>
      </c>
      <c r="E11" s="144"/>
      <c r="F11" s="145">
        <v>44805</v>
      </c>
      <c r="G11" s="146"/>
      <c r="H11" s="147"/>
    </row>
    <row r="12" spans="1:8" x14ac:dyDescent="0.2">
      <c r="A12" s="148"/>
      <c r="B12" s="149"/>
      <c r="C12" s="156"/>
      <c r="D12" s="151">
        <v>17472</v>
      </c>
      <c r="E12" s="152"/>
      <c r="F12" s="153">
        <v>29857</v>
      </c>
      <c r="G12" s="154"/>
      <c r="H12" s="155"/>
    </row>
    <row r="13" spans="1:8" x14ac:dyDescent="0.2">
      <c r="A13" s="136"/>
      <c r="B13" s="141"/>
      <c r="C13" s="157"/>
      <c r="D13" s="158">
        <v>25085</v>
      </c>
      <c r="E13" s="159"/>
      <c r="F13" s="160">
        <v>38955</v>
      </c>
      <c r="G13" s="161"/>
      <c r="H13" s="147"/>
    </row>
    <row r="14" spans="1:8" x14ac:dyDescent="0.2">
      <c r="A14" s="148"/>
      <c r="B14" s="149"/>
      <c r="C14" s="150"/>
      <c r="D14" s="151">
        <v>16704</v>
      </c>
      <c r="E14" s="152"/>
      <c r="F14" s="153">
        <v>24880</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8.57</v>
      </c>
      <c r="C19" s="162">
        <f>ROUND(VALUE(SUBSTITUTE(実質収支比率等に係る経年分析!G$48,"▲","-")),2)</f>
        <v>12.48</v>
      </c>
      <c r="D19" s="162">
        <f>ROUND(VALUE(SUBSTITUTE(実質収支比率等に係る経年分析!H$48,"▲","-")),2)</f>
        <v>9.99</v>
      </c>
      <c r="E19" s="162">
        <f>ROUND(VALUE(SUBSTITUTE(実質収支比率等に係る経年分析!I$48,"▲","-")),2)</f>
        <v>7.39</v>
      </c>
      <c r="F19" s="162">
        <f>ROUND(VALUE(SUBSTITUTE(実質収支比率等に係る経年分析!J$48,"▲","-")),2)</f>
        <v>8.1300000000000008</v>
      </c>
    </row>
    <row r="20" spans="1:11" x14ac:dyDescent="0.2">
      <c r="A20" s="162" t="s">
        <v>53</v>
      </c>
      <c r="B20" s="162">
        <f>ROUND(VALUE(SUBSTITUTE(実質収支比率等に係る経年分析!F$47,"▲","-")),2)</f>
        <v>12.8</v>
      </c>
      <c r="C20" s="162">
        <f>ROUND(VALUE(SUBSTITUTE(実質収支比率等に係る経年分析!G$47,"▲","-")),2)</f>
        <v>16.559999999999999</v>
      </c>
      <c r="D20" s="162">
        <f>ROUND(VALUE(SUBSTITUTE(実質収支比率等に係る経年分析!H$47,"▲","-")),2)</f>
        <v>20.95</v>
      </c>
      <c r="E20" s="162">
        <f>ROUND(VALUE(SUBSTITUTE(実質収支比率等に係る経年分析!I$47,"▲","-")),2)</f>
        <v>22.5</v>
      </c>
      <c r="F20" s="162">
        <f>ROUND(VALUE(SUBSTITUTE(実質収支比率等に係る経年分析!J$47,"▲","-")),2)</f>
        <v>18.29</v>
      </c>
    </row>
    <row r="21" spans="1:11" x14ac:dyDescent="0.2">
      <c r="A21" s="162" t="s">
        <v>54</v>
      </c>
      <c r="B21" s="162">
        <f>IF(ISNUMBER(VALUE(SUBSTITUTE(実質収支比率等に係る経年分析!F$49,"▲","-"))),ROUND(VALUE(SUBSTITUTE(実質収支比率等に係る経年分析!F$49,"▲","-")),2),NA())</f>
        <v>2.93</v>
      </c>
      <c r="C21" s="162">
        <f>IF(ISNUMBER(VALUE(SUBSTITUTE(実質収支比率等に係る経年分析!G$49,"▲","-"))),ROUND(VALUE(SUBSTITUTE(実質収支比率等に係る経年分析!G$49,"▲","-")),2),NA())</f>
        <v>7.04</v>
      </c>
      <c r="D21" s="162">
        <f>IF(ISNUMBER(VALUE(SUBSTITUTE(実質収支比率等に係る経年分析!H$49,"▲","-"))),ROUND(VALUE(SUBSTITUTE(実質収支比率等に係る経年分析!H$49,"▲","-")),2),NA())</f>
        <v>3.69</v>
      </c>
      <c r="E21" s="162">
        <f>IF(ISNUMBER(VALUE(SUBSTITUTE(実質収支比率等に係る経年分析!I$49,"▲","-"))),ROUND(VALUE(SUBSTITUTE(実質収支比率等に係る経年分析!I$49,"▲","-")),2),NA())</f>
        <v>-0.81</v>
      </c>
      <c r="F21" s="162">
        <f>IF(ISNUMBER(VALUE(SUBSTITUTE(実質収支比率等に係る経年分析!J$49,"▲","-"))),ROUND(VALUE(SUBSTITUTE(実質収支比率等に係る経年分析!J$49,"▲","-")),2),NA())</f>
        <v>-3.05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公共用地先行取得事業特別会計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大船駅東口市街地再開発事業特別会計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1.1299999999999999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1.41</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4.8099999999999996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8.1199999999999992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5836</v>
      </c>
      <c r="E42" s="164"/>
      <c r="F42" s="164"/>
      <c r="G42" s="164">
        <f>'実質公債費比率（分子）の構造'!L$52</f>
        <v>5946</v>
      </c>
      <c r="H42" s="164"/>
      <c r="I42" s="164"/>
      <c r="J42" s="164">
        <f>'実質公債費比率（分子）の構造'!M$52</f>
        <v>6004</v>
      </c>
      <c r="K42" s="164"/>
      <c r="L42" s="164"/>
      <c r="M42" s="164">
        <f>'実質公債費比率（分子）の構造'!N$52</f>
        <v>5409</v>
      </c>
      <c r="N42" s="164"/>
      <c r="O42" s="164"/>
      <c r="P42" s="164">
        <f>'実質公債費比率（分子）の構造'!O$52</f>
        <v>5219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1924</v>
      </c>
      <c r="C46" s="164"/>
      <c r="D46" s="164"/>
      <c r="E46" s="164">
        <f>'実質公債費比率（分子）の構造'!L$48</f>
        <v>1916</v>
      </c>
      <c r="F46" s="164"/>
      <c r="G46" s="164"/>
      <c r="H46" s="164">
        <f>'実質公債費比率（分子）の構造'!M$48</f>
        <v>2204</v>
      </c>
      <c r="I46" s="164"/>
      <c r="J46" s="164"/>
      <c r="K46" s="164">
        <f>'実質公債費比率（分子）の構造'!N$48</f>
        <v>2000</v>
      </c>
      <c r="L46" s="164"/>
      <c r="M46" s="164"/>
      <c r="N46" s="164">
        <f>'実質公債費比率（分子）の構造'!O$48</f>
        <v>2076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4359</v>
      </c>
      <c r="C49" s="164"/>
      <c r="D49" s="164"/>
      <c r="E49" s="164">
        <f>'実質公債費比率（分子）の構造'!L$45</f>
        <v>4230</v>
      </c>
      <c r="F49" s="164"/>
      <c r="G49" s="164"/>
      <c r="H49" s="164">
        <f>'実質公債費比率（分子）の構造'!M$45</f>
        <v>4277</v>
      </c>
      <c r="I49" s="164"/>
      <c r="J49" s="164"/>
      <c r="K49" s="164">
        <f>'実質公債費比率（分子）の構造'!N$45</f>
        <v>4213</v>
      </c>
      <c r="L49" s="164"/>
      <c r="M49" s="164"/>
      <c r="N49" s="164">
        <f>'実質公債費比率（分子）の構造'!O$45</f>
        <v>4289</v>
      </c>
      <c r="O49" s="164"/>
      <c r="P49" s="164"/>
    </row>
    <row r="50" spans="1:16" x14ac:dyDescent="0.2">
      <c r="A50" s="164" t="s">
        <v>67</v>
      </c>
      <c r="B50" s="164" t="e">
        <f>NA()</f>
        <v>#N/A</v>
      </c>
      <c r="C50" s="164">
        <f>IF(ISNUMBER('実質公債費比率（分子）の構造'!K$53),'実質公債費比率（分子）の構造'!K$53,NA())</f>
        <v>447</v>
      </c>
      <c r="D50" s="164" t="e">
        <f>NA()</f>
        <v>#N/A</v>
      </c>
      <c r="E50" s="164" t="e">
        <f>NA()</f>
        <v>#N/A</v>
      </c>
      <c r="F50" s="164">
        <f>IF(ISNUMBER('実質公債費比率（分子）の構造'!L$53),'実質公債費比率（分子）の構造'!L$53,NA())</f>
        <v>200</v>
      </c>
      <c r="G50" s="164" t="e">
        <f>NA()</f>
        <v>#N/A</v>
      </c>
      <c r="H50" s="164" t="e">
        <f>NA()</f>
        <v>#N/A</v>
      </c>
      <c r="I50" s="164">
        <f>IF(ISNUMBER('実質公債費比率（分子）の構造'!M$53),'実質公債費比率（分子）の構造'!M$53,NA())</f>
        <v>477</v>
      </c>
      <c r="J50" s="164" t="e">
        <f>NA()</f>
        <v>#N/A</v>
      </c>
      <c r="K50" s="164" t="e">
        <f>NA()</f>
        <v>#N/A</v>
      </c>
      <c r="L50" s="164">
        <f>IF(ISNUMBER('実質公債費比率（分子）の構造'!N$53),'実質公債費比率（分子）の構造'!N$53,NA())</f>
        <v>804</v>
      </c>
      <c r="M50" s="164" t="e">
        <f>NA()</f>
        <v>#N/A</v>
      </c>
      <c r="N50" s="164" t="e">
        <f>NA()</f>
        <v>#N/A</v>
      </c>
      <c r="O50" s="164">
        <f>IF(ISNUMBER('実質公債費比率（分子）の構造'!O$53),'実質公債費比率（分子）の構造'!O$53,NA())</f>
        <v>1146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28855</v>
      </c>
      <c r="E56" s="163"/>
      <c r="F56" s="163"/>
      <c r="G56" s="163">
        <f>'将来負担比率（分子）の構造'!J$52</f>
        <v>25994</v>
      </c>
      <c r="H56" s="163"/>
      <c r="I56" s="163"/>
      <c r="J56" s="163">
        <f>'将来負担比率（分子）の構造'!K$52</f>
        <v>23622</v>
      </c>
      <c r="K56" s="163"/>
      <c r="L56" s="163"/>
      <c r="M56" s="163">
        <f>'将来負担比率（分子）の構造'!L$52</f>
        <v>21514</v>
      </c>
      <c r="N56" s="163"/>
      <c r="O56" s="163"/>
      <c r="P56" s="163">
        <f>'将来負担比率（分子）の構造'!M$52</f>
        <v>19596</v>
      </c>
    </row>
    <row r="57" spans="1:16" x14ac:dyDescent="0.2">
      <c r="A57" s="163" t="s">
        <v>42</v>
      </c>
      <c r="B57" s="163"/>
      <c r="C57" s="163"/>
      <c r="D57" s="163">
        <f>'将来負担比率（分子）の構造'!I$51</f>
        <v>34493</v>
      </c>
      <c r="E57" s="163"/>
      <c r="F57" s="163"/>
      <c r="G57" s="163">
        <f>'将来負担比率（分子）の構造'!J$51</f>
        <v>32790</v>
      </c>
      <c r="H57" s="163"/>
      <c r="I57" s="163"/>
      <c r="J57" s="163">
        <f>'将来負担比率（分子）の構造'!K$51</f>
        <v>30631</v>
      </c>
      <c r="K57" s="163"/>
      <c r="L57" s="163"/>
      <c r="M57" s="163">
        <f>'将来負担比率（分子）の構造'!L$51</f>
        <v>28831</v>
      </c>
      <c r="N57" s="163"/>
      <c r="O57" s="163"/>
      <c r="P57" s="163">
        <f>'将来負担比率（分子）の構造'!M$51</f>
        <v>26866</v>
      </c>
    </row>
    <row r="58" spans="1:16" x14ac:dyDescent="0.2">
      <c r="A58" s="163" t="s">
        <v>41</v>
      </c>
      <c r="B58" s="163"/>
      <c r="C58" s="163"/>
      <c r="D58" s="163">
        <f>'将来負担比率（分子）の構造'!I$50</f>
        <v>12517</v>
      </c>
      <c r="E58" s="163"/>
      <c r="F58" s="163"/>
      <c r="G58" s="163">
        <f>'将来負担比率（分子）の構造'!J$50</f>
        <v>14891</v>
      </c>
      <c r="H58" s="163"/>
      <c r="I58" s="163"/>
      <c r="J58" s="163">
        <f>'将来負担比率（分子）の構造'!K$50</f>
        <v>18047</v>
      </c>
      <c r="K58" s="163"/>
      <c r="L58" s="163"/>
      <c r="M58" s="163">
        <f>'将来負担比率（分子）の構造'!L$50</f>
        <v>19094</v>
      </c>
      <c r="N58" s="163"/>
      <c r="O58" s="163"/>
      <c r="P58" s="163">
        <f>'将来負担比率（分子）の構造'!M$50</f>
        <v>17495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8174</v>
      </c>
      <c r="C62" s="163"/>
      <c r="D62" s="163"/>
      <c r="E62" s="163">
        <f>'将来負担比率（分子）の構造'!J$45</f>
        <v>7606</v>
      </c>
      <c r="F62" s="163"/>
      <c r="G62" s="163"/>
      <c r="H62" s="163">
        <f>'将来負担比率（分子）の構造'!K$45</f>
        <v>7315</v>
      </c>
      <c r="I62" s="163"/>
      <c r="J62" s="163"/>
      <c r="K62" s="163">
        <f>'将来負担比率（分子）の構造'!L$45</f>
        <v>7520</v>
      </c>
      <c r="L62" s="163"/>
      <c r="M62" s="163"/>
      <c r="N62" s="163">
        <f>'将来負担比率（分子）の構造'!M$45</f>
        <v>6967</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22602</v>
      </c>
      <c r="C64" s="163"/>
      <c r="D64" s="163"/>
      <c r="E64" s="163">
        <f>'将来負担比率（分子）の構造'!J$43</f>
        <v>21397</v>
      </c>
      <c r="F64" s="163"/>
      <c r="G64" s="163"/>
      <c r="H64" s="163">
        <f>'将来負担比率（分子）の構造'!K$43</f>
        <v>20210</v>
      </c>
      <c r="I64" s="163"/>
      <c r="J64" s="163"/>
      <c r="K64" s="163">
        <f>'将来負担比率（分子）の構造'!L$43</f>
        <v>18986</v>
      </c>
      <c r="L64" s="163"/>
      <c r="M64" s="163"/>
      <c r="N64" s="163">
        <f>'将来負担比率（分子）の構造'!M$43</f>
        <v>17595</v>
      </c>
      <c r="O64" s="163"/>
      <c r="P64" s="163"/>
    </row>
    <row r="65" spans="1:16" x14ac:dyDescent="0.2">
      <c r="A65" s="163" t="s">
        <v>32</v>
      </c>
      <c r="B65" s="163">
        <f>'将来負担比率（分子）の構造'!I$42</f>
        <v>3426</v>
      </c>
      <c r="C65" s="163"/>
      <c r="D65" s="163"/>
      <c r="E65" s="163">
        <f>'将来負担比率（分子）の構造'!J$42</f>
        <v>3426</v>
      </c>
      <c r="F65" s="163"/>
      <c r="G65" s="163"/>
      <c r="H65" s="163">
        <f>'将来負担比率（分子）の構造'!K$42</f>
        <v>3426</v>
      </c>
      <c r="I65" s="163"/>
      <c r="J65" s="163"/>
      <c r="K65" s="163">
        <f>'将来負担比率（分子）の構造'!L$42</f>
        <v>3378</v>
      </c>
      <c r="L65" s="163"/>
      <c r="M65" s="163"/>
      <c r="N65" s="163">
        <f>'将来負担比率（分子）の構造'!M$42</f>
        <v>3426</v>
      </c>
      <c r="O65" s="163"/>
      <c r="P65" s="163"/>
    </row>
    <row r="66" spans="1:16" x14ac:dyDescent="0.2">
      <c r="A66" s="163" t="s">
        <v>31</v>
      </c>
      <c r="B66" s="163">
        <f>'将来負担比率（分子）の構造'!I$41</f>
        <v>34723</v>
      </c>
      <c r="C66" s="163"/>
      <c r="D66" s="163"/>
      <c r="E66" s="163">
        <f>'将来負担比率（分子）の構造'!J$41</f>
        <v>31933</v>
      </c>
      <c r="F66" s="163"/>
      <c r="G66" s="163"/>
      <c r="H66" s="163">
        <f>'将来負担比率（分子）の構造'!K$41</f>
        <v>30952</v>
      </c>
      <c r="I66" s="163"/>
      <c r="J66" s="163"/>
      <c r="K66" s="163">
        <f>'将来負担比率（分子）の構造'!L$41</f>
        <v>28558</v>
      </c>
      <c r="L66" s="163"/>
      <c r="M66" s="163"/>
      <c r="N66" s="163">
        <f>'将来負担比率（分子）の構造'!M$41</f>
        <v>27020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8157</v>
      </c>
      <c r="C72" s="167">
        <f>基金残高に係る経年分析!G55</f>
        <v>8826</v>
      </c>
      <c r="D72" s="167">
        <f>基金残高に係る経年分析!H55</f>
        <v>7278</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6939</v>
      </c>
      <c r="C74" s="167">
        <f>基金残高に係る経年分析!G57</f>
        <v>7409</v>
      </c>
      <c r="D74" s="167">
        <f>基金残高に係る経年分析!H57</f>
        <v>7726</v>
      </c>
    </row>
  </sheetData>
  <sheetProtection algorithmName="SHA-512" hashValue="fJcf+fiMD7okjgS5tgAV9gyNufBGHmMu0+A3/YfHTcg5vqBUm9z+63pJdfnP36ny/ctGJvNkly7ZUZ0fgnv0PA==" saltValue="ivm0jYytUu1Q1Ep7HPlm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37255314</v>
      </c>
      <c r="S5" s="613"/>
      <c r="T5" s="613"/>
      <c r="U5" s="613"/>
      <c r="V5" s="613"/>
      <c r="W5" s="613"/>
      <c r="X5" s="613"/>
      <c r="Y5" s="614"/>
      <c r="Z5" s="615">
        <v>48</v>
      </c>
      <c r="AA5" s="615"/>
      <c r="AB5" s="615"/>
      <c r="AC5" s="615"/>
      <c r="AD5" s="616">
        <v>33856035</v>
      </c>
      <c r="AE5" s="616"/>
      <c r="AF5" s="616"/>
      <c r="AG5" s="616"/>
      <c r="AH5" s="616"/>
      <c r="AI5" s="616"/>
      <c r="AJ5" s="616"/>
      <c r="AK5" s="616"/>
      <c r="AL5" s="617">
        <v>81.900000000000006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33856035</v>
      </c>
      <c r="BH5" s="624"/>
      <c r="BI5" s="624"/>
      <c r="BJ5" s="624"/>
      <c r="BK5" s="624"/>
      <c r="BL5" s="624"/>
      <c r="BM5" s="624"/>
      <c r="BN5" s="625"/>
      <c r="BO5" s="626">
        <v>90.9</v>
      </c>
      <c r="BP5" s="626"/>
      <c r="BQ5" s="626"/>
      <c r="BR5" s="626"/>
      <c r="BS5" s="627">
        <v>215431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312091</v>
      </c>
      <c r="S6" s="624"/>
      <c r="T6" s="624"/>
      <c r="U6" s="624"/>
      <c r="V6" s="624"/>
      <c r="W6" s="624"/>
      <c r="X6" s="624"/>
      <c r="Y6" s="625"/>
      <c r="Z6" s="626">
        <v>0.4</v>
      </c>
      <c r="AA6" s="626"/>
      <c r="AB6" s="626"/>
      <c r="AC6" s="626"/>
      <c r="AD6" s="627">
        <v>312091</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33856035</v>
      </c>
      <c r="BH6" s="624"/>
      <c r="BI6" s="624"/>
      <c r="BJ6" s="624"/>
      <c r="BK6" s="624"/>
      <c r="BL6" s="624"/>
      <c r="BM6" s="624"/>
      <c r="BN6" s="625"/>
      <c r="BO6" s="626">
        <v>90.9</v>
      </c>
      <c r="BP6" s="626"/>
      <c r="BQ6" s="626"/>
      <c r="BR6" s="626"/>
      <c r="BS6" s="627">
        <v>215431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376877</v>
      </c>
      <c r="CS6" s="624"/>
      <c r="CT6" s="624"/>
      <c r="CU6" s="624"/>
      <c r="CV6" s="624"/>
      <c r="CW6" s="624"/>
      <c r="CX6" s="624"/>
      <c r="CY6" s="625"/>
      <c r="CZ6" s="617">
        <v>0.5</v>
      </c>
      <c r="DA6" s="618"/>
      <c r="DB6" s="618"/>
      <c r="DC6" s="634"/>
      <c r="DD6" s="632">
        <v>7628</v>
      </c>
      <c r="DE6" s="624"/>
      <c r="DF6" s="624"/>
      <c r="DG6" s="624"/>
      <c r="DH6" s="624"/>
      <c r="DI6" s="624"/>
      <c r="DJ6" s="624"/>
      <c r="DK6" s="624"/>
      <c r="DL6" s="624"/>
      <c r="DM6" s="624"/>
      <c r="DN6" s="624"/>
      <c r="DO6" s="624"/>
      <c r="DP6" s="625"/>
      <c r="DQ6" s="632">
        <v>371304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19946</v>
      </c>
      <c r="S7" s="624"/>
      <c r="T7" s="624"/>
      <c r="U7" s="624"/>
      <c r="V7" s="624"/>
      <c r="W7" s="624"/>
      <c r="X7" s="624"/>
      <c r="Y7" s="625"/>
      <c r="Z7" s="626">
        <v>0</v>
      </c>
      <c r="AA7" s="626"/>
      <c r="AB7" s="626"/>
      <c r="AC7" s="626"/>
      <c r="AD7" s="627">
        <v>19946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19050009</v>
      </c>
      <c r="BH7" s="624"/>
      <c r="BI7" s="624"/>
      <c r="BJ7" s="624"/>
      <c r="BK7" s="624"/>
      <c r="BL7" s="624"/>
      <c r="BM7" s="624"/>
      <c r="BN7" s="625"/>
      <c r="BO7" s="626">
        <v>51.1</v>
      </c>
      <c r="BP7" s="626"/>
      <c r="BQ7" s="626"/>
      <c r="BR7" s="626"/>
      <c r="BS7" s="627">
        <v>215431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9858374</v>
      </c>
      <c r="CS7" s="624"/>
      <c r="CT7" s="624"/>
      <c r="CU7" s="624"/>
      <c r="CV7" s="624"/>
      <c r="CW7" s="624"/>
      <c r="CX7" s="624"/>
      <c r="CY7" s="625"/>
      <c r="CZ7" s="626">
        <v>13.4</v>
      </c>
      <c r="DA7" s="626"/>
      <c r="DB7" s="626"/>
      <c r="DC7" s="626"/>
      <c r="DD7" s="632">
        <v>222845</v>
      </c>
      <c r="DE7" s="624"/>
      <c r="DF7" s="624"/>
      <c r="DG7" s="624"/>
      <c r="DH7" s="624"/>
      <c r="DI7" s="624"/>
      <c r="DJ7" s="624"/>
      <c r="DK7" s="624"/>
      <c r="DL7" s="624"/>
      <c r="DM7" s="624"/>
      <c r="DN7" s="624"/>
      <c r="DO7" s="624"/>
      <c r="DP7" s="625"/>
      <c r="DQ7" s="632">
        <v>8975651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457252</v>
      </c>
      <c r="S8" s="624"/>
      <c r="T8" s="624"/>
      <c r="U8" s="624"/>
      <c r="V8" s="624"/>
      <c r="W8" s="624"/>
      <c r="X8" s="624"/>
      <c r="Y8" s="625"/>
      <c r="Z8" s="626">
        <v>0.6</v>
      </c>
      <c r="AA8" s="626"/>
      <c r="AB8" s="626"/>
      <c r="AC8" s="626"/>
      <c r="AD8" s="627">
        <v>457252</v>
      </c>
      <c r="AE8" s="627"/>
      <c r="AF8" s="627"/>
      <c r="AG8" s="627"/>
      <c r="AH8" s="627"/>
      <c r="AI8" s="627"/>
      <c r="AJ8" s="627"/>
      <c r="AK8" s="627"/>
      <c r="AL8" s="628">
        <v>1.1000000000000001</v>
      </c>
      <c r="AM8" s="629"/>
      <c r="AN8" s="629"/>
      <c r="AO8" s="630"/>
      <c r="AP8" s="620" t="s">
        <v>227</v>
      </c>
      <c r="AQ8" s="621"/>
      <c r="AR8" s="621"/>
      <c r="AS8" s="621"/>
      <c r="AT8" s="621"/>
      <c r="AU8" s="621"/>
      <c r="AV8" s="621"/>
      <c r="AW8" s="621"/>
      <c r="AX8" s="621"/>
      <c r="AY8" s="621"/>
      <c r="AZ8" s="621"/>
      <c r="BA8" s="621"/>
      <c r="BB8" s="621"/>
      <c r="BC8" s="621"/>
      <c r="BD8" s="621"/>
      <c r="BE8" s="621"/>
      <c r="BF8" s="622"/>
      <c r="BG8" s="623">
        <v>251763</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30375628</v>
      </c>
      <c r="CS8" s="624"/>
      <c r="CT8" s="624"/>
      <c r="CU8" s="624"/>
      <c r="CV8" s="624"/>
      <c r="CW8" s="624"/>
      <c r="CX8" s="624"/>
      <c r="CY8" s="625"/>
      <c r="CZ8" s="626">
        <v>41.2</v>
      </c>
      <c r="DA8" s="626"/>
      <c r="DB8" s="626"/>
      <c r="DC8" s="626"/>
      <c r="DD8" s="632">
        <v>209479</v>
      </c>
      <c r="DE8" s="624"/>
      <c r="DF8" s="624"/>
      <c r="DG8" s="624"/>
      <c r="DH8" s="624"/>
      <c r="DI8" s="624"/>
      <c r="DJ8" s="624"/>
      <c r="DK8" s="624"/>
      <c r="DL8" s="624"/>
      <c r="DM8" s="624"/>
      <c r="DN8" s="624"/>
      <c r="DO8" s="624"/>
      <c r="DP8" s="625"/>
      <c r="DQ8" s="632">
        <v>17601877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657408</v>
      </c>
      <c r="S9" s="624"/>
      <c r="T9" s="624"/>
      <c r="U9" s="624"/>
      <c r="V9" s="624"/>
      <c r="W9" s="624"/>
      <c r="X9" s="624"/>
      <c r="Y9" s="625"/>
      <c r="Z9" s="626">
        <v>0.8</v>
      </c>
      <c r="AA9" s="626"/>
      <c r="AB9" s="626"/>
      <c r="AC9" s="626"/>
      <c r="AD9" s="627">
        <v>657408</v>
      </c>
      <c r="AE9" s="627"/>
      <c r="AF9" s="627"/>
      <c r="AG9" s="627"/>
      <c r="AH9" s="627"/>
      <c r="AI9" s="627"/>
      <c r="AJ9" s="627"/>
      <c r="AK9" s="627"/>
      <c r="AL9" s="628">
        <v>1.6</v>
      </c>
      <c r="AM9" s="629"/>
      <c r="AN9" s="629"/>
      <c r="AO9" s="630"/>
      <c r="AP9" s="620" t="s">
        <v>230</v>
      </c>
      <c r="AQ9" s="621"/>
      <c r="AR9" s="621"/>
      <c r="AS9" s="621"/>
      <c r="AT9" s="621"/>
      <c r="AU9" s="621"/>
      <c r="AV9" s="621"/>
      <c r="AW9" s="621"/>
      <c r="AX9" s="621"/>
      <c r="AY9" s="621"/>
      <c r="AZ9" s="621"/>
      <c r="BA9" s="621"/>
      <c r="BB9" s="621"/>
      <c r="BC9" s="621"/>
      <c r="BD9" s="621"/>
      <c r="BE9" s="621"/>
      <c r="BF9" s="622"/>
      <c r="BG9" s="623">
        <v>17111169</v>
      </c>
      <c r="BH9" s="624"/>
      <c r="BI9" s="624"/>
      <c r="BJ9" s="624"/>
      <c r="BK9" s="624"/>
      <c r="BL9" s="624"/>
      <c r="BM9" s="624"/>
      <c r="BN9" s="625"/>
      <c r="BO9" s="626">
        <v>45.9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6503394</v>
      </c>
      <c r="CS9" s="624"/>
      <c r="CT9" s="624"/>
      <c r="CU9" s="624"/>
      <c r="CV9" s="624"/>
      <c r="CW9" s="624"/>
      <c r="CX9" s="624"/>
      <c r="CY9" s="625"/>
      <c r="CZ9" s="626">
        <v>8.8000000000000007</v>
      </c>
      <c r="DA9" s="626"/>
      <c r="DB9" s="626"/>
      <c r="DC9" s="626"/>
      <c r="DD9" s="632">
        <v>189909</v>
      </c>
      <c r="DE9" s="624"/>
      <c r="DF9" s="624"/>
      <c r="DG9" s="624"/>
      <c r="DH9" s="624"/>
      <c r="DI9" s="624"/>
      <c r="DJ9" s="624"/>
      <c r="DK9" s="624"/>
      <c r="DL9" s="624"/>
      <c r="DM9" s="624"/>
      <c r="DN9" s="624"/>
      <c r="DO9" s="624"/>
      <c r="DP9" s="625"/>
      <c r="DQ9" s="632">
        <v>5480480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557410</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89031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58882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4225723</v>
      </c>
      <c r="S11" s="624"/>
      <c r="T11" s="624"/>
      <c r="U11" s="624"/>
      <c r="V11" s="624"/>
      <c r="W11" s="624"/>
      <c r="X11" s="624"/>
      <c r="Y11" s="625"/>
      <c r="Z11" s="628">
        <v>5.4</v>
      </c>
      <c r="AA11" s="629"/>
      <c r="AB11" s="629"/>
      <c r="AC11" s="635"/>
      <c r="AD11" s="632">
        <v>4225723</v>
      </c>
      <c r="AE11" s="624"/>
      <c r="AF11" s="624"/>
      <c r="AG11" s="624"/>
      <c r="AH11" s="624"/>
      <c r="AI11" s="624"/>
      <c r="AJ11" s="624"/>
      <c r="AK11" s="625"/>
      <c r="AL11" s="628">
        <v>10.199999999999999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1129667</v>
      </c>
      <c r="BH11" s="624"/>
      <c r="BI11" s="624"/>
      <c r="BJ11" s="624"/>
      <c r="BK11" s="624"/>
      <c r="BL11" s="624"/>
      <c r="BM11" s="624"/>
      <c r="BN11" s="625"/>
      <c r="BO11" s="626">
        <v>3</v>
      </c>
      <c r="BP11" s="626"/>
      <c r="BQ11" s="626"/>
      <c r="BR11" s="626"/>
      <c r="BS11" s="627">
        <v>215431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221746</v>
      </c>
      <c r="CS11" s="624"/>
      <c r="CT11" s="624"/>
      <c r="CU11" s="624"/>
      <c r="CV11" s="624"/>
      <c r="CW11" s="624"/>
      <c r="CX11" s="624"/>
      <c r="CY11" s="625"/>
      <c r="CZ11" s="626">
        <v>0.3</v>
      </c>
      <c r="DA11" s="626"/>
      <c r="DB11" s="626"/>
      <c r="DC11" s="626"/>
      <c r="DD11" s="632">
        <v>99213</v>
      </c>
      <c r="DE11" s="624"/>
      <c r="DF11" s="624"/>
      <c r="DG11" s="624"/>
      <c r="DH11" s="624"/>
      <c r="DI11" s="624"/>
      <c r="DJ11" s="624"/>
      <c r="DK11" s="624"/>
      <c r="DL11" s="624"/>
      <c r="DM11" s="624"/>
      <c r="DN11" s="624"/>
      <c r="DO11" s="624"/>
      <c r="DP11" s="625"/>
      <c r="DQ11" s="632">
        <v>126388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23931</v>
      </c>
      <c r="S12" s="624"/>
      <c r="T12" s="624"/>
      <c r="U12" s="624"/>
      <c r="V12" s="624"/>
      <c r="W12" s="624"/>
      <c r="X12" s="624"/>
      <c r="Y12" s="625"/>
      <c r="Z12" s="626">
        <v>0</v>
      </c>
      <c r="AA12" s="626"/>
      <c r="AB12" s="626"/>
      <c r="AC12" s="626"/>
      <c r="AD12" s="627">
        <v>23931</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13795466</v>
      </c>
      <c r="BH12" s="624"/>
      <c r="BI12" s="624"/>
      <c r="BJ12" s="624"/>
      <c r="BK12" s="624"/>
      <c r="BL12" s="624"/>
      <c r="BM12" s="624"/>
      <c r="BN12" s="625"/>
      <c r="BO12" s="626">
        <v>37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938632</v>
      </c>
      <c r="CS12" s="624"/>
      <c r="CT12" s="624"/>
      <c r="CU12" s="624"/>
      <c r="CV12" s="624"/>
      <c r="CW12" s="624"/>
      <c r="CX12" s="624"/>
      <c r="CY12" s="625"/>
      <c r="CZ12" s="626">
        <v>1.3</v>
      </c>
      <c r="DA12" s="626"/>
      <c r="DB12" s="626"/>
      <c r="DC12" s="626"/>
      <c r="DD12" s="632">
        <v>86591</v>
      </c>
      <c r="DE12" s="624"/>
      <c r="DF12" s="624"/>
      <c r="DG12" s="624"/>
      <c r="DH12" s="624"/>
      <c r="DI12" s="624"/>
      <c r="DJ12" s="624"/>
      <c r="DK12" s="624"/>
      <c r="DL12" s="624"/>
      <c r="DM12" s="624"/>
      <c r="DN12" s="624"/>
      <c r="DO12" s="624"/>
      <c r="DP12" s="625"/>
      <c r="DQ12" s="632">
        <v>542986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13776468</v>
      </c>
      <c r="BH13" s="624"/>
      <c r="BI13" s="624"/>
      <c r="BJ13" s="624"/>
      <c r="BK13" s="624"/>
      <c r="BL13" s="624"/>
      <c r="BM13" s="624"/>
      <c r="BN13" s="625"/>
      <c r="BO13" s="626">
        <v>37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8887830</v>
      </c>
      <c r="CS13" s="624"/>
      <c r="CT13" s="624"/>
      <c r="CU13" s="624"/>
      <c r="CV13" s="624"/>
      <c r="CW13" s="624"/>
      <c r="CX13" s="624"/>
      <c r="CY13" s="625"/>
      <c r="CZ13" s="626">
        <v>12.1</v>
      </c>
      <c r="DA13" s="626"/>
      <c r="DB13" s="626"/>
      <c r="DC13" s="626"/>
      <c r="DD13" s="632">
        <v>2221176</v>
      </c>
      <c r="DE13" s="624"/>
      <c r="DF13" s="624"/>
      <c r="DG13" s="624"/>
      <c r="DH13" s="624"/>
      <c r="DI13" s="624"/>
      <c r="DJ13" s="624"/>
      <c r="DK13" s="624"/>
      <c r="DL13" s="624"/>
      <c r="DM13" s="624"/>
      <c r="DN13" s="624"/>
      <c r="DO13" s="624"/>
      <c r="DP13" s="625"/>
      <c r="DQ13" s="632">
        <v>6699748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198892</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3435982</v>
      </c>
      <c r="CS14" s="624"/>
      <c r="CT14" s="624"/>
      <c r="CU14" s="624"/>
      <c r="CV14" s="624"/>
      <c r="CW14" s="624"/>
      <c r="CX14" s="624"/>
      <c r="CY14" s="625"/>
      <c r="CZ14" s="626">
        <v>4.7</v>
      </c>
      <c r="DA14" s="626"/>
      <c r="DB14" s="626"/>
      <c r="DC14" s="626"/>
      <c r="DD14" s="632">
        <v>909281</v>
      </c>
      <c r="DE14" s="624"/>
      <c r="DF14" s="624"/>
      <c r="DG14" s="624"/>
      <c r="DH14" s="624"/>
      <c r="DI14" s="624"/>
      <c r="DJ14" s="624"/>
      <c r="DK14" s="624"/>
      <c r="DL14" s="624"/>
      <c r="DM14" s="624"/>
      <c r="DN14" s="624"/>
      <c r="DO14" s="624"/>
      <c r="DP14" s="625"/>
      <c r="DQ14" s="632">
        <v>2727839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85484</v>
      </c>
      <c r="S15" s="624"/>
      <c r="T15" s="624"/>
      <c r="U15" s="624"/>
      <c r="V15" s="624"/>
      <c r="W15" s="624"/>
      <c r="X15" s="624"/>
      <c r="Y15" s="625"/>
      <c r="Z15" s="626">
        <v>0.1</v>
      </c>
      <c r="AA15" s="626"/>
      <c r="AB15" s="626"/>
      <c r="AC15" s="626"/>
      <c r="AD15" s="627">
        <v>85484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811668</v>
      </c>
      <c r="BH15" s="624"/>
      <c r="BI15" s="624"/>
      <c r="BJ15" s="624"/>
      <c r="BK15" s="624"/>
      <c r="BL15" s="624"/>
      <c r="BM15" s="624"/>
      <c r="BN15" s="625"/>
      <c r="BO15" s="626">
        <v>2.2000000000000002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8733451</v>
      </c>
      <c r="CS15" s="624"/>
      <c r="CT15" s="624"/>
      <c r="CU15" s="624"/>
      <c r="CV15" s="624"/>
      <c r="CW15" s="624"/>
      <c r="CX15" s="624"/>
      <c r="CY15" s="625"/>
      <c r="CZ15" s="626">
        <v>11.8</v>
      </c>
      <c r="DA15" s="626"/>
      <c r="DB15" s="626"/>
      <c r="DC15" s="626"/>
      <c r="DD15" s="632">
        <v>1433387</v>
      </c>
      <c r="DE15" s="624"/>
      <c r="DF15" s="624"/>
      <c r="DG15" s="624"/>
      <c r="DH15" s="624"/>
      <c r="DI15" s="624"/>
      <c r="DJ15" s="624"/>
      <c r="DK15" s="624"/>
      <c r="DL15" s="624"/>
      <c r="DM15" s="624"/>
      <c r="DN15" s="624"/>
      <c r="DO15" s="624"/>
      <c r="DP15" s="625"/>
      <c r="DQ15" s="632">
        <v>6228890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465071</v>
      </c>
      <c r="S16" s="624"/>
      <c r="T16" s="624"/>
      <c r="U16" s="624"/>
      <c r="V16" s="624"/>
      <c r="W16" s="624"/>
      <c r="X16" s="624"/>
      <c r="Y16" s="625"/>
      <c r="Z16" s="626">
        <v>0.6</v>
      </c>
      <c r="AA16" s="626"/>
      <c r="AB16" s="626"/>
      <c r="AC16" s="626"/>
      <c r="AD16" s="627">
        <v>465071</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928409</v>
      </c>
      <c r="S17" s="624"/>
      <c r="T17" s="624"/>
      <c r="U17" s="624"/>
      <c r="V17" s="624"/>
      <c r="W17" s="624"/>
      <c r="X17" s="624"/>
      <c r="Y17" s="625"/>
      <c r="Z17" s="626">
        <v>1.2</v>
      </c>
      <c r="AA17" s="626"/>
      <c r="AB17" s="626"/>
      <c r="AC17" s="626"/>
      <c r="AD17" s="627">
        <v>928409</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4289502</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4289502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127100</v>
      </c>
      <c r="S18" s="624"/>
      <c r="T18" s="624"/>
      <c r="U18" s="624"/>
      <c r="V18" s="624"/>
      <c r="W18" s="624"/>
      <c r="X18" s="624"/>
      <c r="Y18" s="625"/>
      <c r="Z18" s="626">
        <v>0.2</v>
      </c>
      <c r="AA18" s="626"/>
      <c r="AB18" s="626"/>
      <c r="AC18" s="626"/>
      <c r="AD18" s="627">
        <v>127100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800988</v>
      </c>
      <c r="S19" s="624"/>
      <c r="T19" s="624"/>
      <c r="U19" s="624"/>
      <c r="V19" s="624"/>
      <c r="W19" s="624"/>
      <c r="X19" s="624"/>
      <c r="Y19" s="625"/>
      <c r="Z19" s="626">
        <v>1</v>
      </c>
      <c r="AA19" s="626"/>
      <c r="AB19" s="626"/>
      <c r="AC19" s="626"/>
      <c r="AD19" s="627">
        <v>800988</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3399279</v>
      </c>
      <c r="BH19" s="624"/>
      <c r="BI19" s="624"/>
      <c r="BJ19" s="624"/>
      <c r="BK19" s="624"/>
      <c r="BL19" s="624"/>
      <c r="BM19" s="624"/>
      <c r="BN19" s="625"/>
      <c r="BO19" s="626">
        <v>9.1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321</v>
      </c>
      <c r="S20" s="624"/>
      <c r="T20" s="624"/>
      <c r="U20" s="624"/>
      <c r="V20" s="624"/>
      <c r="W20" s="624"/>
      <c r="X20" s="624"/>
      <c r="Y20" s="625"/>
      <c r="Z20" s="626">
        <v>0</v>
      </c>
      <c r="AA20" s="626"/>
      <c r="AB20" s="626"/>
      <c r="AC20" s="626"/>
      <c r="AD20" s="627">
        <v>321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3399279</v>
      </c>
      <c r="BH20" s="624"/>
      <c r="BI20" s="624"/>
      <c r="BJ20" s="624"/>
      <c r="BK20" s="624"/>
      <c r="BL20" s="624"/>
      <c r="BM20" s="624"/>
      <c r="BN20" s="625"/>
      <c r="BO20" s="626">
        <v>9.1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73710447</v>
      </c>
      <c r="CS20" s="624"/>
      <c r="CT20" s="624"/>
      <c r="CU20" s="624"/>
      <c r="CV20" s="624"/>
      <c r="CW20" s="624"/>
      <c r="CX20" s="624"/>
      <c r="CY20" s="625"/>
      <c r="CZ20" s="626">
        <v>100</v>
      </c>
      <c r="DA20" s="626"/>
      <c r="DB20" s="626"/>
      <c r="DC20" s="626"/>
      <c r="DD20" s="632">
        <v>5379509</v>
      </c>
      <c r="DE20" s="624"/>
      <c r="DF20" s="624"/>
      <c r="DG20" s="624"/>
      <c r="DH20" s="624"/>
      <c r="DI20" s="624"/>
      <c r="DJ20" s="624"/>
      <c r="DK20" s="624"/>
      <c r="DL20" s="624"/>
      <c r="DM20" s="624"/>
      <c r="DN20" s="624"/>
      <c r="DO20" s="624"/>
      <c r="DP20" s="625"/>
      <c r="DQ20" s="632">
        <v>53103547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21466</v>
      </c>
      <c r="S21" s="624"/>
      <c r="T21" s="624"/>
      <c r="U21" s="624"/>
      <c r="V21" s="624"/>
      <c r="W21" s="624"/>
      <c r="X21" s="624"/>
      <c r="Y21" s="625"/>
      <c r="Z21" s="626">
        <v>0</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21423</v>
      </c>
      <c r="S23" s="624"/>
      <c r="T23" s="624"/>
      <c r="U23" s="624"/>
      <c r="V23" s="624"/>
      <c r="W23" s="624"/>
      <c r="X23" s="624"/>
      <c r="Y23" s="625"/>
      <c r="Z23" s="626">
        <v>0</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3399279</v>
      </c>
      <c r="BH23" s="624"/>
      <c r="BI23" s="624"/>
      <c r="BJ23" s="624"/>
      <c r="BK23" s="624"/>
      <c r="BL23" s="624"/>
      <c r="BM23" s="624"/>
      <c r="BN23" s="625"/>
      <c r="BO23" s="626">
        <v>9.1</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43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37044063</v>
      </c>
      <c r="CS24" s="613"/>
      <c r="CT24" s="613"/>
      <c r="CU24" s="613"/>
      <c r="CV24" s="613"/>
      <c r="CW24" s="613"/>
      <c r="CX24" s="613"/>
      <c r="CY24" s="614"/>
      <c r="CZ24" s="617">
        <v>50.3</v>
      </c>
      <c r="DA24" s="618"/>
      <c r="DB24" s="618"/>
      <c r="DC24" s="634"/>
      <c r="DD24" s="653">
        <v>24976270</v>
      </c>
      <c r="DE24" s="613"/>
      <c r="DF24" s="613"/>
      <c r="DG24" s="613"/>
      <c r="DH24" s="613"/>
      <c r="DI24" s="613"/>
      <c r="DJ24" s="613"/>
      <c r="DK24" s="614"/>
      <c r="DL24" s="653">
        <v>22674330</v>
      </c>
      <c r="DM24" s="613"/>
      <c r="DN24" s="613"/>
      <c r="DO24" s="613"/>
      <c r="DP24" s="613"/>
      <c r="DQ24" s="613"/>
      <c r="DR24" s="613"/>
      <c r="DS24" s="613"/>
      <c r="DT24" s="613"/>
      <c r="DU24" s="613"/>
      <c r="DV24" s="614"/>
      <c r="DW24" s="617">
        <v>54.8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44452095</v>
      </c>
      <c r="S25" s="624"/>
      <c r="T25" s="624"/>
      <c r="U25" s="624"/>
      <c r="V25" s="624"/>
      <c r="W25" s="624"/>
      <c r="X25" s="624"/>
      <c r="Y25" s="625"/>
      <c r="Z25" s="626">
        <v>57.3</v>
      </c>
      <c r="AA25" s="626"/>
      <c r="AB25" s="626"/>
      <c r="AC25" s="626"/>
      <c r="AD25" s="627">
        <v>41031350</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13442251</v>
      </c>
      <c r="CS25" s="656"/>
      <c r="CT25" s="656"/>
      <c r="CU25" s="656"/>
      <c r="CV25" s="656"/>
      <c r="CW25" s="656"/>
      <c r="CX25" s="656"/>
      <c r="CY25" s="657"/>
      <c r="CZ25" s="628">
        <v>18.2</v>
      </c>
      <c r="DA25" s="654"/>
      <c r="DB25" s="654"/>
      <c r="DC25" s="658"/>
      <c r="DD25" s="632">
        <v>12885985</v>
      </c>
      <c r="DE25" s="656"/>
      <c r="DF25" s="656"/>
      <c r="DG25" s="656"/>
      <c r="DH25" s="656"/>
      <c r="DI25" s="656"/>
      <c r="DJ25" s="656"/>
      <c r="DK25" s="657"/>
      <c r="DL25" s="632">
        <v>12745935</v>
      </c>
      <c r="DM25" s="656"/>
      <c r="DN25" s="656"/>
      <c r="DO25" s="656"/>
      <c r="DP25" s="656"/>
      <c r="DQ25" s="656"/>
      <c r="DR25" s="656"/>
      <c r="DS25" s="656"/>
      <c r="DT25" s="656"/>
      <c r="DU25" s="656"/>
      <c r="DV25" s="657"/>
      <c r="DW25" s="628">
        <v>30.8</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17036</v>
      </c>
      <c r="S26" s="624"/>
      <c r="T26" s="624"/>
      <c r="U26" s="624"/>
      <c r="V26" s="624"/>
      <c r="W26" s="624"/>
      <c r="X26" s="624"/>
      <c r="Y26" s="625"/>
      <c r="Z26" s="626">
        <v>0</v>
      </c>
      <c r="AA26" s="626"/>
      <c r="AB26" s="626"/>
      <c r="AC26" s="626"/>
      <c r="AD26" s="627">
        <v>17036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8238961</v>
      </c>
      <c r="CS26" s="624"/>
      <c r="CT26" s="624"/>
      <c r="CU26" s="624"/>
      <c r="CV26" s="624"/>
      <c r="CW26" s="624"/>
      <c r="CX26" s="624"/>
      <c r="CY26" s="625"/>
      <c r="CZ26" s="628">
        <v>11.2</v>
      </c>
      <c r="DA26" s="654"/>
      <c r="DB26" s="654"/>
      <c r="DC26" s="658"/>
      <c r="DD26" s="632">
        <v>7835897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287193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37255314</v>
      </c>
      <c r="BH27" s="624"/>
      <c r="BI27" s="624"/>
      <c r="BJ27" s="624"/>
      <c r="BK27" s="624"/>
      <c r="BL27" s="624"/>
      <c r="BM27" s="624"/>
      <c r="BN27" s="625"/>
      <c r="BO27" s="626">
        <v>100</v>
      </c>
      <c r="BP27" s="626"/>
      <c r="BQ27" s="626"/>
      <c r="BR27" s="626"/>
      <c r="BS27" s="627">
        <v>215431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19312310</v>
      </c>
      <c r="CS27" s="656"/>
      <c r="CT27" s="656"/>
      <c r="CU27" s="656"/>
      <c r="CV27" s="656"/>
      <c r="CW27" s="656"/>
      <c r="CX27" s="656"/>
      <c r="CY27" s="657"/>
      <c r="CZ27" s="628">
        <v>26.2</v>
      </c>
      <c r="DA27" s="654"/>
      <c r="DB27" s="654"/>
      <c r="DC27" s="658"/>
      <c r="DD27" s="632">
        <v>7800783</v>
      </c>
      <c r="DE27" s="656"/>
      <c r="DF27" s="656"/>
      <c r="DG27" s="656"/>
      <c r="DH27" s="656"/>
      <c r="DI27" s="656"/>
      <c r="DJ27" s="656"/>
      <c r="DK27" s="657"/>
      <c r="DL27" s="632">
        <v>5638893</v>
      </c>
      <c r="DM27" s="656"/>
      <c r="DN27" s="656"/>
      <c r="DO27" s="656"/>
      <c r="DP27" s="656"/>
      <c r="DQ27" s="656"/>
      <c r="DR27" s="656"/>
      <c r="DS27" s="656"/>
      <c r="DT27" s="656"/>
      <c r="DU27" s="656"/>
      <c r="DV27" s="657"/>
      <c r="DW27" s="628">
        <v>13.6</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442361</v>
      </c>
      <c r="S28" s="624"/>
      <c r="T28" s="624"/>
      <c r="U28" s="624"/>
      <c r="V28" s="624"/>
      <c r="W28" s="624"/>
      <c r="X28" s="624"/>
      <c r="Y28" s="625"/>
      <c r="Z28" s="626">
        <v>0.6</v>
      </c>
      <c r="AA28" s="626"/>
      <c r="AB28" s="626"/>
      <c r="AC28" s="626"/>
      <c r="AD28" s="627">
        <v>199913</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4289502</v>
      </c>
      <c r="CS28" s="624"/>
      <c r="CT28" s="624"/>
      <c r="CU28" s="624"/>
      <c r="CV28" s="624"/>
      <c r="CW28" s="624"/>
      <c r="CX28" s="624"/>
      <c r="CY28" s="625"/>
      <c r="CZ28" s="628">
        <v>5.8</v>
      </c>
      <c r="DA28" s="654"/>
      <c r="DB28" s="654"/>
      <c r="DC28" s="658"/>
      <c r="DD28" s="632">
        <v>4289502</v>
      </c>
      <c r="DE28" s="624"/>
      <c r="DF28" s="624"/>
      <c r="DG28" s="624"/>
      <c r="DH28" s="624"/>
      <c r="DI28" s="624"/>
      <c r="DJ28" s="624"/>
      <c r="DK28" s="625"/>
      <c r="DL28" s="632">
        <v>4289502</v>
      </c>
      <c r="DM28" s="624"/>
      <c r="DN28" s="624"/>
      <c r="DO28" s="624"/>
      <c r="DP28" s="624"/>
      <c r="DQ28" s="624"/>
      <c r="DR28" s="624"/>
      <c r="DS28" s="624"/>
      <c r="DT28" s="624"/>
      <c r="DU28" s="624"/>
      <c r="DV28" s="625"/>
      <c r="DW28" s="628">
        <v>10.4</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816950</v>
      </c>
      <c r="S29" s="624"/>
      <c r="T29" s="624"/>
      <c r="U29" s="624"/>
      <c r="V29" s="624"/>
      <c r="W29" s="624"/>
      <c r="X29" s="624"/>
      <c r="Y29" s="625"/>
      <c r="Z29" s="626">
        <v>1.1000000000000001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4289349</v>
      </c>
      <c r="CS29" s="656"/>
      <c r="CT29" s="656"/>
      <c r="CU29" s="656"/>
      <c r="CV29" s="656"/>
      <c r="CW29" s="656"/>
      <c r="CX29" s="656"/>
      <c r="CY29" s="657"/>
      <c r="CZ29" s="628">
        <v>5.8</v>
      </c>
      <c r="DA29" s="654"/>
      <c r="DB29" s="654"/>
      <c r="DC29" s="658"/>
      <c r="DD29" s="632">
        <v>4289349</v>
      </c>
      <c r="DE29" s="656"/>
      <c r="DF29" s="656"/>
      <c r="DG29" s="656"/>
      <c r="DH29" s="656"/>
      <c r="DI29" s="656"/>
      <c r="DJ29" s="656"/>
      <c r="DK29" s="657"/>
      <c r="DL29" s="632">
        <v>4289349</v>
      </c>
      <c r="DM29" s="656"/>
      <c r="DN29" s="656"/>
      <c r="DO29" s="656"/>
      <c r="DP29" s="656"/>
      <c r="DQ29" s="656"/>
      <c r="DR29" s="656"/>
      <c r="DS29" s="656"/>
      <c r="DT29" s="656"/>
      <c r="DU29" s="656"/>
      <c r="DV29" s="657"/>
      <c r="DW29" s="628">
        <v>10.4</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13057937</v>
      </c>
      <c r="S30" s="624"/>
      <c r="T30" s="624"/>
      <c r="U30" s="624"/>
      <c r="V30" s="624"/>
      <c r="W30" s="624"/>
      <c r="X30" s="624"/>
      <c r="Y30" s="625"/>
      <c r="Z30" s="626">
        <v>16.8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4155482</v>
      </c>
      <c r="CS30" s="624"/>
      <c r="CT30" s="624"/>
      <c r="CU30" s="624"/>
      <c r="CV30" s="624"/>
      <c r="CW30" s="624"/>
      <c r="CX30" s="624"/>
      <c r="CY30" s="625"/>
      <c r="CZ30" s="628">
        <v>5.6</v>
      </c>
      <c r="DA30" s="654"/>
      <c r="DB30" s="654"/>
      <c r="DC30" s="658"/>
      <c r="DD30" s="632">
        <v>4155482</v>
      </c>
      <c r="DE30" s="624"/>
      <c r="DF30" s="624"/>
      <c r="DG30" s="624"/>
      <c r="DH30" s="624"/>
      <c r="DI30" s="624"/>
      <c r="DJ30" s="624"/>
      <c r="DK30" s="625"/>
      <c r="DL30" s="632">
        <v>4155482</v>
      </c>
      <c r="DM30" s="624"/>
      <c r="DN30" s="624"/>
      <c r="DO30" s="624"/>
      <c r="DP30" s="624"/>
      <c r="DQ30" s="624"/>
      <c r="DR30" s="624"/>
      <c r="DS30" s="624"/>
      <c r="DT30" s="624"/>
      <c r="DU30" s="624"/>
      <c r="DV30" s="625"/>
      <c r="DW30" s="628">
        <v>10.1</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98</v>
      </c>
      <c r="BN31" s="667"/>
      <c r="BO31" s="667"/>
      <c r="BP31" s="667"/>
      <c r="BQ31" s="668"/>
      <c r="BR31" s="679">
        <v>99.3</v>
      </c>
      <c r="BS31" s="667"/>
      <c r="BT31" s="667"/>
      <c r="BU31" s="667"/>
      <c r="BV31" s="667"/>
      <c r="BW31" s="667"/>
      <c r="BX31" s="618">
        <v>98</v>
      </c>
      <c r="BY31" s="667"/>
      <c r="BZ31" s="667"/>
      <c r="CA31" s="667"/>
      <c r="CB31" s="668"/>
      <c r="CD31" s="661"/>
      <c r="CE31" s="662"/>
      <c r="CF31" s="620" t="s">
        <v>300</v>
      </c>
      <c r="CG31" s="621"/>
      <c r="CH31" s="621"/>
      <c r="CI31" s="621"/>
      <c r="CJ31" s="621"/>
      <c r="CK31" s="621"/>
      <c r="CL31" s="621"/>
      <c r="CM31" s="621"/>
      <c r="CN31" s="621"/>
      <c r="CO31" s="621"/>
      <c r="CP31" s="621"/>
      <c r="CQ31" s="622"/>
      <c r="CR31" s="623">
        <v>133867</v>
      </c>
      <c r="CS31" s="656"/>
      <c r="CT31" s="656"/>
      <c r="CU31" s="656"/>
      <c r="CV31" s="656"/>
      <c r="CW31" s="656"/>
      <c r="CX31" s="656"/>
      <c r="CY31" s="657"/>
      <c r="CZ31" s="628">
        <v>0.2</v>
      </c>
      <c r="DA31" s="654"/>
      <c r="DB31" s="654"/>
      <c r="DC31" s="658"/>
      <c r="DD31" s="632">
        <v>133867</v>
      </c>
      <c r="DE31" s="656"/>
      <c r="DF31" s="656"/>
      <c r="DG31" s="656"/>
      <c r="DH31" s="656"/>
      <c r="DI31" s="656"/>
      <c r="DJ31" s="656"/>
      <c r="DK31" s="657"/>
      <c r="DL31" s="632">
        <v>133867</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4583108</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6"/>
      <c r="BI32" s="656"/>
      <c r="BJ32" s="656"/>
      <c r="BK32" s="656"/>
      <c r="BL32" s="656"/>
      <c r="BM32" s="629">
        <v>97.7</v>
      </c>
      <c r="BN32" s="656"/>
      <c r="BO32" s="656"/>
      <c r="BP32" s="656"/>
      <c r="BQ32" s="678"/>
      <c r="BR32" s="680">
        <v>99.3</v>
      </c>
      <c r="BS32" s="656"/>
      <c r="BT32" s="656"/>
      <c r="BU32" s="656"/>
      <c r="BV32" s="656"/>
      <c r="BW32" s="656"/>
      <c r="BX32" s="629">
        <v>97.8</v>
      </c>
      <c r="BY32" s="656"/>
      <c r="BZ32" s="656"/>
      <c r="CA32" s="656"/>
      <c r="CB32" s="678"/>
      <c r="CD32" s="663"/>
      <c r="CE32" s="664"/>
      <c r="CF32" s="620" t="s">
        <v>304</v>
      </c>
      <c r="CG32" s="621"/>
      <c r="CH32" s="621"/>
      <c r="CI32" s="621"/>
      <c r="CJ32" s="621"/>
      <c r="CK32" s="621"/>
      <c r="CL32" s="621"/>
      <c r="CM32" s="621"/>
      <c r="CN32" s="621"/>
      <c r="CO32" s="621"/>
      <c r="CP32" s="621"/>
      <c r="CQ32" s="622"/>
      <c r="CR32" s="623">
        <v>153</v>
      </c>
      <c r="CS32" s="624"/>
      <c r="CT32" s="624"/>
      <c r="CU32" s="624"/>
      <c r="CV32" s="624"/>
      <c r="CW32" s="624"/>
      <c r="CX32" s="624"/>
      <c r="CY32" s="625"/>
      <c r="CZ32" s="628">
        <v>0</v>
      </c>
      <c r="DA32" s="654"/>
      <c r="DB32" s="654"/>
      <c r="DC32" s="658"/>
      <c r="DD32" s="632">
        <v>153</v>
      </c>
      <c r="DE32" s="624"/>
      <c r="DF32" s="624"/>
      <c r="DG32" s="624"/>
      <c r="DH32" s="624"/>
      <c r="DI32" s="624"/>
      <c r="DJ32" s="624"/>
      <c r="DK32" s="625"/>
      <c r="DL32" s="632">
        <v>153</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601820</v>
      </c>
      <c r="S33" s="624"/>
      <c r="T33" s="624"/>
      <c r="U33" s="624"/>
      <c r="V33" s="624"/>
      <c r="W33" s="624"/>
      <c r="X33" s="624"/>
      <c r="Y33" s="625"/>
      <c r="Z33" s="626">
        <v>0.8</v>
      </c>
      <c r="AA33" s="626"/>
      <c r="AB33" s="626"/>
      <c r="AC33" s="626"/>
      <c r="AD33" s="627">
        <v>97750</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98.3</v>
      </c>
      <c r="BN33" s="682"/>
      <c r="BO33" s="682"/>
      <c r="BP33" s="682"/>
      <c r="BQ33" s="684"/>
      <c r="BR33" s="681">
        <v>99.3</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31286875</v>
      </c>
      <c r="CS33" s="656"/>
      <c r="CT33" s="656"/>
      <c r="CU33" s="656"/>
      <c r="CV33" s="656"/>
      <c r="CW33" s="656"/>
      <c r="CX33" s="656"/>
      <c r="CY33" s="657"/>
      <c r="CZ33" s="628">
        <v>42.4</v>
      </c>
      <c r="DA33" s="654"/>
      <c r="DB33" s="654"/>
      <c r="DC33" s="658"/>
      <c r="DD33" s="632">
        <v>26612652</v>
      </c>
      <c r="DE33" s="656"/>
      <c r="DF33" s="656"/>
      <c r="DG33" s="656"/>
      <c r="DH33" s="656"/>
      <c r="DI33" s="656"/>
      <c r="DJ33" s="656"/>
      <c r="DK33" s="657"/>
      <c r="DL33" s="632">
        <v>17953377</v>
      </c>
      <c r="DM33" s="656"/>
      <c r="DN33" s="656"/>
      <c r="DO33" s="656"/>
      <c r="DP33" s="656"/>
      <c r="DQ33" s="656"/>
      <c r="DR33" s="656"/>
      <c r="DS33" s="656"/>
      <c r="DT33" s="656"/>
      <c r="DU33" s="656"/>
      <c r="DV33" s="657"/>
      <c r="DW33" s="628">
        <v>43.4</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2681470</v>
      </c>
      <c r="S34" s="624"/>
      <c r="T34" s="624"/>
      <c r="U34" s="624"/>
      <c r="V34" s="624"/>
      <c r="W34" s="624"/>
      <c r="X34" s="624"/>
      <c r="Y34" s="625"/>
      <c r="Z34" s="626">
        <v>3.5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15640872</v>
      </c>
      <c r="CS34" s="624"/>
      <c r="CT34" s="624"/>
      <c r="CU34" s="624"/>
      <c r="CV34" s="624"/>
      <c r="CW34" s="624"/>
      <c r="CX34" s="624"/>
      <c r="CY34" s="625"/>
      <c r="CZ34" s="628">
        <v>21.2</v>
      </c>
      <c r="DA34" s="654"/>
      <c r="DB34" s="654"/>
      <c r="DC34" s="658"/>
      <c r="DD34" s="632">
        <v>12808884</v>
      </c>
      <c r="DE34" s="624"/>
      <c r="DF34" s="624"/>
      <c r="DG34" s="624"/>
      <c r="DH34" s="624"/>
      <c r="DI34" s="624"/>
      <c r="DJ34" s="624"/>
      <c r="DK34" s="625"/>
      <c r="DL34" s="632">
        <v>9086228</v>
      </c>
      <c r="DM34" s="624"/>
      <c r="DN34" s="624"/>
      <c r="DO34" s="624"/>
      <c r="DP34" s="624"/>
      <c r="DQ34" s="624"/>
      <c r="DR34" s="624"/>
      <c r="DS34" s="624"/>
      <c r="DT34" s="624"/>
      <c r="DU34" s="624"/>
      <c r="DV34" s="625"/>
      <c r="DW34" s="628">
        <v>22</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3853750</v>
      </c>
      <c r="S35" s="624"/>
      <c r="T35" s="624"/>
      <c r="U35" s="624"/>
      <c r="V35" s="624"/>
      <c r="W35" s="624"/>
      <c r="X35" s="624"/>
      <c r="Y35" s="625"/>
      <c r="Z35" s="626">
        <v>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426626</v>
      </c>
      <c r="CS35" s="656"/>
      <c r="CT35" s="656"/>
      <c r="CU35" s="656"/>
      <c r="CV35" s="656"/>
      <c r="CW35" s="656"/>
      <c r="CX35" s="656"/>
      <c r="CY35" s="657"/>
      <c r="CZ35" s="628">
        <v>0.6</v>
      </c>
      <c r="DA35" s="654"/>
      <c r="DB35" s="654"/>
      <c r="DC35" s="658"/>
      <c r="DD35" s="632">
        <v>415544</v>
      </c>
      <c r="DE35" s="656"/>
      <c r="DF35" s="656"/>
      <c r="DG35" s="656"/>
      <c r="DH35" s="656"/>
      <c r="DI35" s="656"/>
      <c r="DJ35" s="656"/>
      <c r="DK35" s="657"/>
      <c r="DL35" s="632">
        <v>415544</v>
      </c>
      <c r="DM35" s="656"/>
      <c r="DN35" s="656"/>
      <c r="DO35" s="656"/>
      <c r="DP35" s="656"/>
      <c r="DQ35" s="656"/>
      <c r="DR35" s="656"/>
      <c r="DS35" s="656"/>
      <c r="DT35" s="656"/>
      <c r="DU35" s="656"/>
      <c r="DV35" s="657"/>
      <c r="DW35" s="628">
        <v>1</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3255024</v>
      </c>
      <c r="S36" s="624"/>
      <c r="T36" s="624"/>
      <c r="U36" s="624"/>
      <c r="V36" s="624"/>
      <c r="W36" s="624"/>
      <c r="X36" s="624"/>
      <c r="Y36" s="625"/>
      <c r="Z36" s="626">
        <v>4.2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9852252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262555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5747082</v>
      </c>
      <c r="CS36" s="624"/>
      <c r="CT36" s="624"/>
      <c r="CU36" s="624"/>
      <c r="CV36" s="624"/>
      <c r="CW36" s="624"/>
      <c r="CX36" s="624"/>
      <c r="CY36" s="625"/>
      <c r="CZ36" s="628">
        <v>7.8</v>
      </c>
      <c r="DA36" s="654"/>
      <c r="DB36" s="654"/>
      <c r="DC36" s="658"/>
      <c r="DD36" s="632">
        <v>5380222</v>
      </c>
      <c r="DE36" s="624"/>
      <c r="DF36" s="624"/>
      <c r="DG36" s="624"/>
      <c r="DH36" s="624"/>
      <c r="DI36" s="624"/>
      <c r="DJ36" s="624"/>
      <c r="DK36" s="625"/>
      <c r="DL36" s="632">
        <v>3028792</v>
      </c>
      <c r="DM36" s="624"/>
      <c r="DN36" s="624"/>
      <c r="DO36" s="624"/>
      <c r="DP36" s="624"/>
      <c r="DQ36" s="624"/>
      <c r="DR36" s="624"/>
      <c r="DS36" s="624"/>
      <c r="DT36" s="624"/>
      <c r="DU36" s="624"/>
      <c r="DV36" s="625"/>
      <c r="DW36" s="628">
        <v>7.3</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971940</v>
      </c>
      <c r="S37" s="624"/>
      <c r="T37" s="624"/>
      <c r="U37" s="624"/>
      <c r="V37" s="624"/>
      <c r="W37" s="624"/>
      <c r="X37" s="624"/>
      <c r="Y37" s="625"/>
      <c r="Z37" s="626">
        <v>1.3</v>
      </c>
      <c r="AA37" s="626"/>
      <c r="AB37" s="626"/>
      <c r="AC37" s="626"/>
      <c r="AD37" s="627">
        <v>1550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3155620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23762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6753</v>
      </c>
      <c r="CS37" s="656"/>
      <c r="CT37" s="656"/>
      <c r="CU37" s="656"/>
      <c r="CV37" s="656"/>
      <c r="CW37" s="656"/>
      <c r="CX37" s="656"/>
      <c r="CY37" s="657"/>
      <c r="CZ37" s="628">
        <v>0</v>
      </c>
      <c r="DA37" s="654"/>
      <c r="DB37" s="654"/>
      <c r="DC37" s="658"/>
      <c r="DD37" s="632">
        <v>6753</v>
      </c>
      <c r="DE37" s="656"/>
      <c r="DF37" s="656"/>
      <c r="DG37" s="656"/>
      <c r="DH37" s="656"/>
      <c r="DI37" s="656"/>
      <c r="DJ37" s="656"/>
      <c r="DK37" s="657"/>
      <c r="DL37" s="632">
        <v>6753</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2617400</v>
      </c>
      <c r="S38" s="624"/>
      <c r="T38" s="624"/>
      <c r="U38" s="624"/>
      <c r="V38" s="624"/>
      <c r="W38" s="624"/>
      <c r="X38" s="624"/>
      <c r="Y38" s="625"/>
      <c r="Z38" s="626">
        <v>3.4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21246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6696632</v>
      </c>
      <c r="CS38" s="624"/>
      <c r="CT38" s="624"/>
      <c r="CU38" s="624"/>
      <c r="CV38" s="624"/>
      <c r="CW38" s="624"/>
      <c r="CX38" s="624"/>
      <c r="CY38" s="625"/>
      <c r="CZ38" s="628">
        <v>9.1</v>
      </c>
      <c r="DA38" s="654"/>
      <c r="DB38" s="654"/>
      <c r="DC38" s="658"/>
      <c r="DD38" s="632">
        <v>5681893</v>
      </c>
      <c r="DE38" s="624"/>
      <c r="DF38" s="624"/>
      <c r="DG38" s="624"/>
      <c r="DH38" s="624"/>
      <c r="DI38" s="624"/>
      <c r="DJ38" s="624"/>
      <c r="DK38" s="625"/>
      <c r="DL38" s="632">
        <v>5422813</v>
      </c>
      <c r="DM38" s="624"/>
      <c r="DN38" s="624"/>
      <c r="DO38" s="624"/>
      <c r="DP38" s="624"/>
      <c r="DQ38" s="624"/>
      <c r="DR38" s="624"/>
      <c r="DS38" s="624"/>
      <c r="DT38" s="624"/>
      <c r="DU38" s="624"/>
      <c r="DV38" s="625"/>
      <c r="DW38" s="628">
        <v>13.1</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30237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2438663</v>
      </c>
      <c r="CS39" s="656"/>
      <c r="CT39" s="656"/>
      <c r="CU39" s="656"/>
      <c r="CV39" s="656"/>
      <c r="CW39" s="656"/>
      <c r="CX39" s="656"/>
      <c r="CY39" s="657"/>
      <c r="CZ39" s="628">
        <v>3.3</v>
      </c>
      <c r="DA39" s="654"/>
      <c r="DB39" s="654"/>
      <c r="DC39" s="658"/>
      <c r="DD39" s="632">
        <v>2326109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139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337000</v>
      </c>
      <c r="CS40" s="624"/>
      <c r="CT40" s="624"/>
      <c r="CU40" s="624"/>
      <c r="CV40" s="624"/>
      <c r="CW40" s="624"/>
      <c r="CX40" s="624"/>
      <c r="CY40" s="625"/>
      <c r="CZ40" s="628">
        <v>0.5</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77638084</v>
      </c>
      <c r="S41" s="696"/>
      <c r="T41" s="696"/>
      <c r="U41" s="696"/>
      <c r="V41" s="696"/>
      <c r="W41" s="696"/>
      <c r="X41" s="696"/>
      <c r="Y41" s="700"/>
      <c r="Z41" s="701">
        <v>100</v>
      </c>
      <c r="AA41" s="701"/>
      <c r="AB41" s="701"/>
      <c r="AC41" s="701"/>
      <c r="AD41" s="702">
        <v>41347599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1311435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5385197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5379509</v>
      </c>
      <c r="CS42" s="656"/>
      <c r="CT42" s="656"/>
      <c r="CU42" s="656"/>
      <c r="CV42" s="656"/>
      <c r="CW42" s="656"/>
      <c r="CX42" s="656"/>
      <c r="CY42" s="657"/>
      <c r="CZ42" s="628">
        <v>7.3</v>
      </c>
      <c r="DA42" s="654"/>
      <c r="DB42" s="654"/>
      <c r="DC42" s="658"/>
      <c r="DD42" s="632">
        <v>1514625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269981</v>
      </c>
      <c r="CS43" s="656"/>
      <c r="CT43" s="656"/>
      <c r="CU43" s="656"/>
      <c r="CV43" s="656"/>
      <c r="CW43" s="656"/>
      <c r="CX43" s="656"/>
      <c r="CY43" s="657"/>
      <c r="CZ43" s="628">
        <v>0.4</v>
      </c>
      <c r="DA43" s="654"/>
      <c r="DB43" s="654"/>
      <c r="DC43" s="658"/>
      <c r="DD43" s="632">
        <v>269981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5379509</v>
      </c>
      <c r="CS44" s="624"/>
      <c r="CT44" s="624"/>
      <c r="CU44" s="624"/>
      <c r="CV44" s="624"/>
      <c r="CW44" s="624"/>
      <c r="CX44" s="624"/>
      <c r="CY44" s="625"/>
      <c r="CZ44" s="628">
        <v>7.3</v>
      </c>
      <c r="DA44" s="629"/>
      <c r="DB44" s="629"/>
      <c r="DC44" s="635"/>
      <c r="DD44" s="632">
        <v>1514625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2257009</v>
      </c>
      <c r="CS45" s="656"/>
      <c r="CT45" s="656"/>
      <c r="CU45" s="656"/>
      <c r="CV45" s="656"/>
      <c r="CW45" s="656"/>
      <c r="CX45" s="656"/>
      <c r="CY45" s="657"/>
      <c r="CZ45" s="628">
        <v>3.1</v>
      </c>
      <c r="DA45" s="654"/>
      <c r="DB45" s="654"/>
      <c r="DC45" s="658"/>
      <c r="DD45" s="632">
        <v>403541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3049500</v>
      </c>
      <c r="CS46" s="624"/>
      <c r="CT46" s="624"/>
      <c r="CU46" s="624"/>
      <c r="CV46" s="624"/>
      <c r="CW46" s="624"/>
      <c r="CX46" s="624"/>
      <c r="CY46" s="625"/>
      <c r="CZ46" s="628">
        <v>4.0999999999999996</v>
      </c>
      <c r="DA46" s="629"/>
      <c r="DB46" s="629"/>
      <c r="DC46" s="635"/>
      <c r="DD46" s="632">
        <v>1100484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73710447</v>
      </c>
      <c r="CS49" s="682"/>
      <c r="CT49" s="682"/>
      <c r="CU49" s="682"/>
      <c r="CV49" s="682"/>
      <c r="CW49" s="682"/>
      <c r="CX49" s="682"/>
      <c r="CY49" s="711"/>
      <c r="CZ49" s="703">
        <v>100</v>
      </c>
      <c r="DA49" s="712"/>
      <c r="DB49" s="712"/>
      <c r="DC49" s="713"/>
      <c r="DD49" s="714">
        <v>53103547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lxEBaS6JgARMVCWck8aR0g5VL6eIevq0zczz1Cr/e+m/ncaQXX8+/uc0YbVdT+B81e6k2zutH/c39jOqJ5jYQ==" saltValue="oIa3y/fq43wHL/1FdD57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77770</v>
      </c>
      <c r="R7" s="753"/>
      <c r="S7" s="753"/>
      <c r="T7" s="753"/>
      <c r="U7" s="753"/>
      <c r="V7" s="753">
        <v>73844</v>
      </c>
      <c r="W7" s="753"/>
      <c r="X7" s="753"/>
      <c r="Y7" s="753"/>
      <c r="Z7" s="753"/>
      <c r="AA7" s="753">
        <f>Q7-V7</f>
        <v>3926</v>
      </c>
      <c r="AB7" s="753"/>
      <c r="AC7" s="753"/>
      <c r="AD7" s="753"/>
      <c r="AE7" s="754"/>
      <c r="AF7" s="755">
        <v>3233</v>
      </c>
      <c r="AG7" s="756"/>
      <c r="AH7" s="756"/>
      <c r="AI7" s="756"/>
      <c r="AJ7" s="757"/>
      <c r="AK7" s="758">
        <v>185</v>
      </c>
      <c r="AL7" s="759"/>
      <c r="AM7" s="759"/>
      <c r="AN7" s="759"/>
      <c r="AO7" s="759"/>
      <c r="AP7" s="759">
        <v>26434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549</v>
      </c>
      <c r="BS7" s="746" t="s">
        <v>550</v>
      </c>
      <c r="BT7" s="747"/>
      <c r="BU7" s="747"/>
      <c r="BV7" s="747"/>
      <c r="BW7" s="747"/>
      <c r="BX7" s="747"/>
      <c r="BY7" s="747"/>
      <c r="BZ7" s="747"/>
      <c r="CA7" s="747"/>
      <c r="CB7" s="747"/>
      <c r="CC7" s="747"/>
      <c r="CD7" s="747"/>
      <c r="CE7" s="747"/>
      <c r="CF7" s="747"/>
      <c r="CG7" s="762"/>
      <c r="CH7" s="743">
        <v>0</v>
      </c>
      <c r="CI7" s="744"/>
      <c r="CJ7" s="744"/>
      <c r="CK7" s="744"/>
      <c r="CL7" s="745"/>
      <c r="CM7" s="743">
        <v>210</v>
      </c>
      <c r="CN7" s="744"/>
      <c r="CO7" s="744"/>
      <c r="CP7" s="744"/>
      <c r="CQ7" s="745"/>
      <c r="CR7" s="743">
        <v>3</v>
      </c>
      <c r="CS7" s="744"/>
      <c r="CT7" s="744"/>
      <c r="CU7" s="744"/>
      <c r="CV7" s="745"/>
      <c r="CW7" s="743" t="s">
        <v>546</v>
      </c>
      <c r="CX7" s="744"/>
      <c r="CY7" s="744"/>
      <c r="CZ7" s="744"/>
      <c r="DA7" s="745"/>
      <c r="DB7" s="743" t="s">
        <v>546</v>
      </c>
      <c r="DC7" s="744"/>
      <c r="DD7" s="744"/>
      <c r="DE7" s="744"/>
      <c r="DF7" s="745"/>
      <c r="DG7" s="743">
        <v>3224</v>
      </c>
      <c r="DH7" s="744"/>
      <c r="DI7" s="744"/>
      <c r="DJ7" s="744"/>
      <c r="DK7" s="745"/>
      <c r="DL7" s="743" t="s">
        <v>546</v>
      </c>
      <c r="DM7" s="744"/>
      <c r="DN7" s="744"/>
      <c r="DO7" s="744"/>
      <c r="DP7" s="745"/>
      <c r="DQ7" s="743" t="s">
        <v>546</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20</v>
      </c>
      <c r="R8" s="784"/>
      <c r="S8" s="784"/>
      <c r="T8" s="784"/>
      <c r="U8" s="784"/>
      <c r="V8" s="784">
        <v>17</v>
      </c>
      <c r="W8" s="784"/>
      <c r="X8" s="784"/>
      <c r="Y8" s="784"/>
      <c r="Z8" s="784"/>
      <c r="AA8" s="785">
        <f>Q8-V8</f>
        <v>3</v>
      </c>
      <c r="AB8" s="786"/>
      <c r="AC8" s="786"/>
      <c r="AD8" s="786"/>
      <c r="AE8" s="787"/>
      <c r="AF8" s="788">
        <v>2</v>
      </c>
      <c r="AG8" s="786"/>
      <c r="AH8" s="786"/>
      <c r="AI8" s="786"/>
      <c r="AJ8" s="787"/>
      <c r="AK8" s="769">
        <v>10</v>
      </c>
      <c r="AL8" s="770"/>
      <c r="AM8" s="770"/>
      <c r="AN8" s="770"/>
      <c r="AO8" s="770"/>
      <c r="AP8" s="770" t="s">
        <v>546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0</v>
      </c>
      <c r="CI8" s="777"/>
      <c r="CJ8" s="777"/>
      <c r="CK8" s="777"/>
      <c r="CL8" s="778"/>
      <c r="CM8" s="776">
        <v>34</v>
      </c>
      <c r="CN8" s="777"/>
      <c r="CO8" s="777"/>
      <c r="CP8" s="777"/>
      <c r="CQ8" s="778"/>
      <c r="CR8" s="776">
        <v>10</v>
      </c>
      <c r="CS8" s="777"/>
      <c r="CT8" s="777"/>
      <c r="CU8" s="777"/>
      <c r="CV8" s="778"/>
      <c r="CW8" s="776" t="s">
        <v>546</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546</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201</v>
      </c>
      <c r="R9" s="784"/>
      <c r="S9" s="784"/>
      <c r="T9" s="784"/>
      <c r="U9" s="784"/>
      <c r="V9" s="784">
        <v>201</v>
      </c>
      <c r="W9" s="784"/>
      <c r="X9" s="784"/>
      <c r="Y9" s="784"/>
      <c r="Z9" s="784"/>
      <c r="AA9" s="785">
        <v>0</v>
      </c>
      <c r="AB9" s="786"/>
      <c r="AC9" s="786"/>
      <c r="AD9" s="786"/>
      <c r="AE9" s="787"/>
      <c r="AF9" s="788" t="s">
        <v>122</v>
      </c>
      <c r="AG9" s="786"/>
      <c r="AH9" s="786"/>
      <c r="AI9" s="786"/>
      <c r="AJ9" s="787"/>
      <c r="AK9" s="769">
        <v>201</v>
      </c>
      <c r="AL9" s="770"/>
      <c r="AM9" s="770"/>
      <c r="AN9" s="770"/>
      <c r="AO9" s="770"/>
      <c r="AP9" s="770">
        <v>586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552</v>
      </c>
      <c r="BT9" s="774"/>
      <c r="BU9" s="774"/>
      <c r="BV9" s="774"/>
      <c r="BW9" s="774"/>
      <c r="BX9" s="774"/>
      <c r="BY9" s="774"/>
      <c r="BZ9" s="774"/>
      <c r="CA9" s="774"/>
      <c r="CB9" s="774"/>
      <c r="CC9" s="774"/>
      <c r="CD9" s="774"/>
      <c r="CE9" s="774"/>
      <c r="CF9" s="774"/>
      <c r="CG9" s="775"/>
      <c r="CH9" s="776">
        <v>-16</v>
      </c>
      <c r="CI9" s="777"/>
      <c r="CJ9" s="777"/>
      <c r="CK9" s="777"/>
      <c r="CL9" s="778"/>
      <c r="CM9" s="776">
        <v>949</v>
      </c>
      <c r="CN9" s="777"/>
      <c r="CO9" s="777"/>
      <c r="CP9" s="777"/>
      <c r="CQ9" s="778"/>
      <c r="CR9" s="776">
        <v>1</v>
      </c>
      <c r="CS9" s="777"/>
      <c r="CT9" s="777"/>
      <c r="CU9" s="777"/>
      <c r="CV9" s="778"/>
      <c r="CW9" s="776">
        <v>10</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546</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8"/>
      <c r="AG10" s="786"/>
      <c r="AH10" s="786"/>
      <c r="AI10" s="786"/>
      <c r="AJ10" s="787"/>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553</v>
      </c>
      <c r="BT10" s="774"/>
      <c r="BU10" s="774"/>
      <c r="BV10" s="774"/>
      <c r="BW10" s="774"/>
      <c r="BX10" s="774"/>
      <c r="BY10" s="774"/>
      <c r="BZ10" s="774"/>
      <c r="CA10" s="774"/>
      <c r="CB10" s="774"/>
      <c r="CC10" s="774"/>
      <c r="CD10" s="774"/>
      <c r="CE10" s="774"/>
      <c r="CF10" s="774"/>
      <c r="CG10" s="775"/>
      <c r="CH10" s="776">
        <v>0</v>
      </c>
      <c r="CI10" s="777"/>
      <c r="CJ10" s="777"/>
      <c r="CK10" s="777"/>
      <c r="CL10" s="778"/>
      <c r="CM10" s="776">
        <v>214</v>
      </c>
      <c r="CN10" s="777"/>
      <c r="CO10" s="777"/>
      <c r="CP10" s="777"/>
      <c r="CQ10" s="778"/>
      <c r="CR10" s="776">
        <v>300</v>
      </c>
      <c r="CS10" s="777"/>
      <c r="CT10" s="777"/>
      <c r="CU10" s="777"/>
      <c r="CV10" s="778"/>
      <c r="CW10" s="776" t="s">
        <v>546</v>
      </c>
      <c r="CX10" s="777"/>
      <c r="CY10" s="777"/>
      <c r="CZ10" s="777"/>
      <c r="DA10" s="778"/>
      <c r="DB10" s="776" t="s">
        <v>487</v>
      </c>
      <c r="DC10" s="777"/>
      <c r="DD10" s="777"/>
      <c r="DE10" s="777"/>
      <c r="DF10" s="778"/>
      <c r="DG10" s="776" t="s">
        <v>487</v>
      </c>
      <c r="DH10" s="777"/>
      <c r="DI10" s="777"/>
      <c r="DJ10" s="777"/>
      <c r="DK10" s="778"/>
      <c r="DL10" s="776" t="s">
        <v>487</v>
      </c>
      <c r="DM10" s="777"/>
      <c r="DN10" s="777"/>
      <c r="DO10" s="777"/>
      <c r="DP10" s="778"/>
      <c r="DQ10" s="776" t="s">
        <v>487</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8"/>
      <c r="AG11" s="786"/>
      <c r="AH11" s="786"/>
      <c r="AI11" s="786"/>
      <c r="AJ11" s="787"/>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554</v>
      </c>
      <c r="BT11" s="774"/>
      <c r="BU11" s="774"/>
      <c r="BV11" s="774"/>
      <c r="BW11" s="774"/>
      <c r="BX11" s="774"/>
      <c r="BY11" s="774"/>
      <c r="BZ11" s="774"/>
      <c r="CA11" s="774"/>
      <c r="CB11" s="774"/>
      <c r="CC11" s="774"/>
      <c r="CD11" s="774"/>
      <c r="CE11" s="774"/>
      <c r="CF11" s="774"/>
      <c r="CG11" s="775"/>
      <c r="CH11" s="776">
        <v>-3</v>
      </c>
      <c r="CI11" s="777"/>
      <c r="CJ11" s="777"/>
      <c r="CK11" s="777"/>
      <c r="CL11" s="778"/>
      <c r="CM11" s="776">
        <v>1873</v>
      </c>
      <c r="CN11" s="777"/>
      <c r="CO11" s="777"/>
      <c r="CP11" s="777"/>
      <c r="CQ11" s="778"/>
      <c r="CR11" s="776">
        <v>37</v>
      </c>
      <c r="CS11" s="777"/>
      <c r="CT11" s="777"/>
      <c r="CU11" s="777"/>
      <c r="CV11" s="778"/>
      <c r="CW11" s="776">
        <v>17</v>
      </c>
      <c r="CX11" s="777"/>
      <c r="CY11" s="777"/>
      <c r="CZ11" s="777"/>
      <c r="DA11" s="778"/>
      <c r="DB11" s="776" t="s">
        <v>487</v>
      </c>
      <c r="DC11" s="777"/>
      <c r="DD11" s="777"/>
      <c r="DE11" s="777"/>
      <c r="DF11" s="778"/>
      <c r="DG11" s="776" t="s">
        <v>487</v>
      </c>
      <c r="DH11" s="777"/>
      <c r="DI11" s="777"/>
      <c r="DJ11" s="777"/>
      <c r="DK11" s="778"/>
      <c r="DL11" s="776" t="s">
        <v>487</v>
      </c>
      <c r="DM11" s="777"/>
      <c r="DN11" s="777"/>
      <c r="DO11" s="777"/>
      <c r="DP11" s="778"/>
      <c r="DQ11" s="776" t="s">
        <v>487</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8"/>
      <c r="AG12" s="786"/>
      <c r="AH12" s="786"/>
      <c r="AI12" s="786"/>
      <c r="AJ12" s="787"/>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555</v>
      </c>
      <c r="BT12" s="774"/>
      <c r="BU12" s="774"/>
      <c r="BV12" s="774"/>
      <c r="BW12" s="774"/>
      <c r="BX12" s="774"/>
      <c r="BY12" s="774"/>
      <c r="BZ12" s="774"/>
      <c r="CA12" s="774"/>
      <c r="CB12" s="774"/>
      <c r="CC12" s="774"/>
      <c r="CD12" s="774"/>
      <c r="CE12" s="774"/>
      <c r="CF12" s="774"/>
      <c r="CG12" s="775"/>
      <c r="CH12" s="776">
        <v>-9</v>
      </c>
      <c r="CI12" s="777"/>
      <c r="CJ12" s="777"/>
      <c r="CK12" s="777"/>
      <c r="CL12" s="778"/>
      <c r="CM12" s="776">
        <v>753</v>
      </c>
      <c r="CN12" s="777"/>
      <c r="CO12" s="777"/>
      <c r="CP12" s="777"/>
      <c r="CQ12" s="778"/>
      <c r="CR12" s="776">
        <v>1</v>
      </c>
      <c r="CS12" s="777"/>
      <c r="CT12" s="777"/>
      <c r="CU12" s="777"/>
      <c r="CV12" s="778"/>
      <c r="CW12" s="776">
        <v>0</v>
      </c>
      <c r="CX12" s="777"/>
      <c r="CY12" s="777"/>
      <c r="CZ12" s="777"/>
      <c r="DA12" s="778"/>
      <c r="DB12" s="776" t="s">
        <v>487</v>
      </c>
      <c r="DC12" s="777"/>
      <c r="DD12" s="777"/>
      <c r="DE12" s="777"/>
      <c r="DF12" s="778"/>
      <c r="DG12" s="776" t="s">
        <v>487</v>
      </c>
      <c r="DH12" s="777"/>
      <c r="DI12" s="777"/>
      <c r="DJ12" s="777"/>
      <c r="DK12" s="778"/>
      <c r="DL12" s="776" t="s">
        <v>487</v>
      </c>
      <c r="DM12" s="777"/>
      <c r="DN12" s="777"/>
      <c r="DO12" s="777"/>
      <c r="DP12" s="778"/>
      <c r="DQ12" s="776" t="s">
        <v>487</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8"/>
      <c r="AG13" s="786"/>
      <c r="AH13" s="786"/>
      <c r="AI13" s="786"/>
      <c r="AJ13" s="787"/>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8"/>
      <c r="AG14" s="786"/>
      <c r="AH14" s="786"/>
      <c r="AI14" s="786"/>
      <c r="AJ14" s="787"/>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8"/>
      <c r="AG15" s="786"/>
      <c r="AH15" s="786"/>
      <c r="AI15" s="786"/>
      <c r="AJ15" s="787"/>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8"/>
      <c r="AG16" s="786"/>
      <c r="AH16" s="786"/>
      <c r="AI16" s="786"/>
      <c r="AJ16" s="787"/>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8"/>
      <c r="AG17" s="786"/>
      <c r="AH17" s="786"/>
      <c r="AI17" s="786"/>
      <c r="AJ17" s="787"/>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8"/>
      <c r="AG18" s="786"/>
      <c r="AH18" s="786"/>
      <c r="AI18" s="786"/>
      <c r="AJ18" s="787"/>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8"/>
      <c r="AG19" s="786"/>
      <c r="AH19" s="786"/>
      <c r="AI19" s="786"/>
      <c r="AJ19" s="787"/>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8"/>
      <c r="AG20" s="786"/>
      <c r="AH20" s="786"/>
      <c r="AI20" s="786"/>
      <c r="AJ20" s="787"/>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8"/>
      <c r="AG21" s="786"/>
      <c r="AH21" s="786"/>
      <c r="AI21" s="786"/>
      <c r="AJ21" s="787"/>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8"/>
      <c r="AG22" s="786"/>
      <c r="AH22" s="786"/>
      <c r="AI22" s="786"/>
      <c r="AJ22" s="787"/>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77779</v>
      </c>
      <c r="R23" s="793"/>
      <c r="S23" s="793"/>
      <c r="T23" s="793"/>
      <c r="U23" s="793"/>
      <c r="V23" s="793">
        <v>73852</v>
      </c>
      <c r="W23" s="793"/>
      <c r="X23" s="793"/>
      <c r="Y23" s="793"/>
      <c r="Z23" s="793"/>
      <c r="AA23" s="793">
        <v>3928</v>
      </c>
      <c r="AB23" s="793"/>
      <c r="AC23" s="793"/>
      <c r="AD23" s="793"/>
      <c r="AE23" s="794"/>
      <c r="AF23" s="795">
        <v>3236</v>
      </c>
      <c r="AG23" s="793"/>
      <c r="AH23" s="793"/>
      <c r="AI23" s="793"/>
      <c r="AJ23" s="796"/>
      <c r="AK23" s="797"/>
      <c r="AL23" s="798"/>
      <c r="AM23" s="798"/>
      <c r="AN23" s="798"/>
      <c r="AO23" s="798"/>
      <c r="AP23" s="793">
        <f>AP7+AP9</f>
        <v>27020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16503</v>
      </c>
      <c r="R28" s="823"/>
      <c r="S28" s="823"/>
      <c r="T28" s="823"/>
      <c r="U28" s="823"/>
      <c r="V28" s="823">
        <v>16240</v>
      </c>
      <c r="W28" s="823"/>
      <c r="X28" s="823"/>
      <c r="Y28" s="823"/>
      <c r="Z28" s="823"/>
      <c r="AA28" s="823">
        <f>Q28-V28</f>
        <v>263</v>
      </c>
      <c r="AB28" s="823"/>
      <c r="AC28" s="823"/>
      <c r="AD28" s="823"/>
      <c r="AE28" s="824"/>
      <c r="AF28" s="825">
        <v>263</v>
      </c>
      <c r="AG28" s="823"/>
      <c r="AH28" s="823"/>
      <c r="AI28" s="823"/>
      <c r="AJ28" s="826"/>
      <c r="AK28" s="827">
        <v>1311</v>
      </c>
      <c r="AL28" s="828"/>
      <c r="AM28" s="828"/>
      <c r="AN28" s="828"/>
      <c r="AO28" s="828"/>
      <c r="AP28" s="828" t="s">
        <v>546</v>
      </c>
      <c r="AQ28" s="828"/>
      <c r="AR28" s="828"/>
      <c r="AS28" s="828"/>
      <c r="AT28" s="828"/>
      <c r="AU28" s="828" t="s">
        <v>546</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19654</v>
      </c>
      <c r="R29" s="784"/>
      <c r="S29" s="784"/>
      <c r="T29" s="784"/>
      <c r="U29" s="784"/>
      <c r="V29" s="784">
        <v>19091</v>
      </c>
      <c r="W29" s="784"/>
      <c r="X29" s="784"/>
      <c r="Y29" s="784"/>
      <c r="Z29" s="784"/>
      <c r="AA29" s="784">
        <f>Q29-V29</f>
        <v>563</v>
      </c>
      <c r="AB29" s="784"/>
      <c r="AC29" s="784"/>
      <c r="AD29" s="784"/>
      <c r="AE29" s="785"/>
      <c r="AF29" s="788">
        <v>563</v>
      </c>
      <c r="AG29" s="786"/>
      <c r="AH29" s="786"/>
      <c r="AI29" s="786"/>
      <c r="AJ29" s="787"/>
      <c r="AK29" s="834">
        <v>2944</v>
      </c>
      <c r="AL29" s="830"/>
      <c r="AM29" s="830"/>
      <c r="AN29" s="830"/>
      <c r="AO29" s="830"/>
      <c r="AP29" s="830" t="s">
        <v>546</v>
      </c>
      <c r="AQ29" s="830"/>
      <c r="AR29" s="830"/>
      <c r="AS29" s="830"/>
      <c r="AT29" s="830"/>
      <c r="AU29" s="830" t="s">
        <v>546</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7162</v>
      </c>
      <c r="R30" s="784"/>
      <c r="S30" s="784"/>
      <c r="T30" s="784"/>
      <c r="U30" s="784"/>
      <c r="V30" s="784">
        <v>7081</v>
      </c>
      <c r="W30" s="784"/>
      <c r="X30" s="784"/>
      <c r="Y30" s="784"/>
      <c r="Z30" s="784"/>
      <c r="AA30" s="784">
        <f>Q30-V30</f>
        <v>81</v>
      </c>
      <c r="AB30" s="784"/>
      <c r="AC30" s="784"/>
      <c r="AD30" s="784"/>
      <c r="AE30" s="785"/>
      <c r="AF30" s="788">
        <v>81</v>
      </c>
      <c r="AG30" s="786"/>
      <c r="AH30" s="786"/>
      <c r="AI30" s="786"/>
      <c r="AJ30" s="787"/>
      <c r="AK30" s="834">
        <v>2443</v>
      </c>
      <c r="AL30" s="830"/>
      <c r="AM30" s="830"/>
      <c r="AN30" s="830"/>
      <c r="AO30" s="830"/>
      <c r="AP30" s="830" t="s">
        <v>546</v>
      </c>
      <c r="AQ30" s="830"/>
      <c r="AR30" s="830"/>
      <c r="AS30" s="830"/>
      <c r="AT30" s="830"/>
      <c r="AU30" s="830" t="s">
        <v>546</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7089</v>
      </c>
      <c r="R31" s="784"/>
      <c r="S31" s="784"/>
      <c r="T31" s="784"/>
      <c r="U31" s="784"/>
      <c r="V31" s="784">
        <v>6462</v>
      </c>
      <c r="W31" s="784"/>
      <c r="X31" s="784"/>
      <c r="Y31" s="784"/>
      <c r="Z31" s="784"/>
      <c r="AA31" s="784">
        <v>628</v>
      </c>
      <c r="AB31" s="784"/>
      <c r="AC31" s="784"/>
      <c r="AD31" s="784"/>
      <c r="AE31" s="785"/>
      <c r="AF31" s="788">
        <v>1915</v>
      </c>
      <c r="AG31" s="786"/>
      <c r="AH31" s="786"/>
      <c r="AI31" s="786"/>
      <c r="AJ31" s="787"/>
      <c r="AK31" s="834">
        <v>3156</v>
      </c>
      <c r="AL31" s="830"/>
      <c r="AM31" s="830"/>
      <c r="AN31" s="830"/>
      <c r="AO31" s="830"/>
      <c r="AP31" s="830">
        <v>25500</v>
      </c>
      <c r="AQ31" s="830"/>
      <c r="AR31" s="830"/>
      <c r="AS31" s="830"/>
      <c r="AT31" s="830"/>
      <c r="AU31" s="830">
        <v>17595</v>
      </c>
      <c r="AV31" s="830"/>
      <c r="AW31" s="830"/>
      <c r="AX31" s="830"/>
      <c r="AY31" s="830"/>
      <c r="AZ31" s="831" t="s">
        <v>546</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8"/>
      <c r="AG32" s="786"/>
      <c r="AH32" s="786"/>
      <c r="AI32" s="786"/>
      <c r="AJ32" s="787"/>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8"/>
      <c r="AG33" s="786"/>
      <c r="AH33" s="786"/>
      <c r="AI33" s="786"/>
      <c r="AJ33" s="78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8"/>
      <c r="AG34" s="786"/>
      <c r="AH34" s="786"/>
      <c r="AI34" s="786"/>
      <c r="AJ34" s="78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8"/>
      <c r="AG35" s="786"/>
      <c r="AH35" s="786"/>
      <c r="AI35" s="786"/>
      <c r="AJ35" s="78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8"/>
      <c r="AG36" s="786"/>
      <c r="AH36" s="786"/>
      <c r="AI36" s="786"/>
      <c r="AJ36" s="78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8"/>
      <c r="AG37" s="786"/>
      <c r="AH37" s="786"/>
      <c r="AI37" s="786"/>
      <c r="AJ37" s="78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8"/>
      <c r="AG38" s="786"/>
      <c r="AH38" s="786"/>
      <c r="AI38" s="786"/>
      <c r="AJ38" s="78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8"/>
      <c r="AG39" s="786"/>
      <c r="AH39" s="786"/>
      <c r="AI39" s="786"/>
      <c r="AJ39" s="78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8"/>
      <c r="AG40" s="786"/>
      <c r="AH40" s="786"/>
      <c r="AI40" s="786"/>
      <c r="AJ40" s="78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8"/>
      <c r="AG41" s="786"/>
      <c r="AH41" s="786"/>
      <c r="AI41" s="786"/>
      <c r="AJ41" s="78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8"/>
      <c r="AG42" s="786"/>
      <c r="AH42" s="786"/>
      <c r="AI42" s="786"/>
      <c r="AJ42" s="78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8"/>
      <c r="AG43" s="786"/>
      <c r="AH43" s="786"/>
      <c r="AI43" s="786"/>
      <c r="AJ43" s="78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8"/>
      <c r="AG44" s="786"/>
      <c r="AH44" s="786"/>
      <c r="AI44" s="786"/>
      <c r="AJ44" s="78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8"/>
      <c r="AG45" s="786"/>
      <c r="AH45" s="786"/>
      <c r="AI45" s="786"/>
      <c r="AJ45" s="78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8"/>
      <c r="AG46" s="786"/>
      <c r="AH46" s="786"/>
      <c r="AI46" s="786"/>
      <c r="AJ46" s="78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8"/>
      <c r="AG47" s="786"/>
      <c r="AH47" s="786"/>
      <c r="AI47" s="786"/>
      <c r="AJ47" s="78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8"/>
      <c r="AG48" s="786"/>
      <c r="AH48" s="786"/>
      <c r="AI48" s="786"/>
      <c r="AJ48" s="78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8"/>
      <c r="AG49" s="786"/>
      <c r="AH49" s="786"/>
      <c r="AI49" s="786"/>
      <c r="AJ49" s="78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8"/>
      <c r="AG50" s="786"/>
      <c r="AH50" s="786"/>
      <c r="AI50" s="786"/>
      <c r="AJ50" s="78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8"/>
      <c r="AG51" s="786"/>
      <c r="AH51" s="786"/>
      <c r="AI51" s="786"/>
      <c r="AJ51" s="78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8"/>
      <c r="AG52" s="786"/>
      <c r="AH52" s="786"/>
      <c r="AI52" s="786"/>
      <c r="AJ52" s="78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8"/>
      <c r="AG53" s="786"/>
      <c r="AH53" s="786"/>
      <c r="AI53" s="786"/>
      <c r="AJ53" s="78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8"/>
      <c r="AG54" s="786"/>
      <c r="AH54" s="786"/>
      <c r="AI54" s="786"/>
      <c r="AJ54" s="78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8"/>
      <c r="AG55" s="786"/>
      <c r="AH55" s="786"/>
      <c r="AI55" s="786"/>
      <c r="AJ55" s="78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8"/>
      <c r="AG56" s="786"/>
      <c r="AH56" s="786"/>
      <c r="AI56" s="786"/>
      <c r="AJ56" s="78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8"/>
      <c r="AG57" s="786"/>
      <c r="AH57" s="786"/>
      <c r="AI57" s="786"/>
      <c r="AJ57" s="78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8"/>
      <c r="AG58" s="786"/>
      <c r="AH58" s="786"/>
      <c r="AI58" s="786"/>
      <c r="AJ58" s="78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8"/>
      <c r="AG59" s="786"/>
      <c r="AH59" s="786"/>
      <c r="AI59" s="786"/>
      <c r="AJ59" s="78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8"/>
      <c r="AG60" s="786"/>
      <c r="AH60" s="786"/>
      <c r="AI60" s="786"/>
      <c r="AJ60" s="78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8"/>
      <c r="AG61" s="786"/>
      <c r="AH61" s="786"/>
      <c r="AI61" s="786"/>
      <c r="AJ61" s="78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8"/>
      <c r="AG62" s="786"/>
      <c r="AH62" s="786"/>
      <c r="AI62" s="786"/>
      <c r="AJ62" s="78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2822</v>
      </c>
      <c r="AG63" s="844"/>
      <c r="AH63" s="844"/>
      <c r="AI63" s="844"/>
      <c r="AJ63" s="845"/>
      <c r="AK63" s="846"/>
      <c r="AL63" s="841"/>
      <c r="AM63" s="841"/>
      <c r="AN63" s="841"/>
      <c r="AO63" s="841"/>
      <c r="AP63" s="844">
        <f>AP31</f>
        <v>25500</v>
      </c>
      <c r="AQ63" s="844"/>
      <c r="AR63" s="844"/>
      <c r="AS63" s="844"/>
      <c r="AT63" s="844"/>
      <c r="AU63" s="844">
        <f>AU31</f>
        <v>17595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5236</v>
      </c>
      <c r="R68" s="866"/>
      <c r="S68" s="866"/>
      <c r="T68" s="866"/>
      <c r="U68" s="866"/>
      <c r="V68" s="866">
        <v>4899</v>
      </c>
      <c r="W68" s="866"/>
      <c r="X68" s="866"/>
      <c r="Y68" s="866"/>
      <c r="Z68" s="866"/>
      <c r="AA68" s="866">
        <f>Q68-V68</f>
        <v>337</v>
      </c>
      <c r="AB68" s="866"/>
      <c r="AC68" s="866"/>
      <c r="AD68" s="866"/>
      <c r="AE68" s="866"/>
      <c r="AF68" s="866">
        <f>AA68</f>
        <v>337</v>
      </c>
      <c r="AG68" s="866"/>
      <c r="AH68" s="866"/>
      <c r="AI68" s="866"/>
      <c r="AJ68" s="866"/>
      <c r="AK68" s="866">
        <v>863</v>
      </c>
      <c r="AL68" s="866"/>
      <c r="AM68" s="866"/>
      <c r="AN68" s="866"/>
      <c r="AO68" s="866"/>
      <c r="AP68" s="866" t="s">
        <v>546</v>
      </c>
      <c r="AQ68" s="866"/>
      <c r="AR68" s="866"/>
      <c r="AS68" s="866"/>
      <c r="AT68" s="866"/>
      <c r="AU68" s="866" t="s">
        <v>546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1148479</v>
      </c>
      <c r="R69" s="830"/>
      <c r="S69" s="830"/>
      <c r="T69" s="830"/>
      <c r="U69" s="830"/>
      <c r="V69" s="830">
        <v>1132469</v>
      </c>
      <c r="W69" s="830"/>
      <c r="X69" s="830"/>
      <c r="Y69" s="830"/>
      <c r="Z69" s="830"/>
      <c r="AA69" s="830">
        <f>Q69-V69</f>
        <v>16010</v>
      </c>
      <c r="AB69" s="830"/>
      <c r="AC69" s="830"/>
      <c r="AD69" s="830"/>
      <c r="AE69" s="830"/>
      <c r="AF69" s="830">
        <f>AA69</f>
        <v>16010</v>
      </c>
      <c r="AG69" s="830"/>
      <c r="AH69" s="830"/>
      <c r="AI69" s="830"/>
      <c r="AJ69" s="830"/>
      <c r="AK69" s="830">
        <v>6316</v>
      </c>
      <c r="AL69" s="830"/>
      <c r="AM69" s="830"/>
      <c r="AN69" s="830"/>
      <c r="AO69" s="830"/>
      <c r="AP69" s="830" t="s">
        <v>546</v>
      </c>
      <c r="AQ69" s="830"/>
      <c r="AR69" s="830"/>
      <c r="AS69" s="830"/>
      <c r="AT69" s="830"/>
      <c r="AU69" s="830" t="s">
        <v>546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AF68+AF69</f>
        <v>16347</v>
      </c>
      <c r="AG88" s="844"/>
      <c r="AH88" s="844"/>
      <c r="AI88" s="844"/>
      <c r="AJ88" s="844"/>
      <c r="AK88" s="841"/>
      <c r="AL88" s="841"/>
      <c r="AM88" s="841"/>
      <c r="AN88" s="841"/>
      <c r="AO88" s="841"/>
      <c r="AP88" s="844" t="s">
        <v>546</v>
      </c>
      <c r="AQ88" s="844"/>
      <c r="AR88" s="844"/>
      <c r="AS88" s="844"/>
      <c r="AT88" s="844"/>
      <c r="AU88" s="844" t="s">
        <v>546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SUM(CR7:CV12)</f>
        <v>352</v>
      </c>
      <c r="CS102" s="852"/>
      <c r="CT102" s="852"/>
      <c r="CU102" s="852"/>
      <c r="CV102" s="891"/>
      <c r="CW102" s="890">
        <f>SUM(CW7:DA12)</f>
        <v>27</v>
      </c>
      <c r="CX102" s="852"/>
      <c r="CY102" s="852"/>
      <c r="CZ102" s="852"/>
      <c r="DA102" s="891"/>
      <c r="DB102" s="890" t="s">
        <v>546</v>
      </c>
      <c r="DC102" s="852"/>
      <c r="DD102" s="852"/>
      <c r="DE102" s="852"/>
      <c r="DF102" s="891"/>
      <c r="DG102" s="890">
        <f>DG7</f>
        <v>3224</v>
      </c>
      <c r="DH102" s="852"/>
      <c r="DI102" s="852"/>
      <c r="DJ102" s="852"/>
      <c r="DK102" s="891"/>
      <c r="DL102" s="890" t="s">
        <v>546</v>
      </c>
      <c r="DM102" s="852"/>
      <c r="DN102" s="852"/>
      <c r="DO102" s="852"/>
      <c r="DP102" s="891"/>
      <c r="DQ102" s="890" t="s">
        <v>546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4276635</v>
      </c>
      <c r="AB110" s="900"/>
      <c r="AC110" s="900"/>
      <c r="AD110" s="900"/>
      <c r="AE110" s="901"/>
      <c r="AF110" s="902">
        <v>4212534</v>
      </c>
      <c r="AG110" s="900"/>
      <c r="AH110" s="900"/>
      <c r="AI110" s="900"/>
      <c r="AJ110" s="901"/>
      <c r="AK110" s="902">
        <v>4289349</v>
      </c>
      <c r="AL110" s="900"/>
      <c r="AM110" s="900"/>
      <c r="AN110" s="900"/>
      <c r="AO110" s="901"/>
      <c r="AP110" s="903">
        <v>11.4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30951540</v>
      </c>
      <c r="BR110" s="931"/>
      <c r="BS110" s="931"/>
      <c r="BT110" s="931"/>
      <c r="BU110" s="931"/>
      <c r="BV110" s="931">
        <v>28558329</v>
      </c>
      <c r="BW110" s="931"/>
      <c r="BX110" s="931"/>
      <c r="BY110" s="931"/>
      <c r="BZ110" s="931"/>
      <c r="CA110" s="931">
        <v>27020247</v>
      </c>
      <c r="CB110" s="931"/>
      <c r="CC110" s="931"/>
      <c r="CD110" s="931"/>
      <c r="CE110" s="931"/>
      <c r="CF110" s="944">
        <v>72</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3426075</v>
      </c>
      <c r="BR111" s="926"/>
      <c r="BS111" s="926"/>
      <c r="BT111" s="926"/>
      <c r="BU111" s="926"/>
      <c r="BV111" s="926">
        <v>3377744</v>
      </c>
      <c r="BW111" s="926"/>
      <c r="BX111" s="926"/>
      <c r="BY111" s="926"/>
      <c r="BZ111" s="926"/>
      <c r="CA111" s="926">
        <v>3426075</v>
      </c>
      <c r="CB111" s="926"/>
      <c r="CC111" s="926"/>
      <c r="CD111" s="926"/>
      <c r="CE111" s="926"/>
      <c r="CF111" s="920">
        <v>9.1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20210002</v>
      </c>
      <c r="BR112" s="926"/>
      <c r="BS112" s="926"/>
      <c r="BT112" s="926"/>
      <c r="BU112" s="926"/>
      <c r="BV112" s="926">
        <v>18985569</v>
      </c>
      <c r="BW112" s="926"/>
      <c r="BX112" s="926"/>
      <c r="BY112" s="926"/>
      <c r="BZ112" s="926"/>
      <c r="CA112" s="926">
        <v>17595344</v>
      </c>
      <c r="CB112" s="926"/>
      <c r="CC112" s="926"/>
      <c r="CD112" s="926"/>
      <c r="CE112" s="926"/>
      <c r="CF112" s="920">
        <v>46.9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2203700</v>
      </c>
      <c r="AB113" s="938"/>
      <c r="AC113" s="938"/>
      <c r="AD113" s="938"/>
      <c r="AE113" s="939"/>
      <c r="AF113" s="940">
        <v>1999679</v>
      </c>
      <c r="AG113" s="938"/>
      <c r="AH113" s="938"/>
      <c r="AI113" s="938"/>
      <c r="AJ113" s="939"/>
      <c r="AK113" s="940">
        <v>2076314</v>
      </c>
      <c r="AL113" s="938"/>
      <c r="AM113" s="938"/>
      <c r="AN113" s="938"/>
      <c r="AO113" s="939"/>
      <c r="AP113" s="941">
        <v>5.5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7315264</v>
      </c>
      <c r="BR114" s="926"/>
      <c r="BS114" s="926"/>
      <c r="BT114" s="926"/>
      <c r="BU114" s="926"/>
      <c r="BV114" s="926">
        <v>7520251</v>
      </c>
      <c r="BW114" s="926"/>
      <c r="BX114" s="926"/>
      <c r="BY114" s="926"/>
      <c r="BZ114" s="926"/>
      <c r="CA114" s="926">
        <v>6966730</v>
      </c>
      <c r="CB114" s="926"/>
      <c r="CC114" s="926"/>
      <c r="CD114" s="926"/>
      <c r="CE114" s="926"/>
      <c r="CF114" s="920">
        <v>18.600000000000001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3426075</v>
      </c>
      <c r="DH115" s="959"/>
      <c r="DI115" s="959"/>
      <c r="DJ115" s="959"/>
      <c r="DK115" s="960"/>
      <c r="DL115" s="961">
        <v>3377744</v>
      </c>
      <c r="DM115" s="959"/>
      <c r="DN115" s="959"/>
      <c r="DO115" s="959"/>
      <c r="DP115" s="960"/>
      <c r="DQ115" s="961">
        <v>3426075</v>
      </c>
      <c r="DR115" s="959"/>
      <c r="DS115" s="959"/>
      <c r="DT115" s="959"/>
      <c r="DU115" s="960"/>
      <c r="DV115" s="962">
        <v>9.1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6480335</v>
      </c>
      <c r="AB117" s="979"/>
      <c r="AC117" s="979"/>
      <c r="AD117" s="979"/>
      <c r="AE117" s="980"/>
      <c r="AF117" s="981">
        <v>6212213</v>
      </c>
      <c r="AG117" s="979"/>
      <c r="AH117" s="979"/>
      <c r="AI117" s="979"/>
      <c r="AJ117" s="980"/>
      <c r="AK117" s="981">
        <v>6365663</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61902881</v>
      </c>
      <c r="BR119" s="1000"/>
      <c r="BS119" s="1000"/>
      <c r="BT119" s="1000"/>
      <c r="BU119" s="1000"/>
      <c r="BV119" s="1000">
        <v>58441893</v>
      </c>
      <c r="BW119" s="1000"/>
      <c r="BX119" s="1000"/>
      <c r="BY119" s="1000"/>
      <c r="BZ119" s="1000"/>
      <c r="CA119" s="1000">
        <v>55008396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18047112</v>
      </c>
      <c r="BR120" s="931"/>
      <c r="BS120" s="931"/>
      <c r="BT120" s="931"/>
      <c r="BU120" s="931"/>
      <c r="BV120" s="931">
        <v>19093668</v>
      </c>
      <c r="BW120" s="931"/>
      <c r="BX120" s="931"/>
      <c r="BY120" s="931"/>
      <c r="BZ120" s="931"/>
      <c r="CA120" s="931">
        <v>17495483</v>
      </c>
      <c r="CB120" s="931"/>
      <c r="CC120" s="931"/>
      <c r="CD120" s="931"/>
      <c r="CE120" s="931"/>
      <c r="CF120" s="944">
        <v>46.6</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20210002</v>
      </c>
      <c r="DH120" s="931"/>
      <c r="DI120" s="931"/>
      <c r="DJ120" s="931"/>
      <c r="DK120" s="931"/>
      <c r="DL120" s="931">
        <v>18985569</v>
      </c>
      <c r="DM120" s="931"/>
      <c r="DN120" s="931"/>
      <c r="DO120" s="931"/>
      <c r="DP120" s="931"/>
      <c r="DQ120" s="931">
        <v>17595344</v>
      </c>
      <c r="DR120" s="931"/>
      <c r="DS120" s="931"/>
      <c r="DT120" s="931"/>
      <c r="DU120" s="931"/>
      <c r="DV120" s="932">
        <v>46.9</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30630706</v>
      </c>
      <c r="BR121" s="926"/>
      <c r="BS121" s="926"/>
      <c r="BT121" s="926"/>
      <c r="BU121" s="926"/>
      <c r="BV121" s="926">
        <v>28830994</v>
      </c>
      <c r="BW121" s="926"/>
      <c r="BX121" s="926"/>
      <c r="BY121" s="926"/>
      <c r="BZ121" s="926"/>
      <c r="CA121" s="926">
        <v>26866434</v>
      </c>
      <c r="CB121" s="926"/>
      <c r="CC121" s="926"/>
      <c r="CD121" s="926"/>
      <c r="CE121" s="926"/>
      <c r="CF121" s="920">
        <v>71.599999999999994</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23621789</v>
      </c>
      <c r="BR122" s="1000"/>
      <c r="BS122" s="1000"/>
      <c r="BT122" s="1000"/>
      <c r="BU122" s="1000"/>
      <c r="BV122" s="1000">
        <v>21514335</v>
      </c>
      <c r="BW122" s="1000"/>
      <c r="BX122" s="1000"/>
      <c r="BY122" s="1000"/>
      <c r="BZ122" s="1000"/>
      <c r="CA122" s="1000">
        <v>19595552</v>
      </c>
      <c r="CB122" s="1000"/>
      <c r="CC122" s="1000"/>
      <c r="CD122" s="1000"/>
      <c r="CE122" s="1000"/>
      <c r="CF122" s="1017">
        <v>52.2</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72299607</v>
      </c>
      <c r="BR123" s="1064"/>
      <c r="BS123" s="1064"/>
      <c r="BT123" s="1064"/>
      <c r="BU123" s="1064"/>
      <c r="BV123" s="1064">
        <v>69438997</v>
      </c>
      <c r="BW123" s="1064"/>
      <c r="BX123" s="1064"/>
      <c r="BY123" s="1064"/>
      <c r="BZ123" s="1064"/>
      <c r="CA123" s="1064">
        <v>63957469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3235587</v>
      </c>
      <c r="AB128" s="1046"/>
      <c r="AC128" s="1046"/>
      <c r="AD128" s="1046"/>
      <c r="AE128" s="1047"/>
      <c r="AF128" s="1048">
        <v>3001528</v>
      </c>
      <c r="AG128" s="1046"/>
      <c r="AH128" s="1046"/>
      <c r="AI128" s="1046"/>
      <c r="AJ128" s="1047"/>
      <c r="AK128" s="1048">
        <v>2943102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11.46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38942295</v>
      </c>
      <c r="AB129" s="959"/>
      <c r="AC129" s="959"/>
      <c r="AD129" s="959"/>
      <c r="AE129" s="960"/>
      <c r="AF129" s="961">
        <v>39223332</v>
      </c>
      <c r="AG129" s="959"/>
      <c r="AH129" s="959"/>
      <c r="AI129" s="959"/>
      <c r="AJ129" s="960"/>
      <c r="AK129" s="961">
        <v>39784087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16.46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2767823</v>
      </c>
      <c r="AB130" s="959"/>
      <c r="AC130" s="959"/>
      <c r="AD130" s="959"/>
      <c r="AE130" s="960"/>
      <c r="AF130" s="961">
        <v>2406948</v>
      </c>
      <c r="AG130" s="959"/>
      <c r="AH130" s="959"/>
      <c r="AI130" s="959"/>
      <c r="AJ130" s="960"/>
      <c r="AK130" s="961">
        <v>2276128</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2.1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36174472</v>
      </c>
      <c r="AB131" s="986"/>
      <c r="AC131" s="986"/>
      <c r="AD131" s="986"/>
      <c r="AE131" s="987"/>
      <c r="AF131" s="985">
        <v>36816384</v>
      </c>
      <c r="AG131" s="986"/>
      <c r="AH131" s="986"/>
      <c r="AI131" s="986"/>
      <c r="AJ131" s="987"/>
      <c r="AK131" s="985">
        <v>37507959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1.318402104</v>
      </c>
      <c r="AB132" s="1097"/>
      <c r="AC132" s="1097"/>
      <c r="AD132" s="1097"/>
      <c r="AE132" s="1098"/>
      <c r="AF132" s="1099">
        <v>2.1830959820000002</v>
      </c>
      <c r="AG132" s="1097"/>
      <c r="AH132" s="1097"/>
      <c r="AI132" s="1097"/>
      <c r="AJ132" s="1098"/>
      <c r="AK132" s="1099">
        <v>3.0565059539999999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v>
      </c>
      <c r="AB133" s="1080"/>
      <c r="AC133" s="1080"/>
      <c r="AD133" s="1080"/>
      <c r="AE133" s="1081"/>
      <c r="AF133" s="1079">
        <v>1.3</v>
      </c>
      <c r="AG133" s="1080"/>
      <c r="AH133" s="1080"/>
      <c r="AI133" s="1080"/>
      <c r="AJ133" s="1081"/>
      <c r="AK133" s="1079">
        <v>2.1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13yjb5lUstheLNQV1JiqWYCdEjSayX3MPh2/QtO/GzICkJ7A6T54LEJNuECaQSL3nNSpb2QjJxDQbcEDEW5Vw==" saltValue="zaVxgl0XCjHbjDVrgcqi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uZxEqY0fuHSDthIt6mcrHooZ2H03sU1xvgqKCw5VqRYBR7FvwIuJiwMNaWr9Id1iaNbDUcrMVhan0/CCPtmw==" saltValue="PYt0Zo3BIjdIumqe70Sc2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2MhuVnGPFO2Efxe57mCbcUdUTWugWYUwwt2hQO5J96z801ASu2UkIEJC5G6QLaqkkRiyvYZJObHTcAGQHTC2g==" saltValue="O0EfYbLznCzmD31wZQSK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13442251</v>
      </c>
      <c r="AP9" s="269">
        <v>77018</v>
      </c>
      <c r="AQ9" s="270">
        <v>66742</v>
      </c>
      <c r="AR9" s="271">
        <v>15.4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20</v>
      </c>
      <c r="AP10" s="272">
        <v>0</v>
      </c>
      <c r="AQ10" s="273">
        <v>1287</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265361</v>
      </c>
      <c r="AP11" s="272">
        <v>1520</v>
      </c>
      <c r="AQ11" s="273">
        <v>1074</v>
      </c>
      <c r="AR11" s="274">
        <v>41.5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41</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359610</v>
      </c>
      <c r="AP13" s="272">
        <v>2060</v>
      </c>
      <c r="AQ13" s="273">
        <v>2303</v>
      </c>
      <c r="AR13" s="274">
        <v>-10.6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269981</v>
      </c>
      <c r="AP14" s="272">
        <v>1547</v>
      </c>
      <c r="AQ14" s="273">
        <v>1496</v>
      </c>
      <c r="AR14" s="274">
        <v>3.4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-845959</v>
      </c>
      <c r="AP15" s="272">
        <v>-4847</v>
      </c>
      <c r="AQ15" s="273">
        <v>-3858</v>
      </c>
      <c r="AR15" s="274">
        <v>25.6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13491264</v>
      </c>
      <c r="AP16" s="272">
        <v>77298</v>
      </c>
      <c r="AQ16" s="273">
        <v>69084</v>
      </c>
      <c r="AR16" s="274">
        <v>11.9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6.97</v>
      </c>
      <c r="AP21" s="286">
        <v>6.14</v>
      </c>
      <c r="AQ21" s="287">
        <v>0.83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98.5</v>
      </c>
      <c r="AP22" s="291">
        <v>99.7</v>
      </c>
      <c r="AQ22" s="292">
        <v>-1.2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4289349</v>
      </c>
      <c r="AP32" s="300">
        <v>24576</v>
      </c>
      <c r="AQ32" s="301">
        <v>26372</v>
      </c>
      <c r="AR32" s="302">
        <v>-6.8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v>3</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27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2076314</v>
      </c>
      <c r="AP35" s="300">
        <v>11896</v>
      </c>
      <c r="AQ35" s="301">
        <v>5235</v>
      </c>
      <c r="AR35" s="302">
        <v>127.2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487</v>
      </c>
      <c r="AP36" s="300" t="s">
        <v>487</v>
      </c>
      <c r="AQ36" s="301">
        <v>476</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969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t="s">
        <v>487</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-2943102</v>
      </c>
      <c r="AP39" s="300">
        <v>-16863</v>
      </c>
      <c r="AQ39" s="301">
        <v>-7307</v>
      </c>
      <c r="AR39" s="302">
        <v>130.80000000000001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-2276128</v>
      </c>
      <c r="AP40" s="300">
        <v>-13041</v>
      </c>
      <c r="AQ40" s="301">
        <v>-17667</v>
      </c>
      <c r="AR40" s="302">
        <v>-26.2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1146433</v>
      </c>
      <c r="AP41" s="300">
        <v>6568</v>
      </c>
      <c r="AQ41" s="301">
        <v>8108</v>
      </c>
      <c r="AR41" s="302">
        <v>-19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4899453</v>
      </c>
      <c r="AN51" s="322">
        <v>27672</v>
      </c>
      <c r="AO51" s="323">
        <v>8.3000000000000007</v>
      </c>
      <c r="AP51" s="324">
        <v>39221</v>
      </c>
      <c r="AQ51" s="325">
        <v>4.2</v>
      </c>
      <c r="AR51" s="326">
        <v>4.0999999999999996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3496763</v>
      </c>
      <c r="AN52" s="330">
        <v>19750</v>
      </c>
      <c r="AO52" s="331">
        <v>34.799999999999997</v>
      </c>
      <c r="AP52" s="332">
        <v>24821</v>
      </c>
      <c r="AQ52" s="333">
        <v>-0.5</v>
      </c>
      <c r="AR52" s="334">
        <v>35.299999999999997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2513949</v>
      </c>
      <c r="AN53" s="322">
        <v>14199</v>
      </c>
      <c r="AO53" s="323">
        <v>-48.7</v>
      </c>
      <c r="AP53" s="324">
        <v>38566</v>
      </c>
      <c r="AQ53" s="325">
        <v>-1.7</v>
      </c>
      <c r="AR53" s="326">
        <v>-47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1964316</v>
      </c>
      <c r="AN54" s="330">
        <v>11095</v>
      </c>
      <c r="AO54" s="331">
        <v>-43.8</v>
      </c>
      <c r="AP54" s="332">
        <v>24059</v>
      </c>
      <c r="AQ54" s="333">
        <v>-3.1</v>
      </c>
      <c r="AR54" s="334">
        <v>-40.700000000000003</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5326825</v>
      </c>
      <c r="AN55" s="322">
        <v>30187</v>
      </c>
      <c r="AO55" s="323">
        <v>112.6</v>
      </c>
      <c r="AP55" s="324">
        <v>35156</v>
      </c>
      <c r="AQ55" s="325">
        <v>-8.8000000000000007</v>
      </c>
      <c r="AR55" s="326">
        <v>121.4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3494592</v>
      </c>
      <c r="AN56" s="330">
        <v>19804</v>
      </c>
      <c r="AO56" s="331">
        <v>78.5</v>
      </c>
      <c r="AP56" s="332">
        <v>22430</v>
      </c>
      <c r="AQ56" s="333">
        <v>-6.8</v>
      </c>
      <c r="AR56" s="334">
        <v>85.3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3959657</v>
      </c>
      <c r="AN57" s="322">
        <v>22546</v>
      </c>
      <c r="AO57" s="323">
        <v>-25.3</v>
      </c>
      <c r="AP57" s="324">
        <v>37029</v>
      </c>
      <c r="AQ57" s="325">
        <v>5.3</v>
      </c>
      <c r="AR57" s="326">
        <v>-30.6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2704504</v>
      </c>
      <c r="AN58" s="330">
        <v>15399</v>
      </c>
      <c r="AO58" s="331">
        <v>-22.2</v>
      </c>
      <c r="AP58" s="332">
        <v>23232</v>
      </c>
      <c r="AQ58" s="333">
        <v>3.6</v>
      </c>
      <c r="AR58" s="334">
        <v>-25.8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5379509</v>
      </c>
      <c r="AN59" s="322">
        <v>30822</v>
      </c>
      <c r="AO59" s="323">
        <v>36.700000000000003</v>
      </c>
      <c r="AP59" s="324">
        <v>44805</v>
      </c>
      <c r="AQ59" s="325">
        <v>21</v>
      </c>
      <c r="AR59" s="326">
        <v>15.7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3049500</v>
      </c>
      <c r="AN60" s="330">
        <v>17472</v>
      </c>
      <c r="AO60" s="331">
        <v>13.5</v>
      </c>
      <c r="AP60" s="332">
        <v>29857</v>
      </c>
      <c r="AQ60" s="333">
        <v>28.5</v>
      </c>
      <c r="AR60" s="334">
        <v>-15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4415879</v>
      </c>
      <c r="AN61" s="337">
        <v>25085</v>
      </c>
      <c r="AO61" s="338">
        <v>16.7</v>
      </c>
      <c r="AP61" s="339">
        <v>38955</v>
      </c>
      <c r="AQ61" s="340">
        <v>4</v>
      </c>
      <c r="AR61" s="326">
        <v>12.7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2941935</v>
      </c>
      <c r="AN62" s="330">
        <v>16704</v>
      </c>
      <c r="AO62" s="331">
        <v>12.2</v>
      </c>
      <c r="AP62" s="332">
        <v>24880</v>
      </c>
      <c r="AQ62" s="333">
        <v>4.3</v>
      </c>
      <c r="AR62" s="334">
        <v>7.9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snyeCylJOHU5YuC1lUPvmvBWreYmNFvxwpnvx2fZ8gM0j55U2kGYM4m5Acyn01Fmqpe8Pz+qQ3Zq8YAu+WyaA==" saltValue="JyeBwcULdZH+AbYBkw7Q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ZIAJ/CwgERcZMO9buhE/ZoaHQ0z9jBdDrKM9XRx4YSSYNEqJN2tjvLL0ksdfm1Rcj6faKl/TutyKKigespRJZQ==" saltValue="Drq+d4CHPf4tBpbrGrux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p9RV3/hv0KZ2wiwGo7+RSWnDfyu5GgZfSKl0WEiJUex+kNrrhm2fHeGMVelSJCV9X+HCMV7uPp1EFIDm7p1Wuw==" saltValue="pzNJ+Sx1LJpq0XVuPvde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12.8</v>
      </c>
      <c r="G47" s="12">
        <v>16.559999999999999</v>
      </c>
      <c r="H47" s="12">
        <v>20.95</v>
      </c>
      <c r="I47" s="12">
        <v>22.5</v>
      </c>
      <c r="J47" s="13">
        <v>18.29</v>
      </c>
    </row>
    <row r="48" spans="2:10" ht="57.75" customHeight="1" x14ac:dyDescent="0.2">
      <c r="B48" s="14"/>
      <c r="C48" s="1141" t="s">
        <v>4</v>
      </c>
      <c r="D48" s="1141"/>
      <c r="E48" s="1142"/>
      <c r="F48" s="15">
        <v>8.57</v>
      </c>
      <c r="G48" s="16">
        <v>12.48</v>
      </c>
      <c r="H48" s="16">
        <v>9.99</v>
      </c>
      <c r="I48" s="16">
        <v>7.39</v>
      </c>
      <c r="J48" s="17">
        <v>8.1300000000000008</v>
      </c>
    </row>
    <row r="49" spans="2:10" ht="57.75" customHeight="1" thickBot="1" x14ac:dyDescent="0.25">
      <c r="B49" s="18"/>
      <c r="C49" s="1143" t="s">
        <v>5</v>
      </c>
      <c r="D49" s="1143"/>
      <c r="E49" s="1144"/>
      <c r="F49" s="19">
        <v>2.93</v>
      </c>
      <c r="G49" s="20">
        <v>7.04</v>
      </c>
      <c r="H49" s="20">
        <v>3.69</v>
      </c>
      <c r="I49" s="20" t="s">
        <v>530</v>
      </c>
      <c r="J49" s="21" t="s">
        <v>531</v>
      </c>
    </row>
    <row r="50" spans="2:10" ht="13" x14ac:dyDescent="0.2"/>
  </sheetData>
  <sheetProtection algorithmName="SHA-512" hashValue="Okd3rwAFCyfv+2rCUQ6JaH5UxtJ7ppxVMhxtR0KOAxVpOEaEbuvW4JCjYSe3cwYhJiXGiJl2GSQ+d6hY0eB9Sg==" saltValue="pStKglc4j0RYr+l7r695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MSPC241</cp:lastModifiedBy>
  <cp:lastPrinted>2026-03-12T06:19:00Z</cp:lastPrinted>
  <dcterms:created xsi:type="dcterms:W3CDTF">2026-02-23T06:01:48Z</dcterms:created>
  <dcterms:modified xsi:type="dcterms:W3CDTF">2026-03-13T07:47:17Z</dcterms:modified>
  <cp:category/>
</cp:coreProperties>
</file>